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filterPrivacy="1" updateLinks="never"/>
  <xr:revisionPtr revIDLastSave="0" documentId="13_ncr:1_{94873692-2507-4511-AA34-32C885037C97}" xr6:coauthVersionLast="47" xr6:coauthVersionMax="47" xr10:uidLastSave="{00000000-0000-0000-0000-000000000000}"/>
  <bookViews>
    <workbookView xWindow="-108" yWindow="-108" windowWidth="23256" windowHeight="12456" activeTab="2" xr2:uid="{00000000-000D-0000-FFFF-FFFF00000000}"/>
  </bookViews>
  <sheets>
    <sheet name="Raw_Cross_Section_Data" sheetId="2" r:id="rId1"/>
    <sheet name="Package_Info" sheetId="5" r:id="rId2"/>
    <sheet name="Data_index" sheetId="3" r:id="rId3"/>
    <sheet name="Khal_Info" sheetId="6" r:id="rId4"/>
    <sheet name="Notes_DC8" sheetId="8" r:id="rId5"/>
    <sheet name="Headers" sheetId="7" r:id="rId6"/>
    <sheet name="Лист1" sheetId="1" r:id="rId7"/>
    <sheet name="Notes" sheetId="9" r:id="rId8"/>
  </sheets>
  <externalReferences>
    <externalReference r:id="rId9"/>
    <externalReference r:id="rId10"/>
  </externalReferences>
  <definedNames>
    <definedName name="_xlnm.Print_Area" localSheetId="0">Raw_Cross_Section_Data!#REF!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43" i="2" l="1"/>
  <c r="K343" i="2"/>
  <c r="L342" i="2"/>
  <c r="K342" i="2"/>
  <c r="L341" i="2"/>
  <c r="K341" i="2"/>
  <c r="L340" i="2"/>
  <c r="K340" i="2"/>
  <c r="K339" i="2"/>
  <c r="F339" i="2"/>
  <c r="E339" i="2"/>
  <c r="F338" i="2"/>
  <c r="E338" i="2"/>
  <c r="J337" i="2"/>
  <c r="K338" i="2" s="1"/>
  <c r="F337" i="2"/>
  <c r="E337" i="2"/>
  <c r="G337" i="2" s="1"/>
  <c r="J336" i="2"/>
  <c r="K336" i="2" s="1"/>
  <c r="F336" i="2"/>
  <c r="E336" i="2"/>
  <c r="G336" i="2" s="1"/>
  <c r="K335" i="2"/>
  <c r="I335" i="2"/>
  <c r="F335" i="2"/>
  <c r="E335" i="2"/>
  <c r="G335" i="2" s="1"/>
  <c r="L334" i="2"/>
  <c r="K334" i="2"/>
  <c r="F334" i="2"/>
  <c r="G334" i="2" s="1"/>
  <c r="E334" i="2"/>
  <c r="L333" i="2"/>
  <c r="K333" i="2"/>
  <c r="F333" i="2"/>
  <c r="E333" i="2"/>
  <c r="G333" i="2" s="1"/>
  <c r="L332" i="2"/>
  <c r="K332" i="2"/>
  <c r="F332" i="2"/>
  <c r="E332" i="2"/>
  <c r="L331" i="2"/>
  <c r="K331" i="2"/>
  <c r="F331" i="2"/>
  <c r="E331" i="2"/>
  <c r="F330" i="2"/>
  <c r="E330" i="2"/>
  <c r="F329" i="2"/>
  <c r="E329" i="2"/>
  <c r="F328" i="2"/>
  <c r="E328" i="2"/>
  <c r="G328" i="2" s="1"/>
  <c r="L324" i="2"/>
  <c r="K324" i="2"/>
  <c r="L323" i="2"/>
  <c r="M323" i="2" s="1"/>
  <c r="K323" i="2"/>
  <c r="L322" i="2"/>
  <c r="M322" i="2" s="1"/>
  <c r="K322" i="2"/>
  <c r="L321" i="2"/>
  <c r="K321" i="2"/>
  <c r="L320" i="2"/>
  <c r="K320" i="2"/>
  <c r="L319" i="2"/>
  <c r="K319" i="2"/>
  <c r="K318" i="2"/>
  <c r="F318" i="2"/>
  <c r="E318" i="2"/>
  <c r="G318" i="2" s="1"/>
  <c r="F317" i="2"/>
  <c r="E317" i="2"/>
  <c r="J316" i="2"/>
  <c r="K317" i="2" s="1"/>
  <c r="F316" i="2"/>
  <c r="E316" i="2"/>
  <c r="G316" i="2" s="1"/>
  <c r="J315" i="2"/>
  <c r="K316" i="2" s="1"/>
  <c r="I315" i="2"/>
  <c r="L315" i="2" s="1"/>
  <c r="F315" i="2"/>
  <c r="E315" i="2"/>
  <c r="G315" i="2" s="1"/>
  <c r="K314" i="2"/>
  <c r="M314" i="2" s="1"/>
  <c r="I314" i="2"/>
  <c r="L314" i="2" s="1"/>
  <c r="F314" i="2"/>
  <c r="E314" i="2"/>
  <c r="L313" i="2"/>
  <c r="M313" i="2" s="1"/>
  <c r="K313" i="2"/>
  <c r="F313" i="2"/>
  <c r="E313" i="2"/>
  <c r="L312" i="2"/>
  <c r="K312" i="2"/>
  <c r="F312" i="2"/>
  <c r="E312" i="2"/>
  <c r="G312" i="2" s="1"/>
  <c r="L311" i="2"/>
  <c r="M311" i="2" s="1"/>
  <c r="K311" i="2"/>
  <c r="F311" i="2"/>
  <c r="E311" i="2"/>
  <c r="L310" i="2"/>
  <c r="M310" i="2" s="1"/>
  <c r="K310" i="2"/>
  <c r="F310" i="2"/>
  <c r="E310" i="2"/>
  <c r="G310" i="2" s="1"/>
  <c r="L309" i="2"/>
  <c r="K309" i="2"/>
  <c r="F309" i="2"/>
  <c r="E309" i="2"/>
  <c r="G309" i="2" s="1"/>
  <c r="L308" i="2"/>
  <c r="M308" i="2" s="1"/>
  <c r="K308" i="2"/>
  <c r="F308" i="2"/>
  <c r="E308" i="2"/>
  <c r="G307" i="2"/>
  <c r="F307" i="2"/>
  <c r="E307" i="2"/>
  <c r="F306" i="2"/>
  <c r="E306" i="2"/>
  <c r="G306" i="2" s="1"/>
  <c r="F305" i="2"/>
  <c r="E305" i="2"/>
  <c r="G305" i="2" s="1"/>
  <c r="F304" i="2"/>
  <c r="E304" i="2"/>
  <c r="G304" i="2" s="1"/>
  <c r="F303" i="2"/>
  <c r="G303" i="2" s="1"/>
  <c r="E303" i="2"/>
  <c r="L299" i="2"/>
  <c r="K299" i="2"/>
  <c r="L298" i="2"/>
  <c r="K298" i="2"/>
  <c r="F298" i="2"/>
  <c r="E298" i="2"/>
  <c r="G298" i="2" s="1"/>
  <c r="L297" i="2"/>
  <c r="K297" i="2"/>
  <c r="F297" i="2"/>
  <c r="E297" i="2"/>
  <c r="G297" i="2" s="1"/>
  <c r="L296" i="2"/>
  <c r="M296" i="2" s="1"/>
  <c r="K296" i="2"/>
  <c r="F296" i="2"/>
  <c r="E296" i="2"/>
  <c r="G296" i="2" s="1"/>
  <c r="L295" i="2"/>
  <c r="K295" i="2"/>
  <c r="F295" i="2"/>
  <c r="E295" i="2"/>
  <c r="G295" i="2" s="1"/>
  <c r="K294" i="2"/>
  <c r="F294" i="2"/>
  <c r="E294" i="2"/>
  <c r="G294" i="2" s="1"/>
  <c r="F293" i="2"/>
  <c r="G293" i="2" s="1"/>
  <c r="E293" i="2"/>
  <c r="J292" i="2"/>
  <c r="K293" i="2" s="1"/>
  <c r="F292" i="2"/>
  <c r="E292" i="2"/>
  <c r="J291" i="2"/>
  <c r="K291" i="2" s="1"/>
  <c r="F291" i="2"/>
  <c r="E291" i="2"/>
  <c r="G291" i="2" s="1"/>
  <c r="K290" i="2"/>
  <c r="I290" i="2"/>
  <c r="I291" i="2" s="1"/>
  <c r="I292" i="2" s="1"/>
  <c r="F290" i="2"/>
  <c r="E290" i="2"/>
  <c r="G290" i="2" s="1"/>
  <c r="L289" i="2"/>
  <c r="K289" i="2"/>
  <c r="F289" i="2"/>
  <c r="E289" i="2"/>
  <c r="G289" i="2" s="1"/>
  <c r="L288" i="2"/>
  <c r="M288" i="2" s="1"/>
  <c r="K288" i="2"/>
  <c r="F288" i="2"/>
  <c r="E288" i="2"/>
  <c r="G288" i="2" s="1"/>
  <c r="L287" i="2"/>
  <c r="M287" i="2" s="1"/>
  <c r="K287" i="2"/>
  <c r="F287" i="2"/>
  <c r="E287" i="2"/>
  <c r="L286" i="2"/>
  <c r="M286" i="2" s="1"/>
  <c r="K286" i="2"/>
  <c r="F286" i="2"/>
  <c r="E286" i="2"/>
  <c r="L285" i="2"/>
  <c r="K285" i="2"/>
  <c r="F285" i="2"/>
  <c r="E285" i="2"/>
  <c r="G285" i="2" s="1"/>
  <c r="L284" i="2"/>
  <c r="M284" i="2" s="1"/>
  <c r="K284" i="2"/>
  <c r="F284" i="2"/>
  <c r="E284" i="2"/>
  <c r="F283" i="2"/>
  <c r="E283" i="2"/>
  <c r="L279" i="2"/>
  <c r="J279" i="2"/>
  <c r="M279" i="2" s="1"/>
  <c r="F278" i="2"/>
  <c r="E278" i="2"/>
  <c r="J277" i="2"/>
  <c r="K278" i="2" s="1"/>
  <c r="F277" i="2"/>
  <c r="E277" i="2"/>
  <c r="K276" i="2"/>
  <c r="J276" i="2"/>
  <c r="F276" i="2"/>
  <c r="E276" i="2"/>
  <c r="G276" i="2" s="1"/>
  <c r="K275" i="2"/>
  <c r="I275" i="2"/>
  <c r="I276" i="2" s="1"/>
  <c r="L276" i="2" s="1"/>
  <c r="M276" i="2" s="1"/>
  <c r="F275" i="2"/>
  <c r="E275" i="2"/>
  <c r="G275" i="2" s="1"/>
  <c r="L274" i="2"/>
  <c r="K274" i="2"/>
  <c r="F274" i="2"/>
  <c r="E274" i="2"/>
  <c r="L273" i="2"/>
  <c r="M273" i="2" s="1"/>
  <c r="K273" i="2"/>
  <c r="F273" i="2"/>
  <c r="E273" i="2"/>
  <c r="L272" i="2"/>
  <c r="K272" i="2"/>
  <c r="F272" i="2"/>
  <c r="E272" i="2"/>
  <c r="G272" i="2" s="1"/>
  <c r="L271" i="2"/>
  <c r="K271" i="2"/>
  <c r="F271" i="2"/>
  <c r="E271" i="2"/>
  <c r="L270" i="2"/>
  <c r="K270" i="2"/>
  <c r="F270" i="2"/>
  <c r="E270" i="2"/>
  <c r="G270" i="2" s="1"/>
  <c r="F269" i="2"/>
  <c r="E269" i="2"/>
  <c r="F268" i="2"/>
  <c r="E268" i="2"/>
  <c r="G268" i="2" s="1"/>
  <c r="F267" i="2"/>
  <c r="E267" i="2"/>
  <c r="G267" i="2" s="1"/>
  <c r="F266" i="2"/>
  <c r="E266" i="2"/>
  <c r="G266" i="2" s="1"/>
  <c r="F265" i="2"/>
  <c r="E265" i="2"/>
  <c r="G265" i="2" s="1"/>
  <c r="F264" i="2"/>
  <c r="E264" i="2"/>
  <c r="G264" i="2" s="1"/>
  <c r="F263" i="2"/>
  <c r="E263" i="2"/>
  <c r="G263" i="2" s="1"/>
  <c r="L259" i="2"/>
  <c r="K259" i="2"/>
  <c r="M258" i="2"/>
  <c r="L258" i="2"/>
  <c r="K258" i="2"/>
  <c r="L257" i="2"/>
  <c r="K257" i="2"/>
  <c r="L256" i="2"/>
  <c r="K256" i="2"/>
  <c r="K255" i="2"/>
  <c r="J253" i="2"/>
  <c r="K254" i="2" s="1"/>
  <c r="J252" i="2"/>
  <c r="K253" i="2" s="1"/>
  <c r="I252" i="2"/>
  <c r="F252" i="2"/>
  <c r="E252" i="2"/>
  <c r="K251" i="2"/>
  <c r="I251" i="2"/>
  <c r="L251" i="2" s="1"/>
  <c r="M251" i="2" s="1"/>
  <c r="F251" i="2"/>
  <c r="E251" i="2"/>
  <c r="G251" i="2" s="1"/>
  <c r="L250" i="2"/>
  <c r="M250" i="2" s="1"/>
  <c r="K250" i="2"/>
  <c r="F250" i="2"/>
  <c r="E250" i="2"/>
  <c r="L249" i="2"/>
  <c r="M249" i="2" s="1"/>
  <c r="K249" i="2"/>
  <c r="F249" i="2"/>
  <c r="E249" i="2"/>
  <c r="G249" i="2" s="1"/>
  <c r="L248" i="2"/>
  <c r="M248" i="2" s="1"/>
  <c r="K248" i="2"/>
  <c r="F248" i="2"/>
  <c r="E248" i="2"/>
  <c r="L247" i="2"/>
  <c r="K247" i="2"/>
  <c r="F247" i="2"/>
  <c r="E247" i="2"/>
  <c r="G247" i="2" s="1"/>
  <c r="L246" i="2"/>
  <c r="M246" i="2" s="1"/>
  <c r="K246" i="2"/>
  <c r="F246" i="2"/>
  <c r="E246" i="2"/>
  <c r="G246" i="2" s="1"/>
  <c r="L245" i="2"/>
  <c r="M245" i="2" s="1"/>
  <c r="K245" i="2"/>
  <c r="F245" i="2"/>
  <c r="E245" i="2"/>
  <c r="G245" i="2" s="1"/>
  <c r="L244" i="2"/>
  <c r="M244" i="2" s="1"/>
  <c r="K244" i="2"/>
  <c r="F244" i="2"/>
  <c r="E244" i="2"/>
  <c r="G244" i="2" s="1"/>
  <c r="F243" i="2"/>
  <c r="E243" i="2"/>
  <c r="G243" i="2" s="1"/>
  <c r="F242" i="2"/>
  <c r="E242" i="2"/>
  <c r="G242" i="2" s="1"/>
  <c r="F241" i="2"/>
  <c r="E241" i="2"/>
  <c r="G241" i="2" s="1"/>
  <c r="F240" i="2"/>
  <c r="E240" i="2"/>
  <c r="F239" i="2"/>
  <c r="E239" i="2"/>
  <c r="G239" i="2" s="1"/>
  <c r="F238" i="2"/>
  <c r="E238" i="2"/>
  <c r="F237" i="2"/>
  <c r="G237" i="2" s="1"/>
  <c r="E237" i="2"/>
  <c r="J233" i="2"/>
  <c r="J232" i="2"/>
  <c r="K232" i="2" s="1"/>
  <c r="I232" i="2"/>
  <c r="F232" i="2"/>
  <c r="E232" i="2"/>
  <c r="G232" i="2" s="1"/>
  <c r="L231" i="2"/>
  <c r="M231" i="2" s="1"/>
  <c r="K231" i="2"/>
  <c r="I231" i="2"/>
  <c r="F231" i="2"/>
  <c r="E231" i="2"/>
  <c r="L230" i="2"/>
  <c r="M230" i="2" s="1"/>
  <c r="K230" i="2"/>
  <c r="F230" i="2"/>
  <c r="E230" i="2"/>
  <c r="G230" i="2" s="1"/>
  <c r="L229" i="2"/>
  <c r="M229" i="2" s="1"/>
  <c r="K229" i="2"/>
  <c r="F229" i="2"/>
  <c r="E229" i="2"/>
  <c r="G229" i="2" s="1"/>
  <c r="L228" i="2"/>
  <c r="M228" i="2" s="1"/>
  <c r="K228" i="2"/>
  <c r="F228" i="2"/>
  <c r="E228" i="2"/>
  <c r="L227" i="2"/>
  <c r="M227" i="2" s="1"/>
  <c r="K227" i="2"/>
  <c r="F227" i="2"/>
  <c r="E227" i="2"/>
  <c r="G227" i="2" s="1"/>
  <c r="L226" i="2"/>
  <c r="K226" i="2"/>
  <c r="F226" i="2"/>
  <c r="E226" i="2"/>
  <c r="G226" i="2" s="1"/>
  <c r="L225" i="2"/>
  <c r="M225" i="2" s="1"/>
  <c r="K225" i="2"/>
  <c r="F225" i="2"/>
  <c r="E225" i="2"/>
  <c r="G225" i="2" s="1"/>
  <c r="F224" i="2"/>
  <c r="E224" i="2"/>
  <c r="G224" i="2" s="1"/>
  <c r="F223" i="2"/>
  <c r="E223" i="2"/>
  <c r="G223" i="2" s="1"/>
  <c r="F222" i="2"/>
  <c r="E222" i="2"/>
  <c r="G222" i="2" s="1"/>
  <c r="F221" i="2"/>
  <c r="E221" i="2"/>
  <c r="F220" i="2"/>
  <c r="E220" i="2"/>
  <c r="G220" i="2" s="1"/>
  <c r="F219" i="2"/>
  <c r="E219" i="2"/>
  <c r="G219" i="2" s="1"/>
  <c r="F218" i="2"/>
  <c r="E218" i="2"/>
  <c r="G218" i="2" s="1"/>
  <c r="J213" i="2"/>
  <c r="F213" i="2"/>
  <c r="E213" i="2"/>
  <c r="G213" i="2" s="1"/>
  <c r="J212" i="2"/>
  <c r="K212" i="2" s="1"/>
  <c r="F212" i="2"/>
  <c r="E212" i="2"/>
  <c r="G212" i="2" s="1"/>
  <c r="K211" i="2"/>
  <c r="I211" i="2"/>
  <c r="I212" i="2" s="1"/>
  <c r="I213" i="2" s="1"/>
  <c r="L213" i="2" s="1"/>
  <c r="F211" i="2"/>
  <c r="E211" i="2"/>
  <c r="L210" i="2"/>
  <c r="K210" i="2"/>
  <c r="F210" i="2"/>
  <c r="E210" i="2"/>
  <c r="G210" i="2" s="1"/>
  <c r="L209" i="2"/>
  <c r="M209" i="2" s="1"/>
  <c r="K209" i="2"/>
  <c r="F209" i="2"/>
  <c r="E209" i="2"/>
  <c r="L208" i="2"/>
  <c r="M208" i="2" s="1"/>
  <c r="K208" i="2"/>
  <c r="F208" i="2"/>
  <c r="E208" i="2"/>
  <c r="M207" i="2"/>
  <c r="L207" i="2"/>
  <c r="K207" i="2"/>
  <c r="F207" i="2"/>
  <c r="E207" i="2"/>
  <c r="G207" i="2" s="1"/>
  <c r="L206" i="2"/>
  <c r="K206" i="2"/>
  <c r="F206" i="2"/>
  <c r="E206" i="2"/>
  <c r="L205" i="2"/>
  <c r="M205" i="2" s="1"/>
  <c r="K205" i="2"/>
  <c r="F205" i="2"/>
  <c r="E205" i="2"/>
  <c r="F204" i="2"/>
  <c r="E204" i="2"/>
  <c r="G204" i="2" s="1"/>
  <c r="F203" i="2"/>
  <c r="E203" i="2"/>
  <c r="F202" i="2"/>
  <c r="G202" i="2" s="1"/>
  <c r="E202" i="2"/>
  <c r="F201" i="2"/>
  <c r="E201" i="2"/>
  <c r="G201" i="2" s="1"/>
  <c r="F200" i="2"/>
  <c r="E200" i="2"/>
  <c r="G200" i="2" s="1"/>
  <c r="F199" i="2"/>
  <c r="E199" i="2"/>
  <c r="G199" i="2" s="1"/>
  <c r="F198" i="2"/>
  <c r="E198" i="2"/>
  <c r="G198" i="2" s="1"/>
  <c r="L193" i="2"/>
  <c r="M193" i="2" s="1"/>
  <c r="K193" i="2"/>
  <c r="I193" i="2"/>
  <c r="F193" i="2"/>
  <c r="E193" i="2"/>
  <c r="G193" i="2" s="1"/>
  <c r="L192" i="2"/>
  <c r="M192" i="2" s="1"/>
  <c r="K192" i="2"/>
  <c r="F192" i="2"/>
  <c r="E192" i="2"/>
  <c r="G192" i="2" s="1"/>
  <c r="L191" i="2"/>
  <c r="M191" i="2" s="1"/>
  <c r="K191" i="2"/>
  <c r="F191" i="2"/>
  <c r="E191" i="2"/>
  <c r="G191" i="2" s="1"/>
  <c r="L190" i="2"/>
  <c r="K190" i="2"/>
  <c r="F190" i="2"/>
  <c r="E190" i="2"/>
  <c r="G190" i="2" s="1"/>
  <c r="L189" i="2"/>
  <c r="M189" i="2" s="1"/>
  <c r="K189" i="2"/>
  <c r="F189" i="2"/>
  <c r="E189" i="2"/>
  <c r="G189" i="2" s="1"/>
  <c r="M188" i="2"/>
  <c r="L188" i="2"/>
  <c r="K188" i="2"/>
  <c r="F188" i="2"/>
  <c r="E188" i="2"/>
  <c r="G188" i="2" s="1"/>
  <c r="L187" i="2"/>
  <c r="M187" i="2" s="1"/>
  <c r="K187" i="2"/>
  <c r="F187" i="2"/>
  <c r="E187" i="2"/>
  <c r="G187" i="2" s="1"/>
  <c r="F186" i="2"/>
  <c r="E186" i="2"/>
  <c r="G186" i="2" s="1"/>
  <c r="F185" i="2"/>
  <c r="E185" i="2"/>
  <c r="F184" i="2"/>
  <c r="E184" i="2"/>
  <c r="G184" i="2" s="1"/>
  <c r="F183" i="2"/>
  <c r="E183" i="2"/>
  <c r="G183" i="2" s="1"/>
  <c r="F182" i="2"/>
  <c r="E182" i="2"/>
  <c r="G182" i="2" s="1"/>
  <c r="F181" i="2"/>
  <c r="E181" i="2"/>
  <c r="G181" i="2" s="1"/>
  <c r="J177" i="2"/>
  <c r="K177" i="2" s="1"/>
  <c r="F177" i="2"/>
  <c r="E177" i="2"/>
  <c r="K176" i="2"/>
  <c r="I176" i="2"/>
  <c r="F176" i="2"/>
  <c r="E176" i="2"/>
  <c r="G176" i="2" s="1"/>
  <c r="L175" i="2"/>
  <c r="K175" i="2"/>
  <c r="F175" i="2"/>
  <c r="E175" i="2"/>
  <c r="G175" i="2" s="1"/>
  <c r="L174" i="2"/>
  <c r="K174" i="2"/>
  <c r="F174" i="2"/>
  <c r="E174" i="2"/>
  <c r="G174" i="2" s="1"/>
  <c r="L173" i="2"/>
  <c r="K173" i="2"/>
  <c r="F173" i="2"/>
  <c r="E173" i="2"/>
  <c r="G173" i="2" s="1"/>
  <c r="L172" i="2"/>
  <c r="K172" i="2"/>
  <c r="G172" i="2"/>
  <c r="F172" i="2"/>
  <c r="E172" i="2"/>
  <c r="L171" i="2"/>
  <c r="K171" i="2"/>
  <c r="F171" i="2"/>
  <c r="E171" i="2"/>
  <c r="G171" i="2" s="1"/>
  <c r="L170" i="2"/>
  <c r="K170" i="2"/>
  <c r="F170" i="2"/>
  <c r="E170" i="2"/>
  <c r="G170" i="2" s="1"/>
  <c r="F169" i="2"/>
  <c r="E169" i="2"/>
  <c r="F168" i="2"/>
  <c r="E168" i="2"/>
  <c r="G168" i="2" s="1"/>
  <c r="F167" i="2"/>
  <c r="E167" i="2"/>
  <c r="F166" i="2"/>
  <c r="E166" i="2"/>
  <c r="G166" i="2" s="1"/>
  <c r="F165" i="2"/>
  <c r="E165" i="2"/>
  <c r="G165" i="2" s="1"/>
  <c r="F164" i="2"/>
  <c r="E164" i="2"/>
  <c r="G164" i="2" s="1"/>
  <c r="J161" i="2"/>
  <c r="K161" i="2" s="1"/>
  <c r="F161" i="2"/>
  <c r="E161" i="2"/>
  <c r="G161" i="2" s="1"/>
  <c r="K160" i="2"/>
  <c r="I160" i="2"/>
  <c r="I161" i="2" s="1"/>
  <c r="L161" i="2" s="1"/>
  <c r="F160" i="2"/>
  <c r="E160" i="2"/>
  <c r="G160" i="2" s="1"/>
  <c r="L159" i="2"/>
  <c r="M159" i="2" s="1"/>
  <c r="K159" i="2"/>
  <c r="F159" i="2"/>
  <c r="E159" i="2"/>
  <c r="L158" i="2"/>
  <c r="M158" i="2" s="1"/>
  <c r="K158" i="2"/>
  <c r="F158" i="2"/>
  <c r="E158" i="2"/>
  <c r="G158" i="2" s="1"/>
  <c r="L157" i="2"/>
  <c r="M157" i="2" s="1"/>
  <c r="K157" i="2"/>
  <c r="F157" i="2"/>
  <c r="E157" i="2"/>
  <c r="G157" i="2" s="1"/>
  <c r="L156" i="2"/>
  <c r="M156" i="2" s="1"/>
  <c r="K156" i="2"/>
  <c r="F156" i="2"/>
  <c r="E156" i="2"/>
  <c r="M155" i="2"/>
  <c r="L155" i="2"/>
  <c r="K155" i="2"/>
  <c r="F155" i="2"/>
  <c r="E155" i="2"/>
  <c r="G155" i="2" s="1"/>
  <c r="F154" i="2"/>
  <c r="E154" i="2"/>
  <c r="G154" i="2" s="1"/>
  <c r="F153" i="2"/>
  <c r="E153" i="2"/>
  <c r="G153" i="2" s="1"/>
  <c r="G152" i="2"/>
  <c r="F152" i="2"/>
  <c r="E152" i="2"/>
  <c r="F151" i="2"/>
  <c r="E151" i="2"/>
  <c r="F150" i="2"/>
  <c r="E150" i="2"/>
  <c r="G150" i="2" s="1"/>
  <c r="F149" i="2"/>
  <c r="E149" i="2"/>
  <c r="G149" i="2" s="1"/>
  <c r="F148" i="2"/>
  <c r="E148" i="2"/>
  <c r="G148" i="2" s="1"/>
  <c r="J144" i="2"/>
  <c r="F144" i="2"/>
  <c r="E144" i="2"/>
  <c r="G144" i="2" s="1"/>
  <c r="J143" i="2"/>
  <c r="K143" i="2" s="1"/>
  <c r="F143" i="2"/>
  <c r="E143" i="2"/>
  <c r="G143" i="2" s="1"/>
  <c r="K142" i="2"/>
  <c r="I142" i="2"/>
  <c r="I143" i="2" s="1"/>
  <c r="I144" i="2" s="1"/>
  <c r="L144" i="2" s="1"/>
  <c r="G142" i="2"/>
  <c r="F142" i="2"/>
  <c r="E142" i="2"/>
  <c r="M141" i="2"/>
  <c r="L141" i="2"/>
  <c r="K141" i="2"/>
  <c r="F141" i="2"/>
  <c r="E141" i="2"/>
  <c r="G141" i="2" s="1"/>
  <c r="L140" i="2"/>
  <c r="M140" i="2" s="1"/>
  <c r="K140" i="2"/>
  <c r="F140" i="2"/>
  <c r="G140" i="2" s="1"/>
  <c r="E140" i="2"/>
  <c r="L139" i="2"/>
  <c r="M139" i="2" s="1"/>
  <c r="K139" i="2"/>
  <c r="F139" i="2"/>
  <c r="E139" i="2"/>
  <c r="G139" i="2" s="1"/>
  <c r="L138" i="2"/>
  <c r="M138" i="2" s="1"/>
  <c r="K138" i="2"/>
  <c r="F138" i="2"/>
  <c r="E138" i="2"/>
  <c r="M137" i="2"/>
  <c r="L137" i="2"/>
  <c r="K137" i="2"/>
  <c r="F137" i="2"/>
  <c r="E137" i="2"/>
  <c r="G137" i="2" s="1"/>
  <c r="F136" i="2"/>
  <c r="E136" i="2"/>
  <c r="G136" i="2" s="1"/>
  <c r="F135" i="2"/>
  <c r="E135" i="2"/>
  <c r="F134" i="2"/>
  <c r="E134" i="2"/>
  <c r="G134" i="2" s="1"/>
  <c r="F133" i="2"/>
  <c r="E133" i="2"/>
  <c r="F132" i="2"/>
  <c r="E132" i="2"/>
  <c r="G132" i="2" s="1"/>
  <c r="F131" i="2"/>
  <c r="E131" i="2"/>
  <c r="G131" i="2" s="1"/>
  <c r="F128" i="2"/>
  <c r="E128" i="2"/>
  <c r="G128" i="2" s="1"/>
  <c r="F127" i="2"/>
  <c r="E127" i="2"/>
  <c r="F126" i="2"/>
  <c r="E126" i="2"/>
  <c r="G126" i="2" s="1"/>
  <c r="F125" i="2"/>
  <c r="E125" i="2"/>
  <c r="L124" i="2"/>
  <c r="K124" i="2"/>
  <c r="F124" i="2"/>
  <c r="E124" i="2"/>
  <c r="L123" i="2"/>
  <c r="M123" i="2" s="1"/>
  <c r="K123" i="2"/>
  <c r="F123" i="2"/>
  <c r="G123" i="2" s="1"/>
  <c r="E123" i="2"/>
  <c r="K122" i="2"/>
  <c r="F122" i="2"/>
  <c r="E122" i="2"/>
  <c r="G122" i="2" s="1"/>
  <c r="F121" i="2"/>
  <c r="E121" i="2"/>
  <c r="G121" i="2" s="1"/>
  <c r="J120" i="2"/>
  <c r="I120" i="2"/>
  <c r="L120" i="2" s="1"/>
  <c r="G120" i="2"/>
  <c r="F120" i="2"/>
  <c r="E120" i="2"/>
  <c r="J119" i="2"/>
  <c r="K119" i="2" s="1"/>
  <c r="F119" i="2"/>
  <c r="E119" i="2"/>
  <c r="K118" i="2"/>
  <c r="I118" i="2"/>
  <c r="I119" i="2" s="1"/>
  <c r="L119" i="2" s="1"/>
  <c r="M119" i="2" s="1"/>
  <c r="F118" i="2"/>
  <c r="E118" i="2"/>
  <c r="L117" i="2"/>
  <c r="M117" i="2" s="1"/>
  <c r="K117" i="2"/>
  <c r="F117" i="2"/>
  <c r="E117" i="2"/>
  <c r="M116" i="2"/>
  <c r="L116" i="2"/>
  <c r="K116" i="2"/>
  <c r="F116" i="2"/>
  <c r="E116" i="2"/>
  <c r="L115" i="2"/>
  <c r="K115" i="2"/>
  <c r="F115" i="2"/>
  <c r="E115" i="2"/>
  <c r="G115" i="2" s="1"/>
  <c r="M112" i="2"/>
  <c r="L112" i="2"/>
  <c r="J112" i="2"/>
  <c r="M111" i="2"/>
  <c r="L111" i="2"/>
  <c r="K111" i="2"/>
  <c r="F111" i="2"/>
  <c r="E111" i="2"/>
  <c r="G111" i="2" s="1"/>
  <c r="K110" i="2"/>
  <c r="F110" i="2"/>
  <c r="G110" i="2" s="1"/>
  <c r="E110" i="2"/>
  <c r="F109" i="2"/>
  <c r="E109" i="2"/>
  <c r="J108" i="2"/>
  <c r="K109" i="2" s="1"/>
  <c r="F108" i="2"/>
  <c r="E108" i="2"/>
  <c r="J107" i="2"/>
  <c r="K107" i="2" s="1"/>
  <c r="I107" i="2"/>
  <c r="F107" i="2"/>
  <c r="E107" i="2"/>
  <c r="G107" i="2" s="1"/>
  <c r="L106" i="2"/>
  <c r="K106" i="2"/>
  <c r="I106" i="2"/>
  <c r="G106" i="2"/>
  <c r="F106" i="2"/>
  <c r="E106" i="2"/>
  <c r="L105" i="2"/>
  <c r="K105" i="2"/>
  <c r="F105" i="2"/>
  <c r="E105" i="2"/>
  <c r="G105" i="2" s="1"/>
  <c r="L104" i="2"/>
  <c r="M104" i="2" s="1"/>
  <c r="K104" i="2"/>
  <c r="F104" i="2"/>
  <c r="E104" i="2"/>
  <c r="G104" i="2" s="1"/>
  <c r="F103" i="2"/>
  <c r="E103" i="2"/>
  <c r="G103" i="2" s="1"/>
  <c r="F102" i="2"/>
  <c r="E102" i="2"/>
  <c r="G102" i="2" s="1"/>
  <c r="F101" i="2"/>
  <c r="E101" i="2"/>
  <c r="F100" i="2"/>
  <c r="G100" i="2" s="1"/>
  <c r="E100" i="2"/>
  <c r="L97" i="2"/>
  <c r="J97" i="2"/>
  <c r="G96" i="2"/>
  <c r="F96" i="2"/>
  <c r="E96" i="2"/>
  <c r="F95" i="2"/>
  <c r="E95" i="2"/>
  <c r="F94" i="2"/>
  <c r="E94" i="2"/>
  <c r="F93" i="2"/>
  <c r="E93" i="2"/>
  <c r="G93" i="2" s="1"/>
  <c r="M92" i="2"/>
  <c r="L92" i="2"/>
  <c r="K92" i="2"/>
  <c r="G92" i="2"/>
  <c r="F92" i="2"/>
  <c r="E92" i="2"/>
  <c r="L91" i="2"/>
  <c r="M91" i="2" s="1"/>
  <c r="K91" i="2"/>
  <c r="F91" i="2"/>
  <c r="E91" i="2"/>
  <c r="G91" i="2" s="1"/>
  <c r="K90" i="2"/>
  <c r="F90" i="2"/>
  <c r="G90" i="2" s="1"/>
  <c r="E90" i="2"/>
  <c r="F89" i="2"/>
  <c r="E89" i="2"/>
  <c r="G89" i="2" s="1"/>
  <c r="J88" i="2"/>
  <c r="K89" i="2" s="1"/>
  <c r="F88" i="2"/>
  <c r="E88" i="2"/>
  <c r="G88" i="2" s="1"/>
  <c r="L87" i="2"/>
  <c r="J87" i="2"/>
  <c r="K87" i="2" s="1"/>
  <c r="F87" i="2"/>
  <c r="E87" i="2"/>
  <c r="G87" i="2" s="1"/>
  <c r="K86" i="2"/>
  <c r="I86" i="2"/>
  <c r="I87" i="2" s="1"/>
  <c r="I88" i="2" s="1"/>
  <c r="F86" i="2"/>
  <c r="E86" i="2"/>
  <c r="M85" i="2"/>
  <c r="L85" i="2"/>
  <c r="K85" i="2"/>
  <c r="F85" i="2"/>
  <c r="E85" i="2"/>
  <c r="G85" i="2" s="1"/>
  <c r="L84" i="2"/>
  <c r="K84" i="2"/>
  <c r="F84" i="2"/>
  <c r="E84" i="2"/>
  <c r="J81" i="2"/>
  <c r="J80" i="2"/>
  <c r="K80" i="2" s="1"/>
  <c r="F80" i="2"/>
  <c r="E80" i="2"/>
  <c r="G80" i="2" s="1"/>
  <c r="K79" i="2"/>
  <c r="I79" i="2"/>
  <c r="F79" i="2"/>
  <c r="E79" i="2"/>
  <c r="G79" i="2" s="1"/>
  <c r="L78" i="2"/>
  <c r="M78" i="2" s="1"/>
  <c r="K78" i="2"/>
  <c r="F78" i="2"/>
  <c r="G78" i="2" s="1"/>
  <c r="E78" i="2"/>
  <c r="L77" i="2"/>
  <c r="M77" i="2" s="1"/>
  <c r="K77" i="2"/>
  <c r="F77" i="2"/>
  <c r="E77" i="2"/>
  <c r="G77" i="2" s="1"/>
  <c r="L76" i="2"/>
  <c r="K76" i="2"/>
  <c r="F76" i="2"/>
  <c r="E76" i="2"/>
  <c r="L75" i="2"/>
  <c r="K75" i="2"/>
  <c r="F75" i="2"/>
  <c r="E75" i="2"/>
  <c r="L74" i="2"/>
  <c r="K74" i="2"/>
  <c r="F74" i="2"/>
  <c r="E74" i="2"/>
  <c r="L73" i="2"/>
  <c r="K73" i="2"/>
  <c r="F73" i="2"/>
  <c r="E73" i="2"/>
  <c r="G73" i="2" s="1"/>
  <c r="F72" i="2"/>
  <c r="E72" i="2"/>
  <c r="F71" i="2"/>
  <c r="E71" i="2"/>
  <c r="G71" i="2" s="1"/>
  <c r="F70" i="2"/>
  <c r="E70" i="2"/>
  <c r="G70" i="2" s="1"/>
  <c r="F69" i="2"/>
  <c r="E69" i="2"/>
  <c r="G69" i="2" s="1"/>
  <c r="F68" i="2"/>
  <c r="E68" i="2"/>
  <c r="G68" i="2" s="1"/>
  <c r="F67" i="2"/>
  <c r="E67" i="2"/>
  <c r="L62" i="2"/>
  <c r="M62" i="2" s="1"/>
  <c r="K62" i="2"/>
  <c r="L61" i="2"/>
  <c r="K61" i="2"/>
  <c r="L60" i="2"/>
  <c r="K60" i="2"/>
  <c r="L59" i="2"/>
  <c r="K59" i="2"/>
  <c r="L58" i="2"/>
  <c r="K58" i="2"/>
  <c r="K57" i="2"/>
  <c r="K56" i="2"/>
  <c r="J55" i="2"/>
  <c r="K55" i="2" s="1"/>
  <c r="K54" i="2"/>
  <c r="J54" i="2"/>
  <c r="F54" i="2"/>
  <c r="E54" i="2"/>
  <c r="K53" i="2"/>
  <c r="I53" i="2"/>
  <c r="F53" i="2"/>
  <c r="E53" i="2"/>
  <c r="G53" i="2" s="1"/>
  <c r="L52" i="2"/>
  <c r="K52" i="2"/>
  <c r="G52" i="2"/>
  <c r="F52" i="2"/>
  <c r="E52" i="2"/>
  <c r="L51" i="2"/>
  <c r="K51" i="2"/>
  <c r="F51" i="2"/>
  <c r="E51" i="2"/>
  <c r="L50" i="2"/>
  <c r="K50" i="2"/>
  <c r="F50" i="2"/>
  <c r="E50" i="2"/>
  <c r="L49" i="2"/>
  <c r="K49" i="2"/>
  <c r="F49" i="2"/>
  <c r="E49" i="2"/>
  <c r="L48" i="2"/>
  <c r="K48" i="2"/>
  <c r="F48" i="2"/>
  <c r="G48" i="2" s="1"/>
  <c r="E48" i="2"/>
  <c r="F47" i="2"/>
  <c r="E47" i="2"/>
  <c r="G47" i="2" s="1"/>
  <c r="F46" i="2"/>
  <c r="E46" i="2"/>
  <c r="G46" i="2" s="1"/>
  <c r="F45" i="2"/>
  <c r="E45" i="2"/>
  <c r="G45" i="2" s="1"/>
  <c r="F44" i="2"/>
  <c r="G44" i="2" s="1"/>
  <c r="E44" i="2"/>
  <c r="F43" i="2"/>
  <c r="E43" i="2"/>
  <c r="F42" i="2"/>
  <c r="E42" i="2"/>
  <c r="G42" i="2" s="1"/>
  <c r="L38" i="2"/>
  <c r="J38" i="2"/>
  <c r="M38" i="2" s="1"/>
  <c r="L37" i="2"/>
  <c r="M37" i="2" s="1"/>
  <c r="K37" i="2"/>
  <c r="F37" i="2"/>
  <c r="E37" i="2"/>
  <c r="L36" i="2"/>
  <c r="K36" i="2"/>
  <c r="F36" i="2"/>
  <c r="E36" i="2"/>
  <c r="G36" i="2" s="1"/>
  <c r="L35" i="2"/>
  <c r="K35" i="2"/>
  <c r="F35" i="2"/>
  <c r="E35" i="2"/>
  <c r="L34" i="2"/>
  <c r="K34" i="2"/>
  <c r="F34" i="2"/>
  <c r="E34" i="2"/>
  <c r="G34" i="2" s="1"/>
  <c r="L33" i="2"/>
  <c r="K33" i="2"/>
  <c r="F33" i="2"/>
  <c r="E33" i="2"/>
  <c r="G33" i="2" s="1"/>
  <c r="L32" i="2"/>
  <c r="K32" i="2"/>
  <c r="F32" i="2"/>
  <c r="E32" i="2"/>
  <c r="G32" i="2" s="1"/>
  <c r="L31" i="2"/>
  <c r="M31" i="2" s="1"/>
  <c r="K31" i="2"/>
  <c r="F31" i="2"/>
  <c r="E31" i="2"/>
  <c r="L30" i="2"/>
  <c r="M30" i="2" s="1"/>
  <c r="K30" i="2"/>
  <c r="F30" i="2"/>
  <c r="E30" i="2"/>
  <c r="G30" i="2" s="1"/>
  <c r="L29" i="2"/>
  <c r="M29" i="2" s="1"/>
  <c r="K29" i="2"/>
  <c r="F29" i="2"/>
  <c r="E29" i="2"/>
  <c r="L28" i="2"/>
  <c r="K28" i="2"/>
  <c r="F28" i="2"/>
  <c r="E28" i="2"/>
  <c r="G28" i="2" s="1"/>
  <c r="L27" i="2"/>
  <c r="M27" i="2" s="1"/>
  <c r="K27" i="2"/>
  <c r="F27" i="2"/>
  <c r="E27" i="2"/>
  <c r="L26" i="2"/>
  <c r="K26" i="2"/>
  <c r="F26" i="2"/>
  <c r="E26" i="2"/>
  <c r="G26" i="2" s="1"/>
  <c r="L25" i="2"/>
  <c r="M25" i="2" s="1"/>
  <c r="K25" i="2"/>
  <c r="F25" i="2"/>
  <c r="E25" i="2"/>
  <c r="G25" i="2" s="1"/>
  <c r="L24" i="2"/>
  <c r="M24" i="2" s="1"/>
  <c r="K24" i="2"/>
  <c r="F24" i="2"/>
  <c r="E24" i="2"/>
  <c r="G24" i="2" s="1"/>
  <c r="F23" i="2"/>
  <c r="E23" i="2"/>
  <c r="G23" i="2" s="1"/>
  <c r="L19" i="2"/>
  <c r="J19" i="2"/>
  <c r="L18" i="2"/>
  <c r="M18" i="2" s="1"/>
  <c r="K18" i="2"/>
  <c r="F18" i="2"/>
  <c r="E18" i="2"/>
  <c r="L17" i="2"/>
  <c r="M17" i="2" s="1"/>
  <c r="K17" i="2"/>
  <c r="F17" i="2"/>
  <c r="E17" i="2"/>
  <c r="L16" i="2"/>
  <c r="K16" i="2"/>
  <c r="F16" i="2"/>
  <c r="E16" i="2"/>
  <c r="L15" i="2"/>
  <c r="K15" i="2"/>
  <c r="F15" i="2"/>
  <c r="E15" i="2"/>
  <c r="L14" i="2"/>
  <c r="K14" i="2"/>
  <c r="F14" i="2"/>
  <c r="E14" i="2"/>
  <c r="G14" i="2" s="1"/>
  <c r="L13" i="2"/>
  <c r="K13" i="2"/>
  <c r="F13" i="2"/>
  <c r="E13" i="2"/>
  <c r="G13" i="2" s="1"/>
  <c r="L12" i="2"/>
  <c r="K12" i="2"/>
  <c r="F12" i="2"/>
  <c r="E12" i="2"/>
  <c r="G12" i="2" s="1"/>
  <c r="L11" i="2"/>
  <c r="M11" i="2" s="1"/>
  <c r="K11" i="2"/>
  <c r="F11" i="2"/>
  <c r="E11" i="2"/>
  <c r="G11" i="2" s="1"/>
  <c r="L10" i="2"/>
  <c r="M10" i="2" s="1"/>
  <c r="K10" i="2"/>
  <c r="F10" i="2"/>
  <c r="E10" i="2"/>
  <c r="M9" i="2"/>
  <c r="L9" i="2"/>
  <c r="K9" i="2"/>
  <c r="F9" i="2"/>
  <c r="E9" i="2"/>
  <c r="L8" i="2"/>
  <c r="K8" i="2"/>
  <c r="F8" i="2"/>
  <c r="E8" i="2"/>
  <c r="G8" i="2" s="1"/>
  <c r="F7" i="2"/>
  <c r="G7" i="2" s="1"/>
  <c r="E7" i="2"/>
  <c r="M16" i="2" l="1"/>
  <c r="M34" i="2"/>
  <c r="G209" i="2"/>
  <c r="M274" i="2"/>
  <c r="G50" i="2"/>
  <c r="M32" i="2"/>
  <c r="G269" i="2"/>
  <c r="M340" i="2"/>
  <c r="G51" i="2"/>
  <c r="G74" i="2"/>
  <c r="G108" i="2"/>
  <c r="L118" i="2"/>
  <c r="M118" i="2" s="1"/>
  <c r="M320" i="2"/>
  <c r="G329" i="2"/>
  <c r="G67" i="2"/>
  <c r="M226" i="2"/>
  <c r="M324" i="2"/>
  <c r="M8" i="2"/>
  <c r="M26" i="2"/>
  <c r="G94" i="2"/>
  <c r="M115" i="2"/>
  <c r="M175" i="2"/>
  <c r="G278" i="2"/>
  <c r="M35" i="2"/>
  <c r="G18" i="2"/>
  <c r="G43" i="2"/>
  <c r="G54" i="2"/>
  <c r="M60" i="2"/>
  <c r="G119" i="2"/>
  <c r="G125" i="2"/>
  <c r="L143" i="2"/>
  <c r="M143" i="2" s="1"/>
  <c r="G151" i="2"/>
  <c r="G167" i="2"/>
  <c r="M173" i="2"/>
  <c r="G205" i="2"/>
  <c r="L212" i="2"/>
  <c r="M212" i="2" s="1"/>
  <c r="G221" i="2"/>
  <c r="G228" i="2"/>
  <c r="M256" i="2"/>
  <c r="L275" i="2"/>
  <c r="M275" i="2" s="1"/>
  <c r="G283" i="2"/>
  <c r="L291" i="2"/>
  <c r="M291" i="2" s="1"/>
  <c r="M295" i="2"/>
  <c r="M298" i="2"/>
  <c r="G330" i="2"/>
  <c r="M213" i="2"/>
  <c r="M13" i="2"/>
  <c r="M84" i="2"/>
  <c r="G101" i="2"/>
  <c r="L142" i="2"/>
  <c r="M142" i="2" s="1"/>
  <c r="G332" i="2"/>
  <c r="G118" i="2"/>
  <c r="M76" i="2"/>
  <c r="G116" i="2"/>
  <c r="M272" i="2"/>
  <c r="K108" i="2"/>
  <c r="I316" i="2"/>
  <c r="M144" i="2"/>
  <c r="M49" i="2"/>
  <c r="M271" i="2"/>
  <c r="G277" i="2"/>
  <c r="G76" i="2"/>
  <c r="G138" i="2"/>
  <c r="M206" i="2"/>
  <c r="L211" i="2"/>
  <c r="M211" i="2" s="1"/>
  <c r="L290" i="2"/>
  <c r="M290" i="2" s="1"/>
  <c r="G339" i="2"/>
  <c r="M297" i="2"/>
  <c r="G135" i="2"/>
  <c r="M247" i="2"/>
  <c r="M285" i="2"/>
  <c r="M309" i="2"/>
  <c r="M59" i="2"/>
  <c r="G95" i="2"/>
  <c r="M105" i="2"/>
  <c r="G10" i="2"/>
  <c r="M12" i="2"/>
  <c r="M15" i="2"/>
  <c r="G31" i="2"/>
  <c r="M33" i="2"/>
  <c r="M36" i="2"/>
  <c r="M51" i="2"/>
  <c r="M61" i="2"/>
  <c r="G75" i="2"/>
  <c r="M97" i="2"/>
  <c r="G109" i="2"/>
  <c r="G156" i="2"/>
  <c r="M171" i="2"/>
  <c r="M190" i="2"/>
  <c r="G208" i="2"/>
  <c r="M210" i="2"/>
  <c r="G231" i="2"/>
  <c r="M257" i="2"/>
  <c r="M270" i="2"/>
  <c r="G284" i="2"/>
  <c r="G287" i="2"/>
  <c r="M289" i="2"/>
  <c r="G292" i="2"/>
  <c r="M299" i="2"/>
  <c r="G308" i="2"/>
  <c r="G311" i="2"/>
  <c r="G314" i="2"/>
  <c r="G331" i="2"/>
  <c r="M342" i="2"/>
  <c r="M312" i="2"/>
  <c r="M124" i="2"/>
  <c r="G16" i="2"/>
  <c r="G49" i="2"/>
  <c r="K81" i="2"/>
  <c r="M14" i="2"/>
  <c r="M19" i="2"/>
  <c r="M28" i="2"/>
  <c r="G72" i="2"/>
  <c r="G84" i="2"/>
  <c r="G127" i="2"/>
  <c r="K144" i="2"/>
  <c r="G159" i="2"/>
  <c r="G169" i="2"/>
  <c r="G185" i="2"/>
  <c r="G206" i="2"/>
  <c r="G211" i="2"/>
  <c r="K213" i="2"/>
  <c r="G238" i="2"/>
  <c r="G252" i="2"/>
  <c r="G274" i="2"/>
  <c r="G338" i="2"/>
  <c r="I293" i="2"/>
  <c r="L292" i="2"/>
  <c r="M50" i="2"/>
  <c r="K315" i="2"/>
  <c r="M315" i="2" s="1"/>
  <c r="M331" i="2"/>
  <c r="I277" i="2"/>
  <c r="G9" i="2"/>
  <c r="G17" i="2"/>
  <c r="G29" i="2"/>
  <c r="G37" i="2"/>
  <c r="M48" i="2"/>
  <c r="G86" i="2"/>
  <c r="K88" i="2"/>
  <c r="K121" i="2"/>
  <c r="K120" i="2"/>
  <c r="M120" i="2" s="1"/>
  <c r="G133" i="2"/>
  <c r="L176" i="2"/>
  <c r="M176" i="2" s="1"/>
  <c r="I177" i="2"/>
  <c r="L177" i="2" s="1"/>
  <c r="M177" i="2" s="1"/>
  <c r="G203" i="2"/>
  <c r="I233" i="2"/>
  <c r="L233" i="2" s="1"/>
  <c r="L232" i="2"/>
  <c r="M232" i="2" s="1"/>
  <c r="G240" i="2"/>
  <c r="G250" i="2"/>
  <c r="L252" i="2"/>
  <c r="I253" i="2"/>
  <c r="G273" i="2"/>
  <c r="L316" i="2"/>
  <c r="M316" i="2" s="1"/>
  <c r="I317" i="2"/>
  <c r="F353" i="2"/>
  <c r="M341" i="2"/>
  <c r="L53" i="2"/>
  <c r="M53" i="2" s="1"/>
  <c r="I54" i="2"/>
  <c r="M58" i="2"/>
  <c r="M334" i="2"/>
  <c r="M73" i="2"/>
  <c r="L88" i="2"/>
  <c r="I89" i="2"/>
  <c r="I108" i="2"/>
  <c r="L107" i="2"/>
  <c r="M107" i="2" s="1"/>
  <c r="K252" i="2"/>
  <c r="M332" i="2"/>
  <c r="L335" i="2"/>
  <c r="M335" i="2" s="1"/>
  <c r="I336" i="2"/>
  <c r="K337" i="2"/>
  <c r="G15" i="2"/>
  <c r="G27" i="2"/>
  <c r="G35" i="2"/>
  <c r="G117" i="2"/>
  <c r="G124" i="2"/>
  <c r="M174" i="2"/>
  <c r="G177" i="2"/>
  <c r="K233" i="2"/>
  <c r="G248" i="2"/>
  <c r="G271" i="2"/>
  <c r="G317" i="2"/>
  <c r="M321" i="2"/>
  <c r="M75" i="2"/>
  <c r="M319" i="2"/>
  <c r="L79" i="2"/>
  <c r="M79" i="2" s="1"/>
  <c r="I80" i="2"/>
  <c r="I121" i="2"/>
  <c r="M161" i="2"/>
  <c r="M106" i="2"/>
  <c r="G353" i="2"/>
  <c r="J356" i="2" s="1"/>
  <c r="M172" i="2"/>
  <c r="M343" i="2"/>
  <c r="M52" i="2"/>
  <c r="L160" i="2"/>
  <c r="M160" i="2" s="1"/>
  <c r="M259" i="2"/>
  <c r="M333" i="2"/>
  <c r="M87" i="2"/>
  <c r="M74" i="2"/>
  <c r="M170" i="2"/>
  <c r="G286" i="2"/>
  <c r="G313" i="2"/>
  <c r="K277" i="2"/>
  <c r="K292" i="2"/>
  <c r="L86" i="2"/>
  <c r="M86" i="2" s="1"/>
  <c r="M88" i="2" l="1"/>
  <c r="M233" i="2"/>
  <c r="I278" i="2"/>
  <c r="L278" i="2" s="1"/>
  <c r="M278" i="2" s="1"/>
  <c r="L277" i="2"/>
  <c r="M277" i="2" s="1"/>
  <c r="L317" i="2"/>
  <c r="M317" i="2" s="1"/>
  <c r="L318" i="2"/>
  <c r="M318" i="2" s="1"/>
  <c r="I109" i="2"/>
  <c r="L108" i="2"/>
  <c r="M108" i="2" s="1"/>
  <c r="L121" i="2"/>
  <c r="M121" i="2" s="1"/>
  <c r="L122" i="2"/>
  <c r="M122" i="2" s="1"/>
  <c r="L90" i="2"/>
  <c r="M90" i="2" s="1"/>
  <c r="L89" i="2"/>
  <c r="M89" i="2" s="1"/>
  <c r="I254" i="2"/>
  <c r="L253" i="2"/>
  <c r="M253" i="2" s="1"/>
  <c r="L80" i="2"/>
  <c r="M80" i="2" s="1"/>
  <c r="I81" i="2"/>
  <c r="L81" i="2" s="1"/>
  <c r="M81" i="2" s="1"/>
  <c r="M252" i="2"/>
  <c r="M292" i="2"/>
  <c r="L54" i="2"/>
  <c r="M54" i="2" s="1"/>
  <c r="I55" i="2"/>
  <c r="I337" i="2"/>
  <c r="L336" i="2"/>
  <c r="M336" i="2" s="1"/>
  <c r="L294" i="2"/>
  <c r="M294" i="2" s="1"/>
  <c r="L293" i="2"/>
  <c r="M293" i="2" s="1"/>
  <c r="L110" i="2" l="1"/>
  <c r="M110" i="2" s="1"/>
  <c r="L109" i="2"/>
  <c r="M109" i="2" s="1"/>
  <c r="I338" i="2"/>
  <c r="L337" i="2"/>
  <c r="M337" i="2" s="1"/>
  <c r="L55" i="2"/>
  <c r="M55" i="2" s="1"/>
  <c r="I56" i="2"/>
  <c r="L255" i="2"/>
  <c r="M255" i="2" s="1"/>
  <c r="L254" i="2"/>
  <c r="M254" i="2" s="1"/>
  <c r="L56" i="2" l="1"/>
  <c r="M56" i="2" s="1"/>
  <c r="L57" i="2"/>
  <c r="M57" i="2" s="1"/>
  <c r="L339" i="2"/>
  <c r="M339" i="2" s="1"/>
  <c r="L338" i="2"/>
  <c r="M338" i="2" l="1"/>
  <c r="M353" i="2" s="1"/>
  <c r="L356" i="2" s="1"/>
  <c r="M356" i="2" s="1"/>
  <c r="L353" i="2"/>
</calcChain>
</file>

<file path=xl/sharedStrings.xml><?xml version="1.0" encoding="utf-8"?>
<sst xmlns="http://schemas.openxmlformats.org/spreadsheetml/2006/main" count="323" uniqueCount="146">
  <si>
    <t>XsectionNo</t>
  </si>
  <si>
    <t>chainage</t>
  </si>
  <si>
    <t>r1</t>
  </si>
  <si>
    <t>r2</t>
  </si>
  <si>
    <t>c1</t>
  </si>
  <si>
    <t>c2</t>
  </si>
  <si>
    <t>B</t>
  </si>
  <si>
    <t>Data Name</t>
  </si>
  <si>
    <t>Value</t>
  </si>
  <si>
    <t>Package Name</t>
  </si>
  <si>
    <t>KhalName</t>
  </si>
  <si>
    <t>Ouftfall</t>
  </si>
  <si>
    <t>long_slope</t>
  </si>
  <si>
    <t>Khal_Code_Name</t>
  </si>
  <si>
    <t>DrawingNo</t>
  </si>
  <si>
    <t>Date</t>
  </si>
  <si>
    <t>DC8-0000</t>
  </si>
  <si>
    <t>GL</t>
  </si>
  <si>
    <t>Ivert Level</t>
  </si>
  <si>
    <t>Retention</t>
  </si>
  <si>
    <t>Direction</t>
  </si>
  <si>
    <t>Data Matrix</t>
  </si>
  <si>
    <t>RB</t>
  </si>
  <si>
    <t>CL</t>
  </si>
  <si>
    <t>LB</t>
  </si>
  <si>
    <t>V</t>
  </si>
  <si>
    <t>D</t>
  </si>
  <si>
    <t>Data</t>
  </si>
  <si>
    <t>Values</t>
  </si>
  <si>
    <t>Organization</t>
  </si>
  <si>
    <t>Bangladesh Water Development Board</t>
  </si>
  <si>
    <t>Design_Office</t>
  </si>
  <si>
    <t>Project Name</t>
  </si>
  <si>
    <t>Work_Name</t>
  </si>
  <si>
    <t>Designed_by</t>
  </si>
  <si>
    <t>Recommended_by</t>
  </si>
  <si>
    <t>Approved_by</t>
  </si>
  <si>
    <t>Clinet_Division</t>
  </si>
  <si>
    <t>Design_Month</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</si>
  <si>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</si>
  <si>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</si>
  <si>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</si>
  <si>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</si>
  <si>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</si>
  <si>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</si>
  <si>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</si>
  <si>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</si>
  <si>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</si>
  <si>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METERE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</si>
  <si>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</si>
  <si>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</si>
  <si>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</si>
  <si>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</si>
  <si>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</si>
  <si>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</si>
  <si>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</si>
  <si>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</si>
  <si>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</si>
  <si>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</si>
  <si>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</si>
  <si>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</si>
  <si>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</si>
  <si>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</si>
  <si>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</si>
  <si>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DRAWING HAS BEEN PREPARED AS PER PROPOSAL SUBMITTED BY SE,  KHULNA O &amp; M CIRCLE, BWDB, KHULNA VIDE HIS OFFICE MEMO NO-8/2, DATE: 02/02/2022 </t>
  </si>
  <si>
    <t>Office of The Superintending Engineer,Design Circle-5</t>
  </si>
  <si>
    <t>(Md.Mostofa Kamal),AE</t>
  </si>
  <si>
    <t>(Jakaria Pervez),SE</t>
  </si>
  <si>
    <t>SMO, IDWRM-KT</t>
  </si>
  <si>
    <t>CRISP-WRM</t>
  </si>
  <si>
    <t>December,2024</t>
  </si>
  <si>
    <t>Paddy land</t>
  </si>
  <si>
    <t>Required_Area</t>
  </si>
  <si>
    <t>z</t>
  </si>
  <si>
    <t xml:space="preserve"> ALL DIMENSIONS AND ELEVATIONS ARE IN MILLIMETER AND METER(PWD) RESPECTIVELY UNLESS OTHERWISE MENTIONED IN THE DRAWING.</t>
  </si>
  <si>
    <t xml:space="preserve"> WORK SHALL BE EXECUTED AFTER ADMINISTRATIVE AND FINANCIAL APPROVAL AND TECHNICAL SANCTION FROM THE COMPETENT AUTHORITY AND WITHIN THE DPP / BUDGET PROVISION. </t>
  </si>
  <si>
    <t xml:space="preserve"> FOR ANY ERROR, OMISSION OR CONFUSION PLEASE REFER TO THIS OFFICE AS QUICK AS POSSIBLE FOR FURTHER NECESSARY ACTION</t>
  </si>
  <si>
    <t xml:space="preserve"> ALL MATERIALS AND WORK MUST CONFIRM  WITH BWDB TECHNICAL SPECIFICATION.</t>
  </si>
  <si>
    <t xml:space="preserve"> NECESSARY LAND (IF REQUIRED) SHALL BE ARRANGED  BY THE FIELD OFFICE FOR RE-EXCAVATION &amp; CONSTRUCTION OF DYKE (IF REQUIRED).</t>
  </si>
  <si>
    <t xml:space="preserve"> THE RE-EXCAVATION OF THE KHAL SHALL START FROM  DOWNSTREAM  SIDE.</t>
  </si>
  <si>
    <t>A SMOOTH TRANSITION SHALL BE PROVIDED BETWEEN THE EXCAVATED SECTION OF THE KHAL AND THE EXISTING SECTION.</t>
  </si>
  <si>
    <t xml:space="preserve"> A SMOOTH TRANSITION 1:100 SHALL BE PROVIDED AT THE POINT WHERE DESIGN BED WIDTH OR BED LEVEL CHANGES.</t>
  </si>
  <si>
    <t xml:space="preserve">   A SMOOTH TRANSITION AT A SLOPE OF 1:100 SHALL BE KEPT BETWEEN APRON LEVEL OF CONNECTING STRUCTURE (IF ANY) TO DESIGN BED LEVEL OF KHAL.</t>
  </si>
  <si>
    <t xml:space="preserve"> THE RE-EXCAVATION WORK SHALL BE DONE IN THE DRY SEASON WHEN WATER LEVEL IS AT OR NEAR LOW WATER LEVEL</t>
  </si>
  <si>
    <t xml:space="preserve">  NO FILLING SHALL BE DONE WHERE THE EXISTING BED LEVEL OF THE KHAL IS LOWER THAN THE DESIGN BED LEVEL AND EXISTING SIDE SLOPE IS FLATTER  THAN DESIGN SECTION.</t>
  </si>
  <si>
    <t xml:space="preserve">    ANY OUTFALL/OFFTAKE RIVER/KHAL WHICH IS CONNECTED WITH THE PROPOSED KHAL SHALL BE KEPT OPEN.</t>
  </si>
  <si>
    <t xml:space="preserve">   MANAGEMENT OF EXCAVATED EARTH:</t>
  </si>
  <si>
    <t xml:space="preserve">           a)     HEAP OF EXCAVATED EARTH ON BANK SHALL BE AVOIDED. EXCAVATED EARTH TO BE SPREAD OVER THE BANKS FOR THE PREPARATION OF WALKWAY OR SPREAD OVER THE BANK AT  LEAST 10.00M AWAY FROM    THE BANK LINE OF THE KHAL OR TO A SAFE DISTANCE FROM WHERE NO DEPOSITED EARTH SHALL BACK FLOW INTO THE KHAL. FLOWING BACK OF DEPOSITED EARTH INTO THE KHAL SHALL NOT BE ALLOWED.  </t>
  </si>
  <si>
    <t xml:space="preserve">           d)     FINE DRESSING WITH TURFING ON DYKE SHALL BE DONE.</t>
  </si>
  <si>
    <t xml:space="preserve">           c)  TO AVOID THE WATER LOGGING IN ADJACENT AREA, DRAINAGE STRUCTURE  MAY BE PROVIDED ALONG THE BANK / NEAR OUTFALL OF THE RIVER / KHAL (IF REQUIRED).</t>
  </si>
  <si>
    <t xml:space="preserve">           b) EXCAVATED EARTH MAY BE USED FOR CONSTRUCTION / RE-SECTIONING OF INTERNAL DYKE / ROAD / EMBANKMENT / LAND DEVELOPMENT / DITCH FILLING   WITHIN THE EXCAVATION COST AS PER SCHEDULE ITEM (WHERE APLLICABLE).</t>
  </si>
  <si>
    <t xml:space="preserve">  TYPICAL DESIGN SECTIONS ARE PROVIDED IN THIS DESIGN FOR RE-EXCAVATION.  CROSS SECTIONS AT AN INTERVAL NOT MORE THAN 150.00M TO BE TAKEN  BY THE FIELD OFFICE FOR THE ESTIMATION OF ACTUAL VOLUME OF EARTH CUTTING. 
  EXCAVATED EARTH TO BE COLLECTED FROM RIVER CAREFULLY CONSIDERING NO  ADVERSE EFFECT ON CHANNEL FLOW AND BANK ERROSION.
ANY PROPOSED BOX CULVERT /BRIDGE OVER THIS KHAL WILL BE DESIGNED CONSIDERING DESIGN SECTIONS OF THIS KHAL.IF THE BED LEVEL OF OUTFALL KHAL/RIVR IS HIGHER THAN THE DESIGN BED LEVEL OF PROPOSED KHAL, THEN RE-EXCAVATION OF PROPOSED KHAL TO BE IMPLEMENTED AFTER IMPLEMENTATION OF RE-EXCAVATION OF OUTFALL KHAL/RIVER.</t>
  </si>
  <si>
    <t xml:space="preserve">  EXCAVATED EARTH TO BE COLLECTED FROM RIVER CAREFULLY CONSIDERING NO  ADVERSE EFFECT ON CHANNEL FLOW AND BANK ERROSION.</t>
  </si>
  <si>
    <t xml:space="preserve"> ANY PROPOSED BOX CULVERT /BRIDGE OVER THIS KHAL WILL BE DESIGNED CONSIDERING DESIGN SECTIONS OF THIS KHAL</t>
  </si>
  <si>
    <t>SPECIAL NOTES:</t>
  </si>
  <si>
    <t xml:space="preserve">THIS REVISED DRAWING HAS BEEN PREPARED AS PER PROPOSAL AND DESIGN DATA SUBMITTED BY SE, KUSHTIA O &amp; M CIRCLE, BWDB, KUSHTIA VIDE HIS OFFICE MEMO NO-3M-1/1358 DATE: 07/02/2023. </t>
  </si>
  <si>
    <t xml:space="preserve">THIS RE-REEXCAVATION WORK HAS ALSO BEEN DESIGNED CONSIDERING THE WATER RESERVOIR AS WELL AS FOR IRRIGATION PURPOSE.  </t>
  </si>
  <si>
    <t>IF THERE EXISTS ANY STRUCTURE ( REGULATOR, BOX CULVERT ETC.) OTHER THAN BRIDGE WITHIN THE PROPOSED LENGTH OF THE KHAL, RE-EXCAVATION WORK IS PROHIBITED THROGHOUT THE LENGTH OF THAT STRUCTURE.</t>
  </si>
  <si>
    <t xml:space="preserve">DESIGN BED LEVEL OF THE KHAL SHALL NOT BE BELOW THE FOUNDATION TOP LEVEL OF THE EXISTING STRUCTURES (IF ANY) IN THE KHAL. IF THE DESIGN BED LEVEL IS BELOW THE FOUNDATION TOP LEVEL THEN THE DIFFERENCE BETWEEN THESE LEVELS SHALL BE MATCHED IN A SLOPE 1:100, OR A DISTANCE OF 100 M,  WHICHEVER  IS HEIGHER (U/S AND D/S OF THE STRUCTURE), (OR AS SHOWN IN THE DRAWING).
</t>
  </si>
  <si>
    <t xml:space="preserve">DESIGN BED LEVEL &amp; BED WIDTH OF THIS KHAL HAVE BEEN FIXED CONSIDERING THE BED LEVEL &amp; BED WIDTH OF EXISTING KHAL/ FLOOR LEVEL OF  EXISTING HYDRAULIC STRUCTURE.
</t>
  </si>
  <si>
    <t xml:space="preserve">  IF THE EXISTING BED LEVEL OF THE OUTFALL (RIVER / KHAL) IS HIGHER THAN DESIGN BED LEVEL OF THIS  KHAL, RE-EXCAVATION OF THIS KHAL MUST BE DONE IN PARALLEL/ AFTER THE RE-EXCAVATION OF ITS OUTFALL RIVER / KHAL AS  PER APPROVED DESIGN.
</t>
  </si>
  <si>
    <t>m</t>
  </si>
  <si>
    <t>Re-excavation of Dola Beel Khal from km. 0.000 to km. 2.260 in polder -2  in c/w Tarail-Pachuria Sub-Project under CRISP-WRM under Specialized Division. BWDB, Gopalganj during the year 2024-2025</t>
  </si>
  <si>
    <t>Long_Slope_Direction</t>
  </si>
  <si>
    <t>Explanation</t>
  </si>
  <si>
    <t>package_name_of_khal</t>
  </si>
  <si>
    <t>Data written vertically</t>
  </si>
  <si>
    <t>1:zero chaiange at outfall 0:zero chainage at origin</t>
  </si>
  <si>
    <t>X - Section at km.</t>
  </si>
  <si>
    <t>Post-work</t>
  </si>
  <si>
    <t>Net Area :</t>
  </si>
  <si>
    <t>-</t>
  </si>
  <si>
    <t>.</t>
  </si>
  <si>
    <t>Ditch</t>
  </si>
  <si>
    <t>House Area</t>
  </si>
  <si>
    <t>Open land</t>
  </si>
  <si>
    <t>Fisheries</t>
  </si>
  <si>
    <t>BC road</t>
  </si>
  <si>
    <t>18/12/2024</t>
  </si>
  <si>
    <t>(Md.Kamrul Hasan),EE</t>
  </si>
  <si>
    <t>TP_KEX_10_24</t>
  </si>
  <si>
    <t>Cross Section for Re-excavation of Basabari khal from km. 0.000 to km. 1.660 in polder -2 in c/w Tarail-Pachuria Sub-Project under CRISP-WRM under Specialized Division. BWDB, Gopalganj during the year 2024-2025.</t>
  </si>
  <si>
    <t>Khal bank</t>
  </si>
  <si>
    <t>Pond bank</t>
  </si>
  <si>
    <t>High land</t>
  </si>
  <si>
    <t>House road</t>
  </si>
  <si>
    <t>BSK0</t>
  </si>
  <si>
    <t>BSK1</t>
  </si>
  <si>
    <t>BSK2</t>
  </si>
  <si>
    <t>BSK3</t>
  </si>
  <si>
    <t>BSK4</t>
  </si>
  <si>
    <t>BSK5</t>
  </si>
  <si>
    <t>BSK6</t>
  </si>
  <si>
    <t>BSK7</t>
  </si>
  <si>
    <t>BSK8</t>
  </si>
  <si>
    <t>BSK9</t>
  </si>
  <si>
    <t>BSK10</t>
  </si>
  <si>
    <t>BSK11</t>
  </si>
  <si>
    <t>BSK12</t>
  </si>
  <si>
    <t>BSK13</t>
  </si>
  <si>
    <t>BSK14</t>
  </si>
  <si>
    <t>BSK15</t>
  </si>
  <si>
    <t>BSK16</t>
  </si>
  <si>
    <t>BSK17</t>
  </si>
  <si>
    <t>Basabari khal</t>
  </si>
  <si>
    <t>BSK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</si>
</sst>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00"/>
  </numFmts>
  <fonts count="18" x14ac:knownFonts="1">
    <font>
      <sz val="11"/>
      <color theme="1"/>
      <name val="Calibri"/>
      <family val="2"/>
      <scheme val="minor"/>
    </font>
    <font>
      <sz val="10"/>
      <color rgb="FF000000"/>
      <name val="Helv"/>
    </font>
    <font>
      <sz val="10"/>
      <name val="Helv"/>
    </font>
    <font>
      <sz val="11"/>
      <color theme="1"/>
      <name val="Calibri"/>
      <family val="2"/>
      <scheme val="minor"/>
    </font>
    <font>
      <sz val="11"/>
      <color rgb="FF000000"/>
      <name val="Calibri"/>
      <family val="2"/>
      <scheme val="minor"/>
    </font>
    <font>
      <sz val="10"/>
      <name val="Arial"/>
      <family val="2"/>
    </font>
    <font>
      <sz val="10"/>
      <name val="Arial"/>
    </font>
    <font>
      <sz val="10"/>
      <name val="Times New Roman"/>
    </font>
    <font>
      <sz val="10"/>
      <name val="Times New Roman"/>
      <family val="1"/>
    </font>
    <font>
      <sz val="11"/>
      <color theme="1"/>
      <name val="Calibri"/>
      <family val="2"/>
      <charset val="1"/>
      <scheme val="minor"/>
    </font>
    <font>
      <sz val="12"/>
      <name val="Arial"/>
      <family val="2"/>
    </font>
    <font>
      <sz val="8"/>
      <name val="Arial"/>
      <family val="2"/>
    </font>
    <font>
      <b/>
      <sz val="10"/>
      <color rgb="FFFF0000"/>
      <name val="Arial"/>
      <family val="2"/>
    </font>
    <font>
      <b/>
      <sz val="10"/>
      <color theme="6"/>
      <name val="Arial"/>
      <family val="2"/>
    </font>
    <font>
      <b/>
      <sz val="10"/>
      <name val="Arial"/>
      <family val="2"/>
    </font>
    <font>
      <sz val="8"/>
      <name val="Calibri"/>
      <family val="2"/>
      <scheme val="minor"/>
    </font>
    <font>
      <sz val="10"/>
      <color rgb="FFFF0000"/>
      <name val="Arial"/>
      <family val="2"/>
    </font>
    <font>
      <sz val="8"/>
      <color rgb="FFFF0000"/>
      <name val="Arial"/>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2">
    <xf numFmtId="0" fontId="0" fillId="0" borderId="0"/>
    <xf numFmtId="0" fontId="1" fillId="0" borderId="0"/>
    <xf numFmtId="0" fontId="2" fillId="0" borderId="0"/>
    <xf numFmtId="0" fontId="3" fillId="0" borderId="0"/>
    <xf numFmtId="0" fontId="3" fillId="0" borderId="0"/>
    <xf numFmtId="0" fontId="6" fillId="0" borderId="0"/>
    <xf numFmtId="43" fontId="5" fillId="0" borderId="0" applyFont="0" applyFill="0" applyBorder="0" applyAlignment="0" applyProtection="0"/>
    <xf numFmtId="0" fontId="7" fillId="0" borderId="0"/>
    <xf numFmtId="0" fontId="8" fillId="0" borderId="0"/>
    <xf numFmtId="0" fontId="5" fillId="0" borderId="0"/>
    <xf numFmtId="0" fontId="5" fillId="0" borderId="0"/>
    <xf numFmtId="0" fontId="8" fillId="0" borderId="0"/>
    <xf numFmtId="0" fontId="5" fillId="0" borderId="0"/>
    <xf numFmtId="0" fontId="5" fillId="0" borderId="0"/>
    <xf numFmtId="0" fontId="6" fillId="0" borderId="0"/>
    <xf numFmtId="0" fontId="6" fillId="0" borderId="0"/>
    <xf numFmtId="43" fontId="5" fillId="0" borderId="0" applyFont="0" applyFill="0" applyBorder="0" applyAlignment="0" applyProtection="0"/>
    <xf numFmtId="0" fontId="8" fillId="0" borderId="0"/>
    <xf numFmtId="0" fontId="5" fillId="0" borderId="0"/>
    <xf numFmtId="0" fontId="5" fillId="0" borderId="0"/>
    <xf numFmtId="0" fontId="9" fillId="0" borderId="0"/>
    <xf numFmtId="0" fontId="9" fillId="0" borderId="0"/>
  </cellStyleXfs>
  <cellXfs count="60">
    <xf numFmtId="0" fontId="0" fillId="0" borderId="0" xfId="0"/>
    <xf numFmtId="0" fontId="1" fillId="0" borderId="0" xfId="1"/>
    <xf numFmtId="0" fontId="0" fillId="0" borderId="0" xfId="0" applyAlignment="1">
      <alignment horizontal="center"/>
    </xf>
    <xf numFmtId="0" fontId="0" fillId="0" borderId="1" xfId="0" applyBorder="1" applyAlignment="1">
      <alignment horizontal="center"/>
    </xf>
    <xf numFmtId="0" fontId="1" fillId="0" borderId="0" xfId="1" applyAlignment="1">
      <alignment horizontal="center"/>
    </xf>
    <xf numFmtId="0" fontId="4" fillId="0" borderId="1" xfId="1" applyFont="1" applyBorder="1" applyAlignment="1">
      <alignment horizontal="center"/>
    </xf>
    <xf numFmtId="0" fontId="3" fillId="0" borderId="1" xfId="3" applyBorder="1" applyAlignment="1">
      <alignment horizontal="center"/>
    </xf>
    <xf numFmtId="0" fontId="3" fillId="0" borderId="1" xfId="4" applyBorder="1" applyAlignment="1">
      <alignment horizontal="center" vertical="center"/>
    </xf>
    <xf numFmtId="14" fontId="3" fillId="0" borderId="1" xfId="4"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2" xfId="0" applyBorder="1" applyAlignment="1">
      <alignment horizontal="center"/>
    </xf>
    <xf numFmtId="0" fontId="0" fillId="0" borderId="1" xfId="3" applyFont="1" applyBorder="1" applyAlignment="1">
      <alignment horizontal="center" vertical="center"/>
    </xf>
    <xf numFmtId="0" fontId="0" fillId="0" borderId="0" xfId="0" applyAlignment="1">
      <alignment horizontal="right" vertical="top"/>
    </xf>
    <xf numFmtId="0" fontId="0" fillId="0" borderId="1" xfId="4" applyFont="1" applyBorder="1" applyAlignment="1">
      <alignment horizontal="center" vertical="center"/>
    </xf>
    <xf numFmtId="0" fontId="10" fillId="0" borderId="0" xfId="9" applyFont="1" applyAlignment="1">
      <alignment vertical="justify"/>
    </xf>
    <xf numFmtId="0" fontId="5" fillId="0" borderId="0" xfId="9"/>
    <xf numFmtId="164" fontId="10" fillId="0" borderId="0" xfId="9" applyNumberFormat="1" applyFont="1" applyAlignment="1">
      <alignment horizontal="center" vertical="justify"/>
    </xf>
    <xf numFmtId="0" fontId="5" fillId="0" borderId="0" xfId="9" applyAlignment="1">
      <alignment vertical="justify"/>
    </xf>
    <xf numFmtId="0" fontId="11" fillId="0" borderId="0" xfId="9" applyFont="1" applyAlignment="1">
      <alignment horizontal="center"/>
    </xf>
    <xf numFmtId="2" fontId="5" fillId="0" borderId="0" xfId="9" applyNumberFormat="1" applyAlignment="1">
      <alignment horizontal="center" vertical="center"/>
    </xf>
    <xf numFmtId="2" fontId="11" fillId="0" borderId="0" xfId="9" applyNumberFormat="1" applyFont="1" applyAlignment="1">
      <alignment horizontal="center"/>
    </xf>
    <xf numFmtId="2" fontId="5" fillId="0" borderId="0" xfId="9" applyNumberFormat="1" applyAlignment="1">
      <alignment horizontal="center"/>
    </xf>
    <xf numFmtId="2" fontId="5" fillId="0" borderId="0" xfId="9" applyNumberFormat="1"/>
    <xf numFmtId="164" fontId="5" fillId="0" borderId="0" xfId="9" applyNumberFormat="1"/>
    <xf numFmtId="0" fontId="11" fillId="0" borderId="0" xfId="9" applyFont="1"/>
    <xf numFmtId="2" fontId="5" fillId="0" borderId="0" xfId="9" applyNumberFormat="1" applyAlignment="1">
      <alignment vertical="justify"/>
    </xf>
    <xf numFmtId="0" fontId="10" fillId="0" borderId="0" xfId="9" applyFont="1" applyAlignment="1">
      <alignment horizontal="center" vertical="justify"/>
    </xf>
    <xf numFmtId="0" fontId="5" fillId="0" borderId="0" xfId="9" applyAlignment="1">
      <alignment horizontal="center"/>
    </xf>
    <xf numFmtId="2" fontId="12" fillId="0" borderId="0" xfId="9" applyNumberFormat="1" applyFont="1" applyAlignment="1">
      <alignment vertical="justify"/>
    </xf>
    <xf numFmtId="164" fontId="12" fillId="0" borderId="0" xfId="9" applyNumberFormat="1" applyFont="1" applyAlignment="1">
      <alignment vertical="justify"/>
    </xf>
    <xf numFmtId="2" fontId="13" fillId="0" borderId="0" xfId="9" applyNumberFormat="1" applyFont="1" applyAlignment="1">
      <alignment vertical="justify"/>
    </xf>
    <xf numFmtId="164" fontId="13" fillId="0" borderId="0" xfId="9" applyNumberFormat="1" applyFont="1" applyAlignment="1">
      <alignment vertical="justify"/>
    </xf>
    <xf numFmtId="164" fontId="14" fillId="0" borderId="0" xfId="9" applyNumberFormat="1" applyFont="1" applyAlignment="1">
      <alignment vertical="justify"/>
    </xf>
    <xf numFmtId="164" fontId="5" fillId="0" borderId="0" xfId="9" applyNumberFormat="1" applyAlignment="1">
      <alignment horizontal="center"/>
    </xf>
    <xf numFmtId="0" fontId="10" fillId="0" borderId="0" xfId="9" applyFont="1" applyAlignment="1">
      <alignment vertical="center" wrapText="1"/>
    </xf>
    <xf numFmtId="0" fontId="5" fillId="0" borderId="0" xfId="10"/>
    <xf numFmtId="164" fontId="5" fillId="0" borderId="0" xfId="10" applyNumberFormat="1" applyAlignment="1">
      <alignment horizontal="center"/>
    </xf>
    <xf numFmtId="2" fontId="5" fillId="0" borderId="0" xfId="10" applyNumberFormat="1" applyAlignment="1">
      <alignment horizontal="center"/>
    </xf>
    <xf numFmtId="2" fontId="5" fillId="0" borderId="0" xfId="10" applyNumberFormat="1" applyAlignment="1">
      <alignment horizontal="center" vertical="center"/>
    </xf>
    <xf numFmtId="164" fontId="5" fillId="0" borderId="0" xfId="10" applyNumberFormat="1" applyAlignment="1">
      <alignment horizontal="center" vertical="center"/>
    </xf>
    <xf numFmtId="2" fontId="14" fillId="0" borderId="0" xfId="10" applyNumberFormat="1" applyFont="1" applyAlignment="1">
      <alignment horizontal="center"/>
    </xf>
    <xf numFmtId="164" fontId="5" fillId="0" borderId="0" xfId="9" applyNumberFormat="1" applyAlignment="1">
      <alignment horizontal="center" vertical="center"/>
    </xf>
    <xf numFmtId="2" fontId="16" fillId="0" borderId="0" xfId="10" applyNumberFormat="1" applyFont="1" applyAlignment="1">
      <alignment horizontal="center" vertical="center"/>
    </xf>
    <xf numFmtId="164" fontId="16" fillId="0" borderId="0" xfId="10" applyNumberFormat="1" applyFont="1" applyAlignment="1">
      <alignment horizontal="center" vertical="center"/>
    </xf>
    <xf numFmtId="164" fontId="16" fillId="0" borderId="0" xfId="10" applyNumberFormat="1" applyFont="1" applyAlignment="1">
      <alignment horizontal="center"/>
    </xf>
    <xf numFmtId="2" fontId="16" fillId="0" borderId="0" xfId="10" applyNumberFormat="1" applyFont="1" applyAlignment="1">
      <alignment horizontal="center"/>
    </xf>
    <xf numFmtId="2" fontId="17" fillId="0" borderId="0" xfId="9" applyNumberFormat="1" applyFont="1" applyAlignment="1">
      <alignment horizontal="center"/>
    </xf>
    <xf numFmtId="0" fontId="16" fillId="0" borderId="0" xfId="9" applyFont="1"/>
    <xf numFmtId="2" fontId="16" fillId="0" borderId="0" xfId="9" applyNumberFormat="1" applyFont="1"/>
    <xf numFmtId="164" fontId="16" fillId="0" borderId="0" xfId="9" applyNumberFormat="1" applyFont="1"/>
    <xf numFmtId="2" fontId="5" fillId="0" borderId="0" xfId="10" applyNumberFormat="1" applyAlignment="1">
      <alignment horizontal="center"/>
    </xf>
    <xf numFmtId="164" fontId="5" fillId="0" borderId="0" xfId="10" applyNumberFormat="1" applyAlignment="1">
      <alignment horizontal="center"/>
    </xf>
    <xf numFmtId="0" fontId="5" fillId="0" borderId="0" xfId="9" applyAlignment="1">
      <alignment horizontal="center"/>
    </xf>
    <xf numFmtId="0" fontId="10" fillId="0" borderId="0" xfId="9" applyFont="1" applyAlignment="1">
      <alignment horizontal="center" vertical="center" wrapText="1"/>
    </xf>
  </cellXfs>
  <cellStyles count="22">
    <cellStyle name="Comma 2" xfId="6" xr:uid="{00000000-0005-0000-0000-000000000000}"/>
    <cellStyle name="Comma 3" xfId="16" xr:uid="{00000000-0005-0000-0000-000001000000}"/>
    <cellStyle name="Normal" xfId="0" builtinId="0"/>
    <cellStyle name="Normal 2" xfId="1" xr:uid="{00000000-0005-0000-0000-000003000000}"/>
    <cellStyle name="Normal 2 2" xfId="7" xr:uid="{00000000-0005-0000-0000-000004000000}"/>
    <cellStyle name="Normal 2 2 2" xfId="10" xr:uid="{00000000-0005-0000-0000-000005000000}"/>
    <cellStyle name="Normal 2 2 2 2" xfId="11" xr:uid="{00000000-0005-0000-0000-000006000000}"/>
    <cellStyle name="Normal 2 2 2 3" xfId="17" xr:uid="{00000000-0005-0000-0000-000007000000}"/>
    <cellStyle name="Normal 2 2 3" xfId="18" xr:uid="{00000000-0005-0000-0000-000008000000}"/>
    <cellStyle name="Normal 2 3" xfId="9" xr:uid="{00000000-0005-0000-0000-000009000000}"/>
    <cellStyle name="Normal 2 4" xfId="13" xr:uid="{00000000-0005-0000-0000-00000A000000}"/>
    <cellStyle name="Normal 2 4 2" xfId="14" xr:uid="{00000000-0005-0000-0000-00000B000000}"/>
    <cellStyle name="Normal 2 5" xfId="19" xr:uid="{00000000-0005-0000-0000-00000C000000}"/>
    <cellStyle name="Normal 2 5 2" xfId="15" xr:uid="{00000000-0005-0000-0000-00000D000000}"/>
    <cellStyle name="Normal 2 6" xfId="5" xr:uid="{00000000-0005-0000-0000-00000E000000}"/>
    <cellStyle name="Normal 3" xfId="8" xr:uid="{00000000-0005-0000-0000-00000F000000}"/>
    <cellStyle name="Normal 3 2" xfId="12" xr:uid="{00000000-0005-0000-0000-000010000000}"/>
    <cellStyle name="Normal 4" xfId="20" xr:uid="{00000000-0005-0000-0000-000011000000}"/>
    <cellStyle name="Normal 4 2" xfId="21" xr:uid="{00000000-0005-0000-0000-000012000000}"/>
    <cellStyle name="Normal 6" xfId="2" xr:uid="{00000000-0005-0000-0000-000013000000}"/>
    <cellStyle name="Normal 7" xfId="3" xr:uid="{00000000-0005-0000-0000-000014000000}"/>
    <cellStyle name="Normal 7 2" xfId="4" xr:uid="{00000000-0005-0000-0000-00001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Branch khal (data)'!$B$108:$B$127</c:f>
              <c:numCache>
                <c:formatCode>General</c:formatCode>
                <c:ptCount val="20"/>
                <c:pt idx="0">
                  <c:v>0</c:v>
                </c:pt>
                <c:pt idx="1">
                  <c:v>5</c:v>
                </c:pt>
                <c:pt idx="2">
                  <c:v>10</c:v>
                </c:pt>
                <c:pt idx="3">
                  <c:v>16</c:v>
                </c:pt>
                <c:pt idx="4">
                  <c:v>18</c:v>
                </c:pt>
                <c:pt idx="5">
                  <c:v>20</c:v>
                </c:pt>
                <c:pt idx="6">
                  <c:v>21</c:v>
                </c:pt>
                <c:pt idx="7">
                  <c:v>22</c:v>
                </c:pt>
                <c:pt idx="8">
                  <c:v>23</c:v>
                </c:pt>
                <c:pt idx="9">
                  <c:v>24</c:v>
                </c:pt>
                <c:pt idx="10">
                  <c:v>25</c:v>
                </c:pt>
                <c:pt idx="11">
                  <c:v>26</c:v>
                </c:pt>
                <c:pt idx="12">
                  <c:v>27</c:v>
                </c:pt>
                <c:pt idx="13">
                  <c:v>28</c:v>
                </c:pt>
                <c:pt idx="14">
                  <c:v>35</c:v>
                </c:pt>
                <c:pt idx="15">
                  <c:v>40</c:v>
                </c:pt>
              </c:numCache>
            </c:numRef>
          </c:xVal>
          <c:yVal>
            <c:numRef>
              <c:f>'[1]Bhangar Branch khal (data)'!$C$108:$C$127</c:f>
              <c:numCache>
                <c:formatCode>General</c:formatCode>
                <c:ptCount val="20"/>
                <c:pt idx="0">
                  <c:v>1.4E-2</c:v>
                </c:pt>
                <c:pt idx="1">
                  <c:v>5.0000000000000001E-3</c:v>
                </c:pt>
                <c:pt idx="2">
                  <c:v>6.0000000000000001E-3</c:v>
                </c:pt>
                <c:pt idx="3">
                  <c:v>1.6E-2</c:v>
                </c:pt>
                <c:pt idx="4">
                  <c:v>2.0350000000000001</c:v>
                </c:pt>
                <c:pt idx="5">
                  <c:v>2.0299999999999998</c:v>
                </c:pt>
                <c:pt idx="6">
                  <c:v>-0.42099999999999999</c:v>
                </c:pt>
                <c:pt idx="7">
                  <c:v>-0.51700000000000002</c:v>
                </c:pt>
                <c:pt idx="8">
                  <c:v>-0.79500000000000004</c:v>
                </c:pt>
                <c:pt idx="9">
                  <c:v>-0.82</c:v>
                </c:pt>
                <c:pt idx="10">
                  <c:v>-0.78600000000000003</c:v>
                </c:pt>
                <c:pt idx="11">
                  <c:v>-0.51600000000000001</c:v>
                </c:pt>
                <c:pt idx="12">
                  <c:v>-0.42299999999999999</c:v>
                </c:pt>
                <c:pt idx="13">
                  <c:v>8.5000000000000006E-2</c:v>
                </c:pt>
                <c:pt idx="14">
                  <c:v>0.04</c:v>
                </c:pt>
                <c:pt idx="15">
                  <c:v>9.5000000000000001E-2</c:v>
                </c:pt>
              </c:numCache>
            </c:numRef>
          </c:yVal>
          <c:smooth val="0"/>
          <c:extLst>
            <c:ext xmlns:c16="http://schemas.microsoft.com/office/drawing/2014/chart" uri="{C3380CC4-5D6E-409C-BE32-E72D297353CC}">
              <c16:uniqueId val="{00000000-2B27-42B5-AD6F-93CCD41C1D81}"/>
            </c:ext>
          </c:extLst>
        </c:ser>
        <c:ser>
          <c:idx val="1"/>
          <c:order val="1"/>
          <c:spPr>
            <a:ln w="12700">
              <a:solidFill>
                <a:srgbClr val="FF00FF"/>
              </a:solidFill>
              <a:prstDash val="solid"/>
            </a:ln>
          </c:spPr>
          <c:marker>
            <c:symbol val="none"/>
          </c:marker>
          <c:xVal>
            <c:numRef>
              <c:f>'[1]Bhangar Branch khal (data)'!$I$108:$I$127</c:f>
              <c:numCache>
                <c:formatCode>General</c:formatCode>
                <c:ptCount val="20"/>
                <c:pt idx="4">
                  <c:v>0</c:v>
                </c:pt>
                <c:pt idx="5">
                  <c:v>5</c:v>
                </c:pt>
                <c:pt idx="6">
                  <c:v>10</c:v>
                </c:pt>
                <c:pt idx="7">
                  <c:v>16</c:v>
                </c:pt>
                <c:pt idx="8">
                  <c:v>18</c:v>
                </c:pt>
                <c:pt idx="9">
                  <c:v>20</c:v>
                </c:pt>
                <c:pt idx="10">
                  <c:v>21</c:v>
                </c:pt>
                <c:pt idx="11">
                  <c:v>22.7685</c:v>
                </c:pt>
                <c:pt idx="12">
                  <c:v>25.0185</c:v>
                </c:pt>
                <c:pt idx="13">
                  <c:v>27.2685</c:v>
                </c:pt>
                <c:pt idx="14">
                  <c:v>29.7285</c:v>
                </c:pt>
                <c:pt idx="15">
                  <c:v>35</c:v>
                </c:pt>
                <c:pt idx="16">
                  <c:v>40</c:v>
                </c:pt>
              </c:numCache>
            </c:numRef>
          </c:xVal>
          <c:yVal>
            <c:numRef>
              <c:f>'[1]Bhangar Branch khal (data)'!$J$108:$J$127</c:f>
              <c:numCache>
                <c:formatCode>General</c:formatCode>
                <c:ptCount val="20"/>
                <c:pt idx="4">
                  <c:v>1.4E-2</c:v>
                </c:pt>
                <c:pt idx="5">
                  <c:v>5.0000000000000001E-3</c:v>
                </c:pt>
                <c:pt idx="6">
                  <c:v>6.0000000000000001E-3</c:v>
                </c:pt>
                <c:pt idx="7">
                  <c:v>1.6E-2</c:v>
                </c:pt>
                <c:pt idx="8">
                  <c:v>2.0350000000000001</c:v>
                </c:pt>
                <c:pt idx="9">
                  <c:v>2.0299999999999998</c:v>
                </c:pt>
                <c:pt idx="10">
                  <c:v>-0.42099999999999999</c:v>
                </c:pt>
                <c:pt idx="11">
                  <c:v>-1.6</c:v>
                </c:pt>
                <c:pt idx="12">
                  <c:v>-1.6</c:v>
                </c:pt>
                <c:pt idx="13">
                  <c:v>-1.6</c:v>
                </c:pt>
                <c:pt idx="14">
                  <c:v>0.04</c:v>
                </c:pt>
                <c:pt idx="15">
                  <c:v>0.04</c:v>
                </c:pt>
                <c:pt idx="16">
                  <c:v>9.5000000000000001E-2</c:v>
                </c:pt>
              </c:numCache>
            </c:numRef>
          </c:yVal>
          <c:smooth val="0"/>
          <c:extLst>
            <c:ext xmlns:c16="http://schemas.microsoft.com/office/drawing/2014/chart" uri="{C3380CC4-5D6E-409C-BE32-E72D297353CC}">
              <c16:uniqueId val="{00000001-2B27-42B5-AD6F-93CCD41C1D81}"/>
            </c:ext>
          </c:extLst>
        </c:ser>
        <c:dLbls>
          <c:showLegendKey val="0"/>
          <c:showVal val="0"/>
          <c:showCatName val="0"/>
          <c:showSerName val="0"/>
          <c:showPercent val="0"/>
          <c:showBubbleSize val="0"/>
        </c:dLbls>
        <c:axId val="203235328"/>
        <c:axId val="203236864"/>
      </c:scatterChart>
      <c:valAx>
        <c:axId val="20323532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236864"/>
        <c:crosses val="autoZero"/>
        <c:crossBetween val="midCat"/>
      </c:valAx>
      <c:valAx>
        <c:axId val="20323686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23532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Branch khal (data)'!$B$291:$B$307</c:f>
              <c:numCache>
                <c:formatCode>General</c:formatCode>
                <c:ptCount val="17"/>
                <c:pt idx="0">
                  <c:v>0</c:v>
                </c:pt>
                <c:pt idx="1">
                  <c:v>2</c:v>
                </c:pt>
                <c:pt idx="2">
                  <c:v>5</c:v>
                </c:pt>
                <c:pt idx="3">
                  <c:v>7</c:v>
                </c:pt>
                <c:pt idx="4">
                  <c:v>10</c:v>
                </c:pt>
                <c:pt idx="5">
                  <c:v>11</c:v>
                </c:pt>
                <c:pt idx="6">
                  <c:v>12</c:v>
                </c:pt>
                <c:pt idx="7">
                  <c:v>13</c:v>
                </c:pt>
                <c:pt idx="8">
                  <c:v>14</c:v>
                </c:pt>
                <c:pt idx="9">
                  <c:v>15</c:v>
                </c:pt>
                <c:pt idx="10">
                  <c:v>16</c:v>
                </c:pt>
                <c:pt idx="11">
                  <c:v>17</c:v>
                </c:pt>
                <c:pt idx="12">
                  <c:v>18</c:v>
                </c:pt>
                <c:pt idx="13">
                  <c:v>19</c:v>
                </c:pt>
                <c:pt idx="14">
                  <c:v>20</c:v>
                </c:pt>
                <c:pt idx="15">
                  <c:v>25</c:v>
                </c:pt>
                <c:pt idx="16">
                  <c:v>30</c:v>
                </c:pt>
              </c:numCache>
            </c:numRef>
          </c:xVal>
          <c:yVal>
            <c:numRef>
              <c:f>'[1]Bhangar Branch khal (data)'!$C$291:$C$307</c:f>
              <c:numCache>
                <c:formatCode>General</c:formatCode>
                <c:ptCount val="17"/>
                <c:pt idx="0">
                  <c:v>-1.321</c:v>
                </c:pt>
                <c:pt idx="1">
                  <c:v>-1.306</c:v>
                </c:pt>
                <c:pt idx="2">
                  <c:v>-1.206</c:v>
                </c:pt>
                <c:pt idx="3">
                  <c:v>-0.16</c:v>
                </c:pt>
                <c:pt idx="4">
                  <c:v>-0.155</c:v>
                </c:pt>
                <c:pt idx="5">
                  <c:v>-0.70599999999999996</c:v>
                </c:pt>
                <c:pt idx="6">
                  <c:v>-0.96199999999999997</c:v>
                </c:pt>
                <c:pt idx="7">
                  <c:v>-1.0109999999999999</c:v>
                </c:pt>
                <c:pt idx="8">
                  <c:v>-1.155</c:v>
                </c:pt>
                <c:pt idx="9">
                  <c:v>-1.0129999999999999</c:v>
                </c:pt>
                <c:pt idx="10">
                  <c:v>-0.85499999999999998</c:v>
                </c:pt>
                <c:pt idx="11">
                  <c:v>-0.70599999999999996</c:v>
                </c:pt>
                <c:pt idx="12">
                  <c:v>-1.0999999999999999E-2</c:v>
                </c:pt>
                <c:pt idx="13">
                  <c:v>-1.4999999999999999E-2</c:v>
                </c:pt>
                <c:pt idx="14">
                  <c:v>-0.01</c:v>
                </c:pt>
                <c:pt idx="15">
                  <c:v>-1E-3</c:v>
                </c:pt>
                <c:pt idx="16">
                  <c:v>-0.02</c:v>
                </c:pt>
              </c:numCache>
            </c:numRef>
          </c:yVal>
          <c:smooth val="0"/>
          <c:extLst>
            <c:ext xmlns:c16="http://schemas.microsoft.com/office/drawing/2014/chart" uri="{C3380CC4-5D6E-409C-BE32-E72D297353CC}">
              <c16:uniqueId val="{00000000-D371-4BF1-97C1-A840F12E3E00}"/>
            </c:ext>
          </c:extLst>
        </c:ser>
        <c:ser>
          <c:idx val="1"/>
          <c:order val="1"/>
          <c:spPr>
            <a:ln w="12700">
              <a:solidFill>
                <a:srgbClr val="FF00FF"/>
              </a:solidFill>
              <a:prstDash val="solid"/>
            </a:ln>
          </c:spPr>
          <c:marker>
            <c:symbol val="none"/>
          </c:marker>
          <c:xVal>
            <c:numRef>
              <c:f>'[1]Bhangar Branch khal (data)'!$I$291:$I$307</c:f>
              <c:numCache>
                <c:formatCode>General</c:formatCode>
                <c:ptCount val="17"/>
                <c:pt idx="7">
                  <c:v>0</c:v>
                </c:pt>
                <c:pt idx="8">
                  <c:v>2</c:v>
                </c:pt>
                <c:pt idx="9">
                  <c:v>5</c:v>
                </c:pt>
                <c:pt idx="10">
                  <c:v>7</c:v>
                </c:pt>
                <c:pt idx="11">
                  <c:v>9.5</c:v>
                </c:pt>
                <c:pt idx="12">
                  <c:v>11.6675</c:v>
                </c:pt>
                <c:pt idx="13">
                  <c:v>13.9175</c:v>
                </c:pt>
                <c:pt idx="14">
                  <c:v>16.1675</c:v>
                </c:pt>
                <c:pt idx="15">
                  <c:v>18.567500000000003</c:v>
                </c:pt>
                <c:pt idx="16">
                  <c:v>19</c:v>
                </c:pt>
              </c:numCache>
            </c:numRef>
          </c:xVal>
          <c:yVal>
            <c:numRef>
              <c:f>'[1]Bhangar Branch khal (data)'!$J$291:$J$307</c:f>
              <c:numCache>
                <c:formatCode>General</c:formatCode>
                <c:ptCount val="17"/>
                <c:pt idx="7">
                  <c:v>-1.321</c:v>
                </c:pt>
                <c:pt idx="8">
                  <c:v>-1.306</c:v>
                </c:pt>
                <c:pt idx="9">
                  <c:v>-1.206</c:v>
                </c:pt>
                <c:pt idx="10">
                  <c:v>-0.16</c:v>
                </c:pt>
                <c:pt idx="11">
                  <c:v>-0.155</c:v>
                </c:pt>
                <c:pt idx="12">
                  <c:v>-1.6</c:v>
                </c:pt>
                <c:pt idx="13">
                  <c:v>-1.6</c:v>
                </c:pt>
                <c:pt idx="14">
                  <c:v>-1.6</c:v>
                </c:pt>
                <c:pt idx="15">
                  <c:v>0</c:v>
                </c:pt>
                <c:pt idx="16">
                  <c:v>-1.4999999999999999E-2</c:v>
                </c:pt>
              </c:numCache>
            </c:numRef>
          </c:yVal>
          <c:smooth val="0"/>
          <c:extLst>
            <c:ext xmlns:c16="http://schemas.microsoft.com/office/drawing/2014/chart" uri="{C3380CC4-5D6E-409C-BE32-E72D297353CC}">
              <c16:uniqueId val="{00000001-D371-4BF1-97C1-A840F12E3E00}"/>
            </c:ext>
          </c:extLst>
        </c:ser>
        <c:dLbls>
          <c:showLegendKey val="0"/>
          <c:showVal val="0"/>
          <c:showCatName val="0"/>
          <c:showSerName val="0"/>
          <c:showPercent val="0"/>
          <c:showBubbleSize val="0"/>
        </c:dLbls>
        <c:axId val="203741056"/>
        <c:axId val="203742592"/>
      </c:scatterChart>
      <c:valAx>
        <c:axId val="20374105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742592"/>
        <c:crosses val="autoZero"/>
        <c:crossBetween val="midCat"/>
      </c:valAx>
      <c:valAx>
        <c:axId val="20374259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74105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Branch khal (data)'!$B$309:$B$322</c:f>
              <c:numCache>
                <c:formatCode>General</c:formatCode>
                <c:ptCount val="14"/>
                <c:pt idx="0">
                  <c:v>0</c:v>
                </c:pt>
                <c:pt idx="1">
                  <c:v>3</c:v>
                </c:pt>
                <c:pt idx="2">
                  <c:v>4</c:v>
                </c:pt>
                <c:pt idx="3">
                  <c:v>6</c:v>
                </c:pt>
                <c:pt idx="4">
                  <c:v>7</c:v>
                </c:pt>
                <c:pt idx="5">
                  <c:v>8</c:v>
                </c:pt>
                <c:pt idx="6">
                  <c:v>10</c:v>
                </c:pt>
                <c:pt idx="7">
                  <c:v>12</c:v>
                </c:pt>
                <c:pt idx="8">
                  <c:v>13</c:v>
                </c:pt>
                <c:pt idx="9">
                  <c:v>14</c:v>
                </c:pt>
                <c:pt idx="10">
                  <c:v>16</c:v>
                </c:pt>
                <c:pt idx="11">
                  <c:v>20</c:v>
                </c:pt>
                <c:pt idx="12">
                  <c:v>25</c:v>
                </c:pt>
                <c:pt idx="13">
                  <c:v>30</c:v>
                </c:pt>
              </c:numCache>
            </c:numRef>
          </c:xVal>
          <c:yVal>
            <c:numRef>
              <c:f>'[1]Bhangar Branch khal (data)'!$C$309:$C$322</c:f>
              <c:numCache>
                <c:formatCode>General</c:formatCode>
                <c:ptCount val="14"/>
                <c:pt idx="0">
                  <c:v>1.9330000000000001</c:v>
                </c:pt>
                <c:pt idx="1">
                  <c:v>1.327</c:v>
                </c:pt>
                <c:pt idx="2">
                  <c:v>1.32</c:v>
                </c:pt>
                <c:pt idx="3">
                  <c:v>-0.65600000000000003</c:v>
                </c:pt>
                <c:pt idx="4">
                  <c:v>-0.80600000000000005</c:v>
                </c:pt>
                <c:pt idx="5">
                  <c:v>-0.89700000000000002</c:v>
                </c:pt>
                <c:pt idx="6">
                  <c:v>-0.995</c:v>
                </c:pt>
                <c:pt idx="7">
                  <c:v>-0.9</c:v>
                </c:pt>
                <c:pt idx="8">
                  <c:v>-0.80700000000000005</c:v>
                </c:pt>
                <c:pt idx="9">
                  <c:v>-0.65500000000000003</c:v>
                </c:pt>
                <c:pt idx="10">
                  <c:v>-0.155</c:v>
                </c:pt>
                <c:pt idx="11">
                  <c:v>-0.14499999999999999</c:v>
                </c:pt>
                <c:pt idx="12">
                  <c:v>-0.14000000000000001</c:v>
                </c:pt>
                <c:pt idx="13">
                  <c:v>-0.13500000000000001</c:v>
                </c:pt>
              </c:numCache>
            </c:numRef>
          </c:yVal>
          <c:smooth val="0"/>
          <c:extLst>
            <c:ext xmlns:c16="http://schemas.microsoft.com/office/drawing/2014/chart" uri="{C3380CC4-5D6E-409C-BE32-E72D297353CC}">
              <c16:uniqueId val="{00000000-C161-4FCE-B594-38146D6B882E}"/>
            </c:ext>
          </c:extLst>
        </c:ser>
        <c:ser>
          <c:idx val="1"/>
          <c:order val="1"/>
          <c:spPr>
            <a:ln w="12700">
              <a:solidFill>
                <a:srgbClr val="FF00FF"/>
              </a:solidFill>
              <a:prstDash val="solid"/>
            </a:ln>
          </c:spPr>
          <c:marker>
            <c:symbol val="none"/>
          </c:marker>
          <c:xVal>
            <c:numRef>
              <c:f>'[1]Bhangar Branch khal (data)'!$I$310:$I$322</c:f>
              <c:numCache>
                <c:formatCode>General</c:formatCode>
                <c:ptCount val="13"/>
                <c:pt idx="0">
                  <c:v>0</c:v>
                </c:pt>
                <c:pt idx="1">
                  <c:v>3</c:v>
                </c:pt>
                <c:pt idx="2">
                  <c:v>4</c:v>
                </c:pt>
                <c:pt idx="3">
                  <c:v>6</c:v>
                </c:pt>
                <c:pt idx="4">
                  <c:v>7.4160000000000004</c:v>
                </c:pt>
                <c:pt idx="5">
                  <c:v>9.6660000000000004</c:v>
                </c:pt>
                <c:pt idx="6">
                  <c:v>11.916</c:v>
                </c:pt>
                <c:pt idx="7">
                  <c:v>13.116</c:v>
                </c:pt>
                <c:pt idx="8">
                  <c:v>14</c:v>
                </c:pt>
                <c:pt idx="9">
                  <c:v>16</c:v>
                </c:pt>
                <c:pt idx="10">
                  <c:v>20</c:v>
                </c:pt>
                <c:pt idx="11">
                  <c:v>25</c:v>
                </c:pt>
                <c:pt idx="12">
                  <c:v>30</c:v>
                </c:pt>
              </c:numCache>
            </c:numRef>
          </c:xVal>
          <c:yVal>
            <c:numRef>
              <c:f>'[1]Bhangar Branch khal (data)'!$J$310:$J$322</c:f>
              <c:numCache>
                <c:formatCode>General</c:formatCode>
                <c:ptCount val="13"/>
                <c:pt idx="0">
                  <c:v>1.9330000000000001</c:v>
                </c:pt>
                <c:pt idx="1">
                  <c:v>1.327</c:v>
                </c:pt>
                <c:pt idx="2">
                  <c:v>1.32</c:v>
                </c:pt>
                <c:pt idx="3">
                  <c:v>-0.65600000000000003</c:v>
                </c:pt>
                <c:pt idx="4">
                  <c:v>-1.6</c:v>
                </c:pt>
                <c:pt idx="5">
                  <c:v>-1.6</c:v>
                </c:pt>
                <c:pt idx="6">
                  <c:v>-1.6</c:v>
                </c:pt>
                <c:pt idx="7">
                  <c:v>-0.8</c:v>
                </c:pt>
                <c:pt idx="8">
                  <c:v>-0.65500000000000003</c:v>
                </c:pt>
                <c:pt idx="9">
                  <c:v>-0.155</c:v>
                </c:pt>
                <c:pt idx="10">
                  <c:v>-0.14499999999999999</c:v>
                </c:pt>
                <c:pt idx="11">
                  <c:v>-0.14000000000000001</c:v>
                </c:pt>
                <c:pt idx="12">
                  <c:v>-0.13500000000000001</c:v>
                </c:pt>
              </c:numCache>
            </c:numRef>
          </c:yVal>
          <c:smooth val="0"/>
          <c:extLst>
            <c:ext xmlns:c16="http://schemas.microsoft.com/office/drawing/2014/chart" uri="{C3380CC4-5D6E-409C-BE32-E72D297353CC}">
              <c16:uniqueId val="{00000001-C161-4FCE-B594-38146D6B882E}"/>
            </c:ext>
          </c:extLst>
        </c:ser>
        <c:dLbls>
          <c:showLegendKey val="0"/>
          <c:showVal val="0"/>
          <c:showCatName val="0"/>
          <c:showSerName val="0"/>
          <c:showPercent val="0"/>
          <c:showBubbleSize val="0"/>
        </c:dLbls>
        <c:axId val="203846016"/>
        <c:axId val="203847552"/>
      </c:scatterChart>
      <c:valAx>
        <c:axId val="20384601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847552"/>
        <c:crosses val="autoZero"/>
        <c:crossBetween val="midCat"/>
      </c:valAx>
      <c:valAx>
        <c:axId val="20384755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84601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Branch khal (data)'!$B$326:$B$341</c:f>
              <c:numCache>
                <c:formatCode>General</c:formatCode>
                <c:ptCount val="16"/>
                <c:pt idx="0">
                  <c:v>0</c:v>
                </c:pt>
                <c:pt idx="1">
                  <c:v>3</c:v>
                </c:pt>
                <c:pt idx="2">
                  <c:v>6</c:v>
                </c:pt>
                <c:pt idx="3">
                  <c:v>8</c:v>
                </c:pt>
                <c:pt idx="4">
                  <c:v>10</c:v>
                </c:pt>
                <c:pt idx="5">
                  <c:v>11</c:v>
                </c:pt>
                <c:pt idx="6">
                  <c:v>12</c:v>
                </c:pt>
                <c:pt idx="7">
                  <c:v>13</c:v>
                </c:pt>
                <c:pt idx="8">
                  <c:v>14</c:v>
                </c:pt>
                <c:pt idx="9">
                  <c:v>15</c:v>
                </c:pt>
                <c:pt idx="10">
                  <c:v>16</c:v>
                </c:pt>
                <c:pt idx="11">
                  <c:v>17</c:v>
                </c:pt>
                <c:pt idx="12">
                  <c:v>18</c:v>
                </c:pt>
                <c:pt idx="13">
                  <c:v>25</c:v>
                </c:pt>
                <c:pt idx="14">
                  <c:v>30</c:v>
                </c:pt>
                <c:pt idx="15">
                  <c:v>35</c:v>
                </c:pt>
              </c:numCache>
            </c:numRef>
          </c:xVal>
          <c:yVal>
            <c:numRef>
              <c:f>'[1]Bhangar Branch khal (data)'!$C$326:$C$341</c:f>
              <c:numCache>
                <c:formatCode>General</c:formatCode>
                <c:ptCount val="16"/>
                <c:pt idx="0">
                  <c:v>-1.264</c:v>
                </c:pt>
                <c:pt idx="1">
                  <c:v>-0.71499999999999997</c:v>
                </c:pt>
                <c:pt idx="2">
                  <c:v>-0.45400000000000001</c:v>
                </c:pt>
                <c:pt idx="3">
                  <c:v>-0.31</c:v>
                </c:pt>
                <c:pt idx="4">
                  <c:v>-0.315</c:v>
                </c:pt>
                <c:pt idx="5">
                  <c:v>-0.41599999999999998</c:v>
                </c:pt>
                <c:pt idx="6">
                  <c:v>-0.61499999999999999</c:v>
                </c:pt>
                <c:pt idx="7">
                  <c:v>-0.80600000000000005</c:v>
                </c:pt>
                <c:pt idx="8">
                  <c:v>-0.84399999999999997</c:v>
                </c:pt>
                <c:pt idx="9">
                  <c:v>-0.80500000000000005</c:v>
                </c:pt>
                <c:pt idx="10">
                  <c:v>-0.61599999999999999</c:v>
                </c:pt>
                <c:pt idx="11">
                  <c:v>-0.41499999999999998</c:v>
                </c:pt>
                <c:pt idx="12">
                  <c:v>-8.5999999999999993E-2</c:v>
                </c:pt>
                <c:pt idx="13">
                  <c:v>9.0999999999999998E-2</c:v>
                </c:pt>
                <c:pt idx="14">
                  <c:v>9.6000000000000002E-2</c:v>
                </c:pt>
                <c:pt idx="15">
                  <c:v>0.106</c:v>
                </c:pt>
              </c:numCache>
            </c:numRef>
          </c:yVal>
          <c:smooth val="0"/>
          <c:extLst>
            <c:ext xmlns:c16="http://schemas.microsoft.com/office/drawing/2014/chart" uri="{C3380CC4-5D6E-409C-BE32-E72D297353CC}">
              <c16:uniqueId val="{00000000-0AE2-4772-A453-78D69DB5E45B}"/>
            </c:ext>
          </c:extLst>
        </c:ser>
        <c:ser>
          <c:idx val="1"/>
          <c:order val="1"/>
          <c:spPr>
            <a:ln w="12700">
              <a:solidFill>
                <a:srgbClr val="FF00FF"/>
              </a:solidFill>
              <a:prstDash val="solid"/>
            </a:ln>
          </c:spPr>
          <c:marker>
            <c:symbol val="none"/>
          </c:marker>
          <c:xVal>
            <c:numRef>
              <c:f>'[1]Bhangar Branch khal (data)'!$I$327:$I$341</c:f>
              <c:numCache>
                <c:formatCode>General</c:formatCode>
                <c:ptCount val="15"/>
                <c:pt idx="4">
                  <c:v>0</c:v>
                </c:pt>
                <c:pt idx="5">
                  <c:v>3</c:v>
                </c:pt>
                <c:pt idx="6">
                  <c:v>6</c:v>
                </c:pt>
                <c:pt idx="7">
                  <c:v>8</c:v>
                </c:pt>
                <c:pt idx="8">
                  <c:v>10</c:v>
                </c:pt>
                <c:pt idx="9">
                  <c:v>11.9275</c:v>
                </c:pt>
                <c:pt idx="10">
                  <c:v>14.1775</c:v>
                </c:pt>
                <c:pt idx="11">
                  <c:v>16.427500000000002</c:v>
                </c:pt>
                <c:pt idx="12">
                  <c:v>18.722500000000004</c:v>
                </c:pt>
                <c:pt idx="13">
                  <c:v>25</c:v>
                </c:pt>
                <c:pt idx="14">
                  <c:v>30</c:v>
                </c:pt>
              </c:numCache>
            </c:numRef>
          </c:xVal>
          <c:yVal>
            <c:numRef>
              <c:f>'[1]Bhangar Branch khal (data)'!$J$327:$J$341</c:f>
              <c:numCache>
                <c:formatCode>General</c:formatCode>
                <c:ptCount val="15"/>
                <c:pt idx="4">
                  <c:v>-1.264</c:v>
                </c:pt>
                <c:pt idx="5">
                  <c:v>-0.71499999999999997</c:v>
                </c:pt>
                <c:pt idx="6">
                  <c:v>-0.45400000000000001</c:v>
                </c:pt>
                <c:pt idx="7">
                  <c:v>-0.31</c:v>
                </c:pt>
                <c:pt idx="8">
                  <c:v>-0.315</c:v>
                </c:pt>
                <c:pt idx="9">
                  <c:v>-1.6</c:v>
                </c:pt>
                <c:pt idx="10">
                  <c:v>-1.6</c:v>
                </c:pt>
                <c:pt idx="11">
                  <c:v>-1.6</c:v>
                </c:pt>
                <c:pt idx="12">
                  <c:v>-7.0000000000000007E-2</c:v>
                </c:pt>
                <c:pt idx="13">
                  <c:v>9.0999999999999998E-2</c:v>
                </c:pt>
                <c:pt idx="14">
                  <c:v>9.6000000000000002E-2</c:v>
                </c:pt>
              </c:numCache>
            </c:numRef>
          </c:yVal>
          <c:smooth val="0"/>
          <c:extLst>
            <c:ext xmlns:c16="http://schemas.microsoft.com/office/drawing/2014/chart" uri="{C3380CC4-5D6E-409C-BE32-E72D297353CC}">
              <c16:uniqueId val="{00000001-0AE2-4772-A453-78D69DB5E45B}"/>
            </c:ext>
          </c:extLst>
        </c:ser>
        <c:dLbls>
          <c:showLegendKey val="0"/>
          <c:showVal val="0"/>
          <c:showCatName val="0"/>
          <c:showSerName val="0"/>
          <c:showPercent val="0"/>
          <c:showBubbleSize val="0"/>
        </c:dLbls>
        <c:axId val="203881088"/>
        <c:axId val="203501952"/>
      </c:scatterChart>
      <c:valAx>
        <c:axId val="20388108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01952"/>
        <c:crosses val="autoZero"/>
        <c:crossBetween val="midCat"/>
      </c:valAx>
      <c:valAx>
        <c:axId val="20350195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88108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Branch khal (data)'!$B$345:$B$361</c:f>
              <c:numCache>
                <c:formatCode>General</c:formatCode>
                <c:ptCount val="17"/>
                <c:pt idx="0">
                  <c:v>0</c:v>
                </c:pt>
                <c:pt idx="1">
                  <c:v>2</c:v>
                </c:pt>
                <c:pt idx="2">
                  <c:v>5</c:v>
                </c:pt>
                <c:pt idx="3">
                  <c:v>7</c:v>
                </c:pt>
                <c:pt idx="4">
                  <c:v>8</c:v>
                </c:pt>
                <c:pt idx="5">
                  <c:v>9</c:v>
                </c:pt>
                <c:pt idx="6">
                  <c:v>10</c:v>
                </c:pt>
                <c:pt idx="7">
                  <c:v>11</c:v>
                </c:pt>
                <c:pt idx="8">
                  <c:v>12</c:v>
                </c:pt>
                <c:pt idx="9">
                  <c:v>12.5</c:v>
                </c:pt>
                <c:pt idx="10">
                  <c:v>13</c:v>
                </c:pt>
                <c:pt idx="11">
                  <c:v>13.5</c:v>
                </c:pt>
                <c:pt idx="12">
                  <c:v>14</c:v>
                </c:pt>
                <c:pt idx="13">
                  <c:v>15</c:v>
                </c:pt>
                <c:pt idx="14">
                  <c:v>16</c:v>
                </c:pt>
                <c:pt idx="15">
                  <c:v>20</c:v>
                </c:pt>
                <c:pt idx="16">
                  <c:v>25</c:v>
                </c:pt>
              </c:numCache>
            </c:numRef>
          </c:xVal>
          <c:yVal>
            <c:numRef>
              <c:f>'[1]Bhangar Branch khal (data)'!$C$345:$C$361</c:f>
              <c:numCache>
                <c:formatCode>General</c:formatCode>
                <c:ptCount val="17"/>
                <c:pt idx="0">
                  <c:v>-1.1870000000000001</c:v>
                </c:pt>
                <c:pt idx="1">
                  <c:v>-0.97799999999999998</c:v>
                </c:pt>
                <c:pt idx="2">
                  <c:v>-0.51200000000000001</c:v>
                </c:pt>
                <c:pt idx="3">
                  <c:v>1.9419999999999999</c:v>
                </c:pt>
                <c:pt idx="4">
                  <c:v>1.9370000000000001</c:v>
                </c:pt>
                <c:pt idx="5">
                  <c:v>0.34799999999999998</c:v>
                </c:pt>
                <c:pt idx="6">
                  <c:v>0.34200000000000003</c:v>
                </c:pt>
                <c:pt idx="7">
                  <c:v>7.2999999999999995E-2</c:v>
                </c:pt>
                <c:pt idx="8">
                  <c:v>-0.17299999999999999</c:v>
                </c:pt>
                <c:pt idx="9">
                  <c:v>-0.377</c:v>
                </c:pt>
                <c:pt idx="10">
                  <c:v>-0.42199999999999999</c:v>
                </c:pt>
                <c:pt idx="11">
                  <c:v>-0.372</c:v>
                </c:pt>
                <c:pt idx="12">
                  <c:v>-0.17399999999999999</c:v>
                </c:pt>
                <c:pt idx="13">
                  <c:v>8.6999999999999994E-2</c:v>
                </c:pt>
                <c:pt idx="14">
                  <c:v>0.32700000000000001</c:v>
                </c:pt>
                <c:pt idx="15">
                  <c:v>0.33300000000000002</c:v>
                </c:pt>
                <c:pt idx="16">
                  <c:v>0.33800000000000002</c:v>
                </c:pt>
              </c:numCache>
            </c:numRef>
          </c:yVal>
          <c:smooth val="0"/>
          <c:extLst>
            <c:ext xmlns:c16="http://schemas.microsoft.com/office/drawing/2014/chart" uri="{C3380CC4-5D6E-409C-BE32-E72D297353CC}">
              <c16:uniqueId val="{00000000-537C-4C0E-97DE-385CD24C4669}"/>
            </c:ext>
          </c:extLst>
        </c:ser>
        <c:ser>
          <c:idx val="1"/>
          <c:order val="1"/>
          <c:spPr>
            <a:ln w="12700">
              <a:solidFill>
                <a:srgbClr val="FF00FF"/>
              </a:solidFill>
              <a:prstDash val="solid"/>
            </a:ln>
          </c:spPr>
          <c:marker>
            <c:symbol val="none"/>
          </c:marker>
          <c:xVal>
            <c:numRef>
              <c:f>'[1]Bhangar Branch khal (data)'!$I$345:$I$361</c:f>
              <c:numCache>
                <c:formatCode>General</c:formatCode>
                <c:ptCount val="17"/>
                <c:pt idx="3">
                  <c:v>0</c:v>
                </c:pt>
                <c:pt idx="4">
                  <c:v>2</c:v>
                </c:pt>
                <c:pt idx="5">
                  <c:v>5</c:v>
                </c:pt>
                <c:pt idx="6">
                  <c:v>7</c:v>
                </c:pt>
                <c:pt idx="7">
                  <c:v>8</c:v>
                </c:pt>
                <c:pt idx="8">
                  <c:v>9</c:v>
                </c:pt>
                <c:pt idx="9">
                  <c:v>11.922000000000001</c:v>
                </c:pt>
                <c:pt idx="10">
                  <c:v>14.172000000000001</c:v>
                </c:pt>
                <c:pt idx="11">
                  <c:v>16.422000000000001</c:v>
                </c:pt>
                <c:pt idx="12">
                  <c:v>19.3125</c:v>
                </c:pt>
                <c:pt idx="13">
                  <c:v>20</c:v>
                </c:pt>
                <c:pt idx="14">
                  <c:v>25</c:v>
                </c:pt>
              </c:numCache>
            </c:numRef>
          </c:xVal>
          <c:yVal>
            <c:numRef>
              <c:f>'[1]Bhangar Branch khal (data)'!$J$345:$J$361</c:f>
              <c:numCache>
                <c:formatCode>General</c:formatCode>
                <c:ptCount val="17"/>
                <c:pt idx="3">
                  <c:v>-1.1870000000000001</c:v>
                </c:pt>
                <c:pt idx="4">
                  <c:v>-0.97799999999999998</c:v>
                </c:pt>
                <c:pt idx="5">
                  <c:v>-0.51200000000000001</c:v>
                </c:pt>
                <c:pt idx="6">
                  <c:v>1.9419999999999999</c:v>
                </c:pt>
                <c:pt idx="7">
                  <c:v>1.9370000000000001</c:v>
                </c:pt>
                <c:pt idx="8">
                  <c:v>0.34799999999999998</c:v>
                </c:pt>
                <c:pt idx="9">
                  <c:v>-1.6</c:v>
                </c:pt>
                <c:pt idx="10">
                  <c:v>-1.6</c:v>
                </c:pt>
                <c:pt idx="11">
                  <c:v>-1.6</c:v>
                </c:pt>
                <c:pt idx="12">
                  <c:v>0.32700000000000001</c:v>
                </c:pt>
                <c:pt idx="13">
                  <c:v>0.33300000000000002</c:v>
                </c:pt>
                <c:pt idx="14">
                  <c:v>0.33800000000000002</c:v>
                </c:pt>
              </c:numCache>
            </c:numRef>
          </c:yVal>
          <c:smooth val="0"/>
          <c:extLst>
            <c:ext xmlns:c16="http://schemas.microsoft.com/office/drawing/2014/chart" uri="{C3380CC4-5D6E-409C-BE32-E72D297353CC}">
              <c16:uniqueId val="{00000001-537C-4C0E-97DE-385CD24C4669}"/>
            </c:ext>
          </c:extLst>
        </c:ser>
        <c:dLbls>
          <c:showLegendKey val="0"/>
          <c:showVal val="0"/>
          <c:showCatName val="0"/>
          <c:showSerName val="0"/>
          <c:showPercent val="0"/>
          <c:showBubbleSize val="0"/>
        </c:dLbls>
        <c:axId val="203527296"/>
        <c:axId val="203528832"/>
      </c:scatterChart>
      <c:valAx>
        <c:axId val="20352729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28832"/>
        <c:crosses val="autoZero"/>
        <c:crossBetween val="midCat"/>
      </c:valAx>
      <c:valAx>
        <c:axId val="2035288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2729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Branch khal (data)'!$B$365:$B$387</c:f>
              <c:numCache>
                <c:formatCode>General</c:formatCode>
                <c:ptCount val="23"/>
                <c:pt idx="0">
                  <c:v>0</c:v>
                </c:pt>
                <c:pt idx="1">
                  <c:v>3</c:v>
                </c:pt>
                <c:pt idx="2">
                  <c:v>5</c:v>
                </c:pt>
                <c:pt idx="3">
                  <c:v>7</c:v>
                </c:pt>
                <c:pt idx="4">
                  <c:v>8</c:v>
                </c:pt>
                <c:pt idx="5">
                  <c:v>9</c:v>
                </c:pt>
                <c:pt idx="6">
                  <c:v>10</c:v>
                </c:pt>
                <c:pt idx="7">
                  <c:v>11</c:v>
                </c:pt>
                <c:pt idx="8">
                  <c:v>12</c:v>
                </c:pt>
                <c:pt idx="9">
                  <c:v>12.5</c:v>
                </c:pt>
                <c:pt idx="10">
                  <c:v>13</c:v>
                </c:pt>
                <c:pt idx="11">
                  <c:v>13.5</c:v>
                </c:pt>
                <c:pt idx="12">
                  <c:v>14</c:v>
                </c:pt>
                <c:pt idx="13">
                  <c:v>15</c:v>
                </c:pt>
                <c:pt idx="14">
                  <c:v>16</c:v>
                </c:pt>
                <c:pt idx="15">
                  <c:v>20</c:v>
                </c:pt>
                <c:pt idx="16">
                  <c:v>30</c:v>
                </c:pt>
              </c:numCache>
            </c:numRef>
          </c:xVal>
          <c:yVal>
            <c:numRef>
              <c:f>'[1]Bhangar Branch khal (data)'!$C$365:$C$387</c:f>
              <c:numCache>
                <c:formatCode>General</c:formatCode>
                <c:ptCount val="23"/>
                <c:pt idx="0">
                  <c:v>-2.0009999999999999</c:v>
                </c:pt>
                <c:pt idx="1">
                  <c:v>-1.9359999999999999</c:v>
                </c:pt>
                <c:pt idx="2">
                  <c:v>-1.87</c:v>
                </c:pt>
                <c:pt idx="3">
                  <c:v>1.7150000000000001</c:v>
                </c:pt>
                <c:pt idx="4">
                  <c:v>1.7689999999999999</c:v>
                </c:pt>
                <c:pt idx="5">
                  <c:v>0.26</c:v>
                </c:pt>
                <c:pt idx="6">
                  <c:v>0.255</c:v>
                </c:pt>
                <c:pt idx="7">
                  <c:v>-3.1E-2</c:v>
                </c:pt>
                <c:pt idx="8">
                  <c:v>-0.19500000000000001</c:v>
                </c:pt>
                <c:pt idx="9">
                  <c:v>-0.40899999999999997</c:v>
                </c:pt>
                <c:pt idx="10">
                  <c:v>-0.43099999999999999</c:v>
                </c:pt>
                <c:pt idx="11">
                  <c:v>-0.40799999999999997</c:v>
                </c:pt>
                <c:pt idx="12">
                  <c:v>-0.188</c:v>
                </c:pt>
                <c:pt idx="13">
                  <c:v>-7.0000000000000007E-2</c:v>
                </c:pt>
                <c:pt idx="14">
                  <c:v>0.42</c:v>
                </c:pt>
                <c:pt idx="15">
                  <c:v>0.42499999999999999</c:v>
                </c:pt>
                <c:pt idx="16">
                  <c:v>0.43</c:v>
                </c:pt>
              </c:numCache>
            </c:numRef>
          </c:yVal>
          <c:smooth val="0"/>
          <c:extLst>
            <c:ext xmlns:c16="http://schemas.microsoft.com/office/drawing/2014/chart" uri="{C3380CC4-5D6E-409C-BE32-E72D297353CC}">
              <c16:uniqueId val="{00000000-B7CB-4917-B4D7-7D75D78B86E3}"/>
            </c:ext>
          </c:extLst>
        </c:ser>
        <c:ser>
          <c:idx val="1"/>
          <c:order val="1"/>
          <c:spPr>
            <a:ln w="12700">
              <a:solidFill>
                <a:srgbClr val="FF00FF"/>
              </a:solidFill>
              <a:prstDash val="solid"/>
            </a:ln>
          </c:spPr>
          <c:marker>
            <c:symbol val="none"/>
          </c:marker>
          <c:xVal>
            <c:numRef>
              <c:f>'[1]Bhangar Branch khal (data)'!$I$366:$I$387</c:f>
              <c:numCache>
                <c:formatCode>General</c:formatCode>
                <c:ptCount val="22"/>
                <c:pt idx="3">
                  <c:v>0</c:v>
                </c:pt>
                <c:pt idx="4">
                  <c:v>3</c:v>
                </c:pt>
                <c:pt idx="5">
                  <c:v>5</c:v>
                </c:pt>
                <c:pt idx="6">
                  <c:v>7</c:v>
                </c:pt>
                <c:pt idx="7">
                  <c:v>8</c:v>
                </c:pt>
                <c:pt idx="8">
                  <c:v>9</c:v>
                </c:pt>
                <c:pt idx="9">
                  <c:v>11.79</c:v>
                </c:pt>
                <c:pt idx="10">
                  <c:v>14.04</c:v>
                </c:pt>
                <c:pt idx="11">
                  <c:v>16.29</c:v>
                </c:pt>
                <c:pt idx="12">
                  <c:v>19.32</c:v>
                </c:pt>
                <c:pt idx="13">
                  <c:v>20</c:v>
                </c:pt>
                <c:pt idx="14">
                  <c:v>30</c:v>
                </c:pt>
              </c:numCache>
            </c:numRef>
          </c:xVal>
          <c:yVal>
            <c:numRef>
              <c:f>'[1]Bhangar Branch khal (data)'!$J$366:$J$387</c:f>
              <c:numCache>
                <c:formatCode>General</c:formatCode>
                <c:ptCount val="22"/>
                <c:pt idx="3">
                  <c:v>-2.0009999999999999</c:v>
                </c:pt>
                <c:pt idx="4">
                  <c:v>-1.9359999999999999</c:v>
                </c:pt>
                <c:pt idx="5">
                  <c:v>-1.87</c:v>
                </c:pt>
                <c:pt idx="6">
                  <c:v>1.7150000000000001</c:v>
                </c:pt>
                <c:pt idx="7">
                  <c:v>1.7689999999999999</c:v>
                </c:pt>
                <c:pt idx="8">
                  <c:v>0.26</c:v>
                </c:pt>
                <c:pt idx="9">
                  <c:v>-1.6</c:v>
                </c:pt>
                <c:pt idx="10">
                  <c:v>-1.6</c:v>
                </c:pt>
                <c:pt idx="11">
                  <c:v>-1.6</c:v>
                </c:pt>
                <c:pt idx="12">
                  <c:v>0.42</c:v>
                </c:pt>
                <c:pt idx="13">
                  <c:v>0.42499999999999999</c:v>
                </c:pt>
                <c:pt idx="14">
                  <c:v>0.43</c:v>
                </c:pt>
              </c:numCache>
            </c:numRef>
          </c:yVal>
          <c:smooth val="0"/>
          <c:extLst>
            <c:ext xmlns:c16="http://schemas.microsoft.com/office/drawing/2014/chart" uri="{C3380CC4-5D6E-409C-BE32-E72D297353CC}">
              <c16:uniqueId val="{00000001-B7CB-4917-B4D7-7D75D78B86E3}"/>
            </c:ext>
          </c:extLst>
        </c:ser>
        <c:dLbls>
          <c:showLegendKey val="0"/>
          <c:showVal val="0"/>
          <c:showCatName val="0"/>
          <c:showSerName val="0"/>
          <c:showPercent val="0"/>
          <c:showBubbleSize val="0"/>
        </c:dLbls>
        <c:axId val="203637120"/>
        <c:axId val="203638656"/>
      </c:scatterChart>
      <c:valAx>
        <c:axId val="20363712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638656"/>
        <c:crosses val="autoZero"/>
        <c:crossBetween val="midCat"/>
      </c:valAx>
      <c:valAx>
        <c:axId val="2036386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63712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Branch khal (data)'!$B$391:$B$414</c:f>
              <c:numCache>
                <c:formatCode>General</c:formatCode>
                <c:ptCount val="24"/>
                <c:pt idx="0">
                  <c:v>0</c:v>
                </c:pt>
                <c:pt idx="1">
                  <c:v>3</c:v>
                </c:pt>
                <c:pt idx="2">
                  <c:v>5</c:v>
                </c:pt>
                <c:pt idx="3">
                  <c:v>7</c:v>
                </c:pt>
                <c:pt idx="4">
                  <c:v>8</c:v>
                </c:pt>
                <c:pt idx="5">
                  <c:v>9</c:v>
                </c:pt>
                <c:pt idx="6">
                  <c:v>10</c:v>
                </c:pt>
                <c:pt idx="7">
                  <c:v>11</c:v>
                </c:pt>
                <c:pt idx="8">
                  <c:v>12</c:v>
                </c:pt>
                <c:pt idx="9">
                  <c:v>12.5</c:v>
                </c:pt>
                <c:pt idx="10">
                  <c:v>13</c:v>
                </c:pt>
                <c:pt idx="11">
                  <c:v>13.5</c:v>
                </c:pt>
                <c:pt idx="12">
                  <c:v>14</c:v>
                </c:pt>
                <c:pt idx="13">
                  <c:v>15</c:v>
                </c:pt>
                <c:pt idx="14">
                  <c:v>16</c:v>
                </c:pt>
                <c:pt idx="15">
                  <c:v>20</c:v>
                </c:pt>
                <c:pt idx="16">
                  <c:v>25</c:v>
                </c:pt>
              </c:numCache>
            </c:numRef>
          </c:xVal>
          <c:yVal>
            <c:numRef>
              <c:f>'[1]Bhangar Branch khal (data)'!$C$391:$C$414</c:f>
              <c:numCache>
                <c:formatCode>General</c:formatCode>
                <c:ptCount val="24"/>
                <c:pt idx="0">
                  <c:v>-1.831</c:v>
                </c:pt>
                <c:pt idx="1">
                  <c:v>-1.78</c:v>
                </c:pt>
                <c:pt idx="2">
                  <c:v>-1.67</c:v>
                </c:pt>
                <c:pt idx="3">
                  <c:v>1.7150000000000001</c:v>
                </c:pt>
                <c:pt idx="4">
                  <c:v>1.7050000000000001</c:v>
                </c:pt>
                <c:pt idx="5">
                  <c:v>0.2</c:v>
                </c:pt>
                <c:pt idx="6">
                  <c:v>0.185</c:v>
                </c:pt>
                <c:pt idx="7">
                  <c:v>-8.5000000000000006E-2</c:v>
                </c:pt>
                <c:pt idx="8">
                  <c:v>-0.26</c:v>
                </c:pt>
                <c:pt idx="9">
                  <c:v>-0.35499999999999998</c:v>
                </c:pt>
                <c:pt idx="10">
                  <c:v>-0.4</c:v>
                </c:pt>
                <c:pt idx="11">
                  <c:v>-0.35</c:v>
                </c:pt>
                <c:pt idx="12">
                  <c:v>-0.255</c:v>
                </c:pt>
                <c:pt idx="13">
                  <c:v>-0.08</c:v>
                </c:pt>
                <c:pt idx="14">
                  <c:v>0.33</c:v>
                </c:pt>
                <c:pt idx="15">
                  <c:v>0.33500000000000002</c:v>
                </c:pt>
                <c:pt idx="16">
                  <c:v>0.34</c:v>
                </c:pt>
              </c:numCache>
            </c:numRef>
          </c:yVal>
          <c:smooth val="0"/>
          <c:extLst>
            <c:ext xmlns:c16="http://schemas.microsoft.com/office/drawing/2014/chart" uri="{C3380CC4-5D6E-409C-BE32-E72D297353CC}">
              <c16:uniqueId val="{00000000-8730-4A6D-B7B3-8DF1E3016711}"/>
            </c:ext>
          </c:extLst>
        </c:ser>
        <c:ser>
          <c:idx val="1"/>
          <c:order val="1"/>
          <c:spPr>
            <a:ln w="12700">
              <a:solidFill>
                <a:srgbClr val="FF00FF"/>
              </a:solidFill>
              <a:prstDash val="solid"/>
            </a:ln>
          </c:spPr>
          <c:marker>
            <c:symbol val="none"/>
          </c:marker>
          <c:xVal>
            <c:numRef>
              <c:f>'[1]Bhangar Branch khal (data)'!$I$391:$I$415</c:f>
              <c:numCache>
                <c:formatCode>General</c:formatCode>
                <c:ptCount val="25"/>
                <c:pt idx="5">
                  <c:v>0</c:v>
                </c:pt>
                <c:pt idx="6">
                  <c:v>3</c:v>
                </c:pt>
                <c:pt idx="7">
                  <c:v>5</c:v>
                </c:pt>
                <c:pt idx="8">
                  <c:v>7</c:v>
                </c:pt>
                <c:pt idx="9">
                  <c:v>8</c:v>
                </c:pt>
                <c:pt idx="10">
                  <c:v>9</c:v>
                </c:pt>
                <c:pt idx="11">
                  <c:v>11.7</c:v>
                </c:pt>
                <c:pt idx="12">
                  <c:v>13.95</c:v>
                </c:pt>
                <c:pt idx="13">
                  <c:v>16.2</c:v>
                </c:pt>
                <c:pt idx="14">
                  <c:v>19.125</c:v>
                </c:pt>
                <c:pt idx="15">
                  <c:v>20</c:v>
                </c:pt>
                <c:pt idx="16">
                  <c:v>25</c:v>
                </c:pt>
              </c:numCache>
            </c:numRef>
          </c:xVal>
          <c:yVal>
            <c:numRef>
              <c:f>'[1]Bhangar Branch khal (data)'!$J$391:$J$415</c:f>
              <c:numCache>
                <c:formatCode>General</c:formatCode>
                <c:ptCount val="25"/>
                <c:pt idx="5">
                  <c:v>-1.831</c:v>
                </c:pt>
                <c:pt idx="6">
                  <c:v>-1.78</c:v>
                </c:pt>
                <c:pt idx="7">
                  <c:v>-1.67</c:v>
                </c:pt>
                <c:pt idx="8">
                  <c:v>1.7150000000000001</c:v>
                </c:pt>
                <c:pt idx="9">
                  <c:v>1.7050000000000001</c:v>
                </c:pt>
                <c:pt idx="10">
                  <c:v>0.2</c:v>
                </c:pt>
                <c:pt idx="11">
                  <c:v>-1.6</c:v>
                </c:pt>
                <c:pt idx="12">
                  <c:v>-1.6</c:v>
                </c:pt>
                <c:pt idx="13">
                  <c:v>-1.6</c:v>
                </c:pt>
                <c:pt idx="14">
                  <c:v>0.35</c:v>
                </c:pt>
                <c:pt idx="15">
                  <c:v>0.33500000000000002</c:v>
                </c:pt>
                <c:pt idx="16">
                  <c:v>0.34</c:v>
                </c:pt>
              </c:numCache>
            </c:numRef>
          </c:yVal>
          <c:smooth val="0"/>
          <c:extLst>
            <c:ext xmlns:c16="http://schemas.microsoft.com/office/drawing/2014/chart" uri="{C3380CC4-5D6E-409C-BE32-E72D297353CC}">
              <c16:uniqueId val="{00000001-8730-4A6D-B7B3-8DF1E3016711}"/>
            </c:ext>
          </c:extLst>
        </c:ser>
        <c:dLbls>
          <c:showLegendKey val="0"/>
          <c:showVal val="0"/>
          <c:showCatName val="0"/>
          <c:showSerName val="0"/>
          <c:showPercent val="0"/>
          <c:showBubbleSize val="0"/>
        </c:dLbls>
        <c:axId val="203672192"/>
        <c:axId val="203682176"/>
      </c:scatterChart>
      <c:valAx>
        <c:axId val="20367219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682176"/>
        <c:crosses val="autoZero"/>
        <c:crossBetween val="midCat"/>
      </c:valAx>
      <c:valAx>
        <c:axId val="2036821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67219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'[2]Basabari khal (data)'!$B$6:$B$18</c:f>
              <c:numCache>
                <c:formatCode>General</c:formatCode>
                <c:ptCount val="13"/>
                <c:pt idx="0">
                  <c:v>0</c:v>
                </c:pt>
                <c:pt idx="1">
                  <c:v>5</c:v>
                </c:pt>
                <c:pt idx="2">
                  <c:v>10</c:v>
                </c:pt>
                <c:pt idx="3">
                  <c:v>12</c:v>
                </c:pt>
                <c:pt idx="4">
                  <c:v>14</c:v>
                </c:pt>
                <c:pt idx="5">
                  <c:v>17</c:v>
                </c:pt>
                <c:pt idx="6">
                  <c:v>20</c:v>
                </c:pt>
                <c:pt idx="7">
                  <c:v>23</c:v>
                </c:pt>
                <c:pt idx="8">
                  <c:v>26</c:v>
                </c:pt>
                <c:pt idx="9">
                  <c:v>28</c:v>
                </c:pt>
                <c:pt idx="10">
                  <c:v>30</c:v>
                </c:pt>
                <c:pt idx="11">
                  <c:v>35</c:v>
                </c:pt>
                <c:pt idx="12">
                  <c:v>40</c:v>
                </c:pt>
              </c:numCache>
            </c:numRef>
          </c:xVal>
          <c:yVal>
            <c:numRef>
              <c:f>'[2]Basabari khal (data)'!$C$6:$C$18</c:f>
              <c:numCache>
                <c:formatCode>General</c:formatCode>
                <c:ptCount val="13"/>
                <c:pt idx="0">
                  <c:v>2.6160000000000001</c:v>
                </c:pt>
                <c:pt idx="1">
                  <c:v>2.6110000000000002</c:v>
                </c:pt>
                <c:pt idx="2">
                  <c:v>2.597</c:v>
                </c:pt>
                <c:pt idx="3">
                  <c:v>-1.4E-2</c:v>
                </c:pt>
                <c:pt idx="4">
                  <c:v>-1.5069999999999999</c:v>
                </c:pt>
                <c:pt idx="5">
                  <c:v>-2.637</c:v>
                </c:pt>
                <c:pt idx="6">
                  <c:v>-2.915</c:v>
                </c:pt>
                <c:pt idx="7">
                  <c:v>-2.629</c:v>
                </c:pt>
                <c:pt idx="8">
                  <c:v>-1.5149999999999999</c:v>
                </c:pt>
                <c:pt idx="9">
                  <c:v>-3.9E-2</c:v>
                </c:pt>
                <c:pt idx="10">
                  <c:v>2.694</c:v>
                </c:pt>
                <c:pt idx="11">
                  <c:v>2.7010000000000001</c:v>
                </c:pt>
                <c:pt idx="12">
                  <c:v>2.17</c:v>
                </c:pt>
              </c:numCache>
            </c:numRef>
          </c:yVal>
          <c:smooth val="0"/>
          <c:extLst>
            <c:ext xmlns:c16="http://schemas.microsoft.com/office/drawing/2014/chart" uri="{C3380CC4-5D6E-409C-BE32-E72D297353CC}">
              <c16:uniqueId val="{00000000-2468-4E9D-893D-5C6469C57DCD}"/>
            </c:ext>
          </c:extLst>
        </c:ser>
        <c:ser>
          <c:idx val="1"/>
          <c:order val="1"/>
          <c:spPr>
            <a:ln w="12700">
              <a:solidFill>
                <a:srgbClr val="FF00FF"/>
              </a:solidFill>
              <a:prstDash val="solid"/>
            </a:ln>
          </c:spPr>
          <c:marker>
            <c:symbol val="none"/>
          </c:marker>
          <c:xVal>
            <c:numRef>
              <c:f>'[2]Basabari khal (data)'!$I$6:$I$18</c:f>
              <c:numCache>
                <c:formatCode>General</c:formatCode>
                <c:ptCount val="13"/>
                <c:pt idx="1">
                  <c:v>0</c:v>
                </c:pt>
                <c:pt idx="2">
                  <c:v>5</c:v>
                </c:pt>
                <c:pt idx="3">
                  <c:v>10</c:v>
                </c:pt>
                <c:pt idx="4">
                  <c:v>12</c:v>
                </c:pt>
                <c:pt idx="5">
                  <c:v>14</c:v>
                </c:pt>
                <c:pt idx="6">
                  <c:v>17</c:v>
                </c:pt>
                <c:pt idx="7">
                  <c:v>20</c:v>
                </c:pt>
                <c:pt idx="8">
                  <c:v>23</c:v>
                </c:pt>
                <c:pt idx="9">
                  <c:v>26</c:v>
                </c:pt>
                <c:pt idx="10">
                  <c:v>28</c:v>
                </c:pt>
                <c:pt idx="11">
                  <c:v>30</c:v>
                </c:pt>
                <c:pt idx="12">
                  <c:v>35</c:v>
                </c:pt>
              </c:numCache>
            </c:numRef>
          </c:xVal>
          <c:yVal>
            <c:numRef>
              <c:f>'[2]Basabari khal (data)'!$J$6:$J$18</c:f>
              <c:numCache>
                <c:formatCode>General</c:formatCode>
                <c:ptCount val="13"/>
                <c:pt idx="1">
                  <c:v>2.6160000000000001</c:v>
                </c:pt>
                <c:pt idx="2">
                  <c:v>2.6110000000000002</c:v>
                </c:pt>
                <c:pt idx="3">
                  <c:v>2.597</c:v>
                </c:pt>
                <c:pt idx="4">
                  <c:v>-1.4E-2</c:v>
                </c:pt>
                <c:pt idx="5">
                  <c:v>-1.5069999999999999</c:v>
                </c:pt>
                <c:pt idx="6">
                  <c:v>-2.637</c:v>
                </c:pt>
                <c:pt idx="7">
                  <c:v>-2.915</c:v>
                </c:pt>
                <c:pt idx="8">
                  <c:v>-2.629</c:v>
                </c:pt>
                <c:pt idx="9">
                  <c:v>-1.5149999999999999</c:v>
                </c:pt>
                <c:pt idx="10">
                  <c:v>-3.9E-2</c:v>
                </c:pt>
                <c:pt idx="11">
                  <c:v>2.694</c:v>
                </c:pt>
                <c:pt idx="12">
                  <c:v>2.7010000000000001</c:v>
                </c:pt>
              </c:numCache>
            </c:numRef>
          </c:yVal>
          <c:smooth val="0"/>
          <c:extLst>
            <c:ext xmlns:c16="http://schemas.microsoft.com/office/drawing/2014/chart" uri="{C3380CC4-5D6E-409C-BE32-E72D297353CC}">
              <c16:uniqueId val="{00000001-2468-4E9D-893D-5C6469C57DCD}"/>
            </c:ext>
          </c:extLst>
        </c:ser>
        <c:dLbls>
          <c:showLegendKey val="0"/>
          <c:showVal val="0"/>
          <c:showCatName val="0"/>
          <c:showSerName val="0"/>
          <c:showPercent val="0"/>
          <c:showBubbleSize val="0"/>
        </c:dLbls>
        <c:axId val="206674560"/>
        <c:axId val="206688640"/>
      </c:scatterChart>
      <c:valAx>
        <c:axId val="20667456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6688640"/>
        <c:crosses val="autoZero"/>
        <c:crossBetween val="midCat"/>
      </c:valAx>
      <c:valAx>
        <c:axId val="20668864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667456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'[2]Basabari khal (data)'!$B$22:$B$37</c:f>
              <c:numCache>
                <c:formatCode>General</c:formatCode>
                <c:ptCount val="16"/>
                <c:pt idx="0">
                  <c:v>0</c:v>
                </c:pt>
                <c:pt idx="1">
                  <c:v>5</c:v>
                </c:pt>
                <c:pt idx="2">
                  <c:v>10</c:v>
                </c:pt>
                <c:pt idx="3">
                  <c:v>11</c:v>
                </c:pt>
                <c:pt idx="4">
                  <c:v>12</c:v>
                </c:pt>
                <c:pt idx="5">
                  <c:v>14</c:v>
                </c:pt>
                <c:pt idx="6">
                  <c:v>16</c:v>
                </c:pt>
                <c:pt idx="7">
                  <c:v>18</c:v>
                </c:pt>
                <c:pt idx="8">
                  <c:v>20</c:v>
                </c:pt>
                <c:pt idx="9">
                  <c:v>22</c:v>
                </c:pt>
                <c:pt idx="10">
                  <c:v>24</c:v>
                </c:pt>
                <c:pt idx="11">
                  <c:v>25</c:v>
                </c:pt>
                <c:pt idx="12">
                  <c:v>26</c:v>
                </c:pt>
                <c:pt idx="13">
                  <c:v>30</c:v>
                </c:pt>
                <c:pt idx="14">
                  <c:v>35</c:v>
                </c:pt>
                <c:pt idx="15">
                  <c:v>40</c:v>
                </c:pt>
              </c:numCache>
            </c:numRef>
          </c:xVal>
          <c:yVal>
            <c:numRef>
              <c:f>'[2]Basabari khal (data)'!$C$22:$C$37</c:f>
              <c:numCache>
                <c:formatCode>General</c:formatCode>
                <c:ptCount val="16"/>
                <c:pt idx="0">
                  <c:v>1.9710000000000001</c:v>
                </c:pt>
                <c:pt idx="1">
                  <c:v>1.966</c:v>
                </c:pt>
                <c:pt idx="2">
                  <c:v>1.9610000000000001</c:v>
                </c:pt>
                <c:pt idx="3">
                  <c:v>0.72599999999999998</c:v>
                </c:pt>
                <c:pt idx="4">
                  <c:v>-0.20499999999999999</c:v>
                </c:pt>
                <c:pt idx="5">
                  <c:v>-0.86299999999999999</c:v>
                </c:pt>
                <c:pt idx="6">
                  <c:v>-1.4139999999999999</c:v>
                </c:pt>
                <c:pt idx="7">
                  <c:v>-1.5269999999999999</c:v>
                </c:pt>
                <c:pt idx="8">
                  <c:v>-1.419</c:v>
                </c:pt>
                <c:pt idx="9">
                  <c:v>-0.88</c:v>
                </c:pt>
                <c:pt idx="10">
                  <c:v>-0.36399999999999999</c:v>
                </c:pt>
                <c:pt idx="11">
                  <c:v>0.24099999999999999</c:v>
                </c:pt>
                <c:pt idx="12">
                  <c:v>1.004</c:v>
                </c:pt>
                <c:pt idx="13">
                  <c:v>1.0109999999999999</c:v>
                </c:pt>
                <c:pt idx="14">
                  <c:v>1.026</c:v>
                </c:pt>
                <c:pt idx="15">
                  <c:v>1.042</c:v>
                </c:pt>
              </c:numCache>
            </c:numRef>
          </c:yVal>
          <c:smooth val="0"/>
          <c:extLst>
            <c:ext xmlns:c16="http://schemas.microsoft.com/office/drawing/2014/chart" uri="{C3380CC4-5D6E-409C-BE32-E72D297353CC}">
              <c16:uniqueId val="{00000000-0DC1-46EB-BDF6-3645CFE80A42}"/>
            </c:ext>
          </c:extLst>
        </c:ser>
        <c:ser>
          <c:idx val="1"/>
          <c:order val="1"/>
          <c:spPr>
            <a:ln w="12700">
              <a:solidFill>
                <a:srgbClr val="FF00FF"/>
              </a:solidFill>
              <a:prstDash val="solid"/>
            </a:ln>
          </c:spPr>
          <c:marker>
            <c:symbol val="none"/>
          </c:marker>
          <c:xVal>
            <c:numRef>
              <c:f>'[2]Basabari khal (data)'!$I$23:$I$37</c:f>
              <c:numCache>
                <c:formatCode>General</c:formatCode>
                <c:ptCount val="15"/>
                <c:pt idx="0">
                  <c:v>0</c:v>
                </c:pt>
                <c:pt idx="1">
                  <c:v>5</c:v>
                </c:pt>
                <c:pt idx="2">
                  <c:v>10</c:v>
                </c:pt>
                <c:pt idx="3">
                  <c:v>11</c:v>
                </c:pt>
                <c:pt idx="4">
                  <c:v>12</c:v>
                </c:pt>
                <c:pt idx="5">
                  <c:v>14</c:v>
                </c:pt>
                <c:pt idx="6">
                  <c:v>16</c:v>
                </c:pt>
                <c:pt idx="7">
                  <c:v>18</c:v>
                </c:pt>
                <c:pt idx="8">
                  <c:v>20</c:v>
                </c:pt>
                <c:pt idx="9">
                  <c:v>22</c:v>
                </c:pt>
                <c:pt idx="10">
                  <c:v>24</c:v>
                </c:pt>
                <c:pt idx="11">
                  <c:v>25</c:v>
                </c:pt>
                <c:pt idx="12">
                  <c:v>26</c:v>
                </c:pt>
                <c:pt idx="13">
                  <c:v>30</c:v>
                </c:pt>
                <c:pt idx="14">
                  <c:v>35</c:v>
                </c:pt>
              </c:numCache>
            </c:numRef>
          </c:xVal>
          <c:yVal>
            <c:numRef>
              <c:f>'[2]Basabari khal (data)'!$J$23:$J$37</c:f>
              <c:numCache>
                <c:formatCode>General</c:formatCode>
                <c:ptCount val="15"/>
                <c:pt idx="0">
                  <c:v>1.9710000000000001</c:v>
                </c:pt>
                <c:pt idx="1">
                  <c:v>1.966</c:v>
                </c:pt>
                <c:pt idx="2">
                  <c:v>1.9610000000000001</c:v>
                </c:pt>
                <c:pt idx="3">
                  <c:v>0.72599999999999998</c:v>
                </c:pt>
                <c:pt idx="4">
                  <c:v>-0.20499999999999999</c:v>
                </c:pt>
                <c:pt idx="5">
                  <c:v>-0.86299999999999999</c:v>
                </c:pt>
                <c:pt idx="6">
                  <c:v>-1.4139999999999999</c:v>
                </c:pt>
                <c:pt idx="7">
                  <c:v>-1.5269999999999999</c:v>
                </c:pt>
                <c:pt idx="8">
                  <c:v>-1.419</c:v>
                </c:pt>
                <c:pt idx="9">
                  <c:v>-0.88</c:v>
                </c:pt>
                <c:pt idx="10">
                  <c:v>-0.36399999999999999</c:v>
                </c:pt>
                <c:pt idx="11">
                  <c:v>0.24099999999999999</c:v>
                </c:pt>
                <c:pt idx="12">
                  <c:v>1.004</c:v>
                </c:pt>
                <c:pt idx="13">
                  <c:v>1.0109999999999999</c:v>
                </c:pt>
                <c:pt idx="14">
                  <c:v>1.026</c:v>
                </c:pt>
              </c:numCache>
            </c:numRef>
          </c:yVal>
          <c:smooth val="0"/>
          <c:extLst>
            <c:ext xmlns:c16="http://schemas.microsoft.com/office/drawing/2014/chart" uri="{C3380CC4-5D6E-409C-BE32-E72D297353CC}">
              <c16:uniqueId val="{00000001-0DC1-46EB-BDF6-3645CFE80A42}"/>
            </c:ext>
          </c:extLst>
        </c:ser>
        <c:dLbls>
          <c:showLegendKey val="0"/>
          <c:showVal val="0"/>
          <c:showCatName val="0"/>
          <c:showSerName val="0"/>
          <c:showPercent val="0"/>
          <c:showBubbleSize val="0"/>
        </c:dLbls>
        <c:axId val="205739136"/>
        <c:axId val="205740672"/>
      </c:scatterChart>
      <c:valAx>
        <c:axId val="20573913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740672"/>
        <c:crosses val="autoZero"/>
        <c:crossBetween val="midCat"/>
      </c:valAx>
      <c:valAx>
        <c:axId val="2057406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7391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'[2]Basabari khal (data)'!$B$41:$B$63</c:f>
              <c:numCache>
                <c:formatCode>General</c:formatCode>
                <c:ptCount val="23"/>
                <c:pt idx="0">
                  <c:v>0</c:v>
                </c:pt>
                <c:pt idx="1">
                  <c:v>5</c:v>
                </c:pt>
                <c:pt idx="2">
                  <c:v>10</c:v>
                </c:pt>
                <c:pt idx="3">
                  <c:v>11</c:v>
                </c:pt>
                <c:pt idx="4">
                  <c:v>13</c:v>
                </c:pt>
                <c:pt idx="5">
                  <c:v>15</c:v>
                </c:pt>
                <c:pt idx="6">
                  <c:v>17</c:v>
                </c:pt>
                <c:pt idx="7">
                  <c:v>19</c:v>
                </c:pt>
                <c:pt idx="8">
                  <c:v>21</c:v>
                </c:pt>
                <c:pt idx="9">
                  <c:v>23</c:v>
                </c:pt>
                <c:pt idx="10">
                  <c:v>24</c:v>
                </c:pt>
                <c:pt idx="11">
                  <c:v>30</c:v>
                </c:pt>
                <c:pt idx="12">
                  <c:v>35</c:v>
                </c:pt>
                <c:pt idx="13">
                  <c:v>40</c:v>
                </c:pt>
              </c:numCache>
            </c:numRef>
          </c:xVal>
          <c:yVal>
            <c:numRef>
              <c:f>'[2]Basabari khal (data)'!$C$41:$C$63</c:f>
              <c:numCache>
                <c:formatCode>General</c:formatCode>
                <c:ptCount val="23"/>
                <c:pt idx="0">
                  <c:v>2.2509999999999999</c:v>
                </c:pt>
                <c:pt idx="1">
                  <c:v>2.2389999999999999</c:v>
                </c:pt>
                <c:pt idx="2">
                  <c:v>2.226</c:v>
                </c:pt>
                <c:pt idx="3">
                  <c:v>0.91700000000000004</c:v>
                </c:pt>
                <c:pt idx="4">
                  <c:v>-5.2999999999999999E-2</c:v>
                </c:pt>
                <c:pt idx="5">
                  <c:v>-0.68300000000000005</c:v>
                </c:pt>
                <c:pt idx="6">
                  <c:v>-0.78500000000000003</c:v>
                </c:pt>
                <c:pt idx="7">
                  <c:v>-0.67400000000000004</c:v>
                </c:pt>
                <c:pt idx="8">
                  <c:v>-8.2000000000000003E-2</c:v>
                </c:pt>
                <c:pt idx="9">
                  <c:v>0.89800000000000002</c:v>
                </c:pt>
                <c:pt idx="10">
                  <c:v>2.077</c:v>
                </c:pt>
                <c:pt idx="11">
                  <c:v>2.073</c:v>
                </c:pt>
                <c:pt idx="12">
                  <c:v>2.09</c:v>
                </c:pt>
                <c:pt idx="13">
                  <c:v>2.0990000000000002</c:v>
                </c:pt>
              </c:numCache>
            </c:numRef>
          </c:yVal>
          <c:smooth val="0"/>
          <c:extLst>
            <c:ext xmlns:c16="http://schemas.microsoft.com/office/drawing/2014/chart" uri="{C3380CC4-5D6E-409C-BE32-E72D297353CC}">
              <c16:uniqueId val="{00000000-78E3-4722-9F92-0E3B2869AA45}"/>
            </c:ext>
          </c:extLst>
        </c:ser>
        <c:ser>
          <c:idx val="1"/>
          <c:order val="1"/>
          <c:spPr>
            <a:ln w="12700">
              <a:solidFill>
                <a:srgbClr val="FF00FF"/>
              </a:solidFill>
              <a:prstDash val="solid"/>
            </a:ln>
          </c:spPr>
          <c:marker>
            <c:symbol val="none"/>
          </c:marker>
          <c:xVal>
            <c:numRef>
              <c:f>'[2]Basabari khal (data)'!$I$41:$I$63</c:f>
              <c:numCache>
                <c:formatCode>General</c:formatCode>
                <c:ptCount val="23"/>
                <c:pt idx="6">
                  <c:v>0</c:v>
                </c:pt>
                <c:pt idx="7">
                  <c:v>5</c:v>
                </c:pt>
                <c:pt idx="8">
                  <c:v>10</c:v>
                </c:pt>
                <c:pt idx="9">
                  <c:v>11</c:v>
                </c:pt>
                <c:pt idx="10">
                  <c:v>13</c:v>
                </c:pt>
                <c:pt idx="11">
                  <c:v>15</c:v>
                </c:pt>
                <c:pt idx="12">
                  <c:v>15.775499999999999</c:v>
                </c:pt>
                <c:pt idx="13">
                  <c:v>17.275500000000001</c:v>
                </c:pt>
                <c:pt idx="14">
                  <c:v>18.775500000000001</c:v>
                </c:pt>
                <c:pt idx="15">
                  <c:v>19.825500000000002</c:v>
                </c:pt>
                <c:pt idx="16">
                  <c:v>21</c:v>
                </c:pt>
                <c:pt idx="17">
                  <c:v>23</c:v>
                </c:pt>
                <c:pt idx="18">
                  <c:v>24</c:v>
                </c:pt>
                <c:pt idx="19">
                  <c:v>30</c:v>
                </c:pt>
                <c:pt idx="20">
                  <c:v>35</c:v>
                </c:pt>
                <c:pt idx="21">
                  <c:v>40</c:v>
                </c:pt>
              </c:numCache>
            </c:numRef>
          </c:xVal>
          <c:yVal>
            <c:numRef>
              <c:f>'[2]Basabari khal (data)'!$J$41:$J$63</c:f>
              <c:numCache>
                <c:formatCode>General</c:formatCode>
                <c:ptCount val="23"/>
                <c:pt idx="6">
                  <c:v>2.2509999999999999</c:v>
                </c:pt>
                <c:pt idx="7">
                  <c:v>2.2389999999999999</c:v>
                </c:pt>
                <c:pt idx="8">
                  <c:v>2.226</c:v>
                </c:pt>
                <c:pt idx="9">
                  <c:v>0.91700000000000004</c:v>
                </c:pt>
                <c:pt idx="10">
                  <c:v>-5.2999999999999999E-2</c:v>
                </c:pt>
                <c:pt idx="11">
                  <c:v>-0.68300000000000005</c:v>
                </c:pt>
                <c:pt idx="12">
                  <c:v>-1.2</c:v>
                </c:pt>
                <c:pt idx="13">
                  <c:v>-1.2</c:v>
                </c:pt>
                <c:pt idx="14">
                  <c:v>-1.2</c:v>
                </c:pt>
                <c:pt idx="15">
                  <c:v>-0.5</c:v>
                </c:pt>
                <c:pt idx="16">
                  <c:v>-8.2000000000000003E-2</c:v>
                </c:pt>
                <c:pt idx="17">
                  <c:v>0.89800000000000002</c:v>
                </c:pt>
                <c:pt idx="18">
                  <c:v>2.077</c:v>
                </c:pt>
                <c:pt idx="19">
                  <c:v>2.073</c:v>
                </c:pt>
                <c:pt idx="20">
                  <c:v>2.09</c:v>
                </c:pt>
                <c:pt idx="21">
                  <c:v>2.0990000000000002</c:v>
                </c:pt>
              </c:numCache>
            </c:numRef>
          </c:yVal>
          <c:smooth val="0"/>
          <c:extLst>
            <c:ext xmlns:c16="http://schemas.microsoft.com/office/drawing/2014/chart" uri="{C3380CC4-5D6E-409C-BE32-E72D297353CC}">
              <c16:uniqueId val="{00000001-78E3-4722-9F92-0E3B2869AA45}"/>
            </c:ext>
          </c:extLst>
        </c:ser>
        <c:dLbls>
          <c:showLegendKey val="0"/>
          <c:showVal val="0"/>
          <c:showCatName val="0"/>
          <c:showSerName val="0"/>
          <c:showPercent val="0"/>
          <c:showBubbleSize val="0"/>
        </c:dLbls>
        <c:axId val="206705024"/>
        <c:axId val="206706560"/>
      </c:scatterChart>
      <c:valAx>
        <c:axId val="20670502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6706560"/>
        <c:crosses val="autoZero"/>
        <c:crossBetween val="midCat"/>
      </c:valAx>
      <c:valAx>
        <c:axId val="20670656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67050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'[2]Basabari khal (data)'!$B$66:$B$81</c:f>
              <c:numCache>
                <c:formatCode>General</c:formatCode>
                <c:ptCount val="16"/>
                <c:pt idx="0">
                  <c:v>0</c:v>
                </c:pt>
                <c:pt idx="1">
                  <c:v>2</c:v>
                </c:pt>
                <c:pt idx="2">
                  <c:v>3</c:v>
                </c:pt>
                <c:pt idx="3">
                  <c:v>4</c:v>
                </c:pt>
                <c:pt idx="4">
                  <c:v>5</c:v>
                </c:pt>
                <c:pt idx="5">
                  <c:v>7</c:v>
                </c:pt>
                <c:pt idx="6">
                  <c:v>9</c:v>
                </c:pt>
                <c:pt idx="7">
                  <c:v>11</c:v>
                </c:pt>
                <c:pt idx="8">
                  <c:v>13</c:v>
                </c:pt>
                <c:pt idx="9">
                  <c:v>15</c:v>
                </c:pt>
                <c:pt idx="10">
                  <c:v>17</c:v>
                </c:pt>
                <c:pt idx="11">
                  <c:v>18</c:v>
                </c:pt>
                <c:pt idx="12">
                  <c:v>19</c:v>
                </c:pt>
                <c:pt idx="13">
                  <c:v>20</c:v>
                </c:pt>
                <c:pt idx="14">
                  <c:v>21</c:v>
                </c:pt>
              </c:numCache>
            </c:numRef>
          </c:xVal>
          <c:yVal>
            <c:numRef>
              <c:f>'[2]Basabari khal (data)'!$C$66:$C$81</c:f>
              <c:numCache>
                <c:formatCode>General</c:formatCode>
                <c:ptCount val="16"/>
                <c:pt idx="0">
                  <c:v>0.25</c:v>
                </c:pt>
                <c:pt idx="1">
                  <c:v>0.748</c:v>
                </c:pt>
                <c:pt idx="2">
                  <c:v>1.5389999999999999</c:v>
                </c:pt>
                <c:pt idx="3">
                  <c:v>1.526</c:v>
                </c:pt>
                <c:pt idx="4">
                  <c:v>1.2410000000000001</c:v>
                </c:pt>
                <c:pt idx="5">
                  <c:v>2.4E-2</c:v>
                </c:pt>
                <c:pt idx="6">
                  <c:v>-0.45900000000000002</c:v>
                </c:pt>
                <c:pt idx="7">
                  <c:v>-0.56299999999999994</c:v>
                </c:pt>
                <c:pt idx="8">
                  <c:v>-0.45600000000000002</c:v>
                </c:pt>
                <c:pt idx="9">
                  <c:v>1.6E-2</c:v>
                </c:pt>
                <c:pt idx="10">
                  <c:v>0.82299999999999995</c:v>
                </c:pt>
                <c:pt idx="11">
                  <c:v>2.0489999999999999</c:v>
                </c:pt>
                <c:pt idx="12">
                  <c:v>2.0379999999999998</c:v>
                </c:pt>
                <c:pt idx="13">
                  <c:v>1.1950000000000001</c:v>
                </c:pt>
                <c:pt idx="14">
                  <c:v>0.53900000000000003</c:v>
                </c:pt>
              </c:numCache>
            </c:numRef>
          </c:yVal>
          <c:smooth val="0"/>
          <c:extLst>
            <c:ext xmlns:c16="http://schemas.microsoft.com/office/drawing/2014/chart" uri="{C3380CC4-5D6E-409C-BE32-E72D297353CC}">
              <c16:uniqueId val="{00000000-EF99-4952-AFAB-D70C861B4891}"/>
            </c:ext>
          </c:extLst>
        </c:ser>
        <c:ser>
          <c:idx val="1"/>
          <c:order val="1"/>
          <c:spPr>
            <a:ln w="12700">
              <a:solidFill>
                <a:srgbClr val="FF00FF"/>
              </a:solidFill>
              <a:prstDash val="solid"/>
            </a:ln>
          </c:spPr>
          <c:marker>
            <c:symbol val="none"/>
          </c:marker>
          <c:xVal>
            <c:numRef>
              <c:f>'[2]Basabari khal (data)'!$I$66:$I$81</c:f>
              <c:numCache>
                <c:formatCode>General</c:formatCode>
                <c:ptCount val="16"/>
                <c:pt idx="6">
                  <c:v>0</c:v>
                </c:pt>
                <c:pt idx="7">
                  <c:v>2</c:v>
                </c:pt>
                <c:pt idx="8">
                  <c:v>3</c:v>
                </c:pt>
                <c:pt idx="9">
                  <c:v>4</c:v>
                </c:pt>
                <c:pt idx="10">
                  <c:v>5</c:v>
                </c:pt>
                <c:pt idx="11">
                  <c:v>7</c:v>
                </c:pt>
                <c:pt idx="12">
                  <c:v>8</c:v>
                </c:pt>
                <c:pt idx="13">
                  <c:v>9.5</c:v>
                </c:pt>
                <c:pt idx="14">
                  <c:v>11</c:v>
                </c:pt>
                <c:pt idx="15">
                  <c:v>12.5</c:v>
                </c:pt>
              </c:numCache>
            </c:numRef>
          </c:xVal>
          <c:yVal>
            <c:numRef>
              <c:f>'[2]Basabari khal (data)'!$J$66:$J$81</c:f>
              <c:numCache>
                <c:formatCode>General</c:formatCode>
                <c:ptCount val="16"/>
                <c:pt idx="6">
                  <c:v>0.25</c:v>
                </c:pt>
                <c:pt idx="7">
                  <c:v>0.748</c:v>
                </c:pt>
                <c:pt idx="8">
                  <c:v>1.5389999999999999</c:v>
                </c:pt>
                <c:pt idx="9">
                  <c:v>1.526</c:v>
                </c:pt>
                <c:pt idx="10">
                  <c:v>1.2410000000000001</c:v>
                </c:pt>
                <c:pt idx="11">
                  <c:v>2.4E-2</c:v>
                </c:pt>
                <c:pt idx="12">
                  <c:v>-0.2</c:v>
                </c:pt>
                <c:pt idx="13">
                  <c:v>-1.2</c:v>
                </c:pt>
                <c:pt idx="14">
                  <c:v>-1.2</c:v>
                </c:pt>
                <c:pt idx="15">
                  <c:v>-1.2</c:v>
                </c:pt>
              </c:numCache>
            </c:numRef>
          </c:yVal>
          <c:smooth val="0"/>
          <c:extLst>
            <c:ext xmlns:c16="http://schemas.microsoft.com/office/drawing/2014/chart" uri="{C3380CC4-5D6E-409C-BE32-E72D297353CC}">
              <c16:uniqueId val="{00000001-EF99-4952-AFAB-D70C861B4891}"/>
            </c:ext>
          </c:extLst>
        </c:ser>
        <c:dLbls>
          <c:showLegendKey val="0"/>
          <c:showVal val="0"/>
          <c:showCatName val="0"/>
          <c:showSerName val="0"/>
          <c:showPercent val="0"/>
          <c:showBubbleSize val="0"/>
        </c:dLbls>
        <c:axId val="206727040"/>
        <c:axId val="206728576"/>
      </c:scatterChart>
      <c:valAx>
        <c:axId val="20672704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6728576"/>
        <c:crosses val="autoZero"/>
        <c:crossBetween val="midCat"/>
      </c:valAx>
      <c:valAx>
        <c:axId val="2067285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672704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Branch khal (data)'!$B$130:$B$149</c:f>
              <c:numCache>
                <c:formatCode>General</c:formatCode>
                <c:ptCount val="20"/>
                <c:pt idx="0">
                  <c:v>0</c:v>
                </c:pt>
                <c:pt idx="1">
                  <c:v>5</c:v>
                </c:pt>
                <c:pt idx="2">
                  <c:v>10</c:v>
                </c:pt>
                <c:pt idx="3">
                  <c:v>15</c:v>
                </c:pt>
                <c:pt idx="4">
                  <c:v>18</c:v>
                </c:pt>
                <c:pt idx="5">
                  <c:v>19</c:v>
                </c:pt>
                <c:pt idx="6">
                  <c:v>20</c:v>
                </c:pt>
                <c:pt idx="7">
                  <c:v>21</c:v>
                </c:pt>
                <c:pt idx="8">
                  <c:v>22</c:v>
                </c:pt>
                <c:pt idx="9">
                  <c:v>24</c:v>
                </c:pt>
                <c:pt idx="10">
                  <c:v>25</c:v>
                </c:pt>
                <c:pt idx="11">
                  <c:v>26</c:v>
                </c:pt>
                <c:pt idx="12">
                  <c:v>28</c:v>
                </c:pt>
                <c:pt idx="13">
                  <c:v>29</c:v>
                </c:pt>
                <c:pt idx="14">
                  <c:v>30</c:v>
                </c:pt>
                <c:pt idx="15">
                  <c:v>32</c:v>
                </c:pt>
                <c:pt idx="16">
                  <c:v>33</c:v>
                </c:pt>
                <c:pt idx="17">
                  <c:v>35</c:v>
                </c:pt>
                <c:pt idx="18">
                  <c:v>40</c:v>
                </c:pt>
              </c:numCache>
            </c:numRef>
          </c:xVal>
          <c:yVal>
            <c:numRef>
              <c:f>'[1]Bhangar Branch khal (data)'!$C$130:$C$149</c:f>
              <c:numCache>
                <c:formatCode>General</c:formatCode>
                <c:ptCount val="20"/>
                <c:pt idx="0">
                  <c:v>0.14299999999999999</c:v>
                </c:pt>
                <c:pt idx="1">
                  <c:v>0.128</c:v>
                </c:pt>
                <c:pt idx="2">
                  <c:v>0.122</c:v>
                </c:pt>
                <c:pt idx="3">
                  <c:v>0.113</c:v>
                </c:pt>
                <c:pt idx="4">
                  <c:v>0.10299999999999999</c:v>
                </c:pt>
                <c:pt idx="5">
                  <c:v>2.073</c:v>
                </c:pt>
                <c:pt idx="6">
                  <c:v>2.1219999999999999</c:v>
                </c:pt>
                <c:pt idx="7">
                  <c:v>-0.69199999999999995</c:v>
                </c:pt>
                <c:pt idx="8">
                  <c:v>-0.97799999999999998</c:v>
                </c:pt>
                <c:pt idx="9">
                  <c:v>-1.262</c:v>
                </c:pt>
                <c:pt idx="10">
                  <c:v>-1.3069999999999999</c:v>
                </c:pt>
                <c:pt idx="11">
                  <c:v>-1.268</c:v>
                </c:pt>
                <c:pt idx="12">
                  <c:v>-0.97899999999999998</c:v>
                </c:pt>
                <c:pt idx="13">
                  <c:v>-0.68700000000000006</c:v>
                </c:pt>
                <c:pt idx="14">
                  <c:v>0.71699999999999997</c:v>
                </c:pt>
                <c:pt idx="15">
                  <c:v>0.70799999999999996</c:v>
                </c:pt>
                <c:pt idx="16">
                  <c:v>0.122</c:v>
                </c:pt>
                <c:pt idx="17">
                  <c:v>0.11799999999999999</c:v>
                </c:pt>
                <c:pt idx="18">
                  <c:v>0.112</c:v>
                </c:pt>
              </c:numCache>
            </c:numRef>
          </c:yVal>
          <c:smooth val="0"/>
          <c:extLst>
            <c:ext xmlns:c16="http://schemas.microsoft.com/office/drawing/2014/chart" uri="{C3380CC4-5D6E-409C-BE32-E72D297353CC}">
              <c16:uniqueId val="{00000000-CFB7-45B8-94E3-98E657861018}"/>
            </c:ext>
          </c:extLst>
        </c:ser>
        <c:ser>
          <c:idx val="1"/>
          <c:order val="1"/>
          <c:spPr>
            <a:ln w="12700">
              <a:solidFill>
                <a:srgbClr val="FF00FF"/>
              </a:solidFill>
              <a:prstDash val="solid"/>
            </a:ln>
          </c:spPr>
          <c:marker>
            <c:symbol val="none"/>
          </c:marker>
          <c:xVal>
            <c:numRef>
              <c:f>'[1]Bhangar Branch khal (data)'!$I$131:$I$149</c:f>
              <c:numCache>
                <c:formatCode>General</c:formatCode>
                <c:ptCount val="19"/>
                <c:pt idx="0">
                  <c:v>5</c:v>
                </c:pt>
                <c:pt idx="1">
                  <c:v>10</c:v>
                </c:pt>
                <c:pt idx="2">
                  <c:v>15</c:v>
                </c:pt>
                <c:pt idx="3">
                  <c:v>18</c:v>
                </c:pt>
                <c:pt idx="4">
                  <c:v>19</c:v>
                </c:pt>
                <c:pt idx="5">
                  <c:v>20</c:v>
                </c:pt>
                <c:pt idx="6">
                  <c:v>21</c:v>
                </c:pt>
                <c:pt idx="7">
                  <c:v>22</c:v>
                </c:pt>
                <c:pt idx="8">
                  <c:v>22.933</c:v>
                </c:pt>
                <c:pt idx="9">
                  <c:v>25.183</c:v>
                </c:pt>
                <c:pt idx="10">
                  <c:v>27.433</c:v>
                </c:pt>
                <c:pt idx="11">
                  <c:v>28.632999999999999</c:v>
                </c:pt>
                <c:pt idx="12">
                  <c:v>29</c:v>
                </c:pt>
                <c:pt idx="13">
                  <c:v>30</c:v>
                </c:pt>
                <c:pt idx="14">
                  <c:v>32</c:v>
                </c:pt>
                <c:pt idx="15">
                  <c:v>33</c:v>
                </c:pt>
                <c:pt idx="16">
                  <c:v>35</c:v>
                </c:pt>
                <c:pt idx="17">
                  <c:v>40</c:v>
                </c:pt>
              </c:numCache>
            </c:numRef>
          </c:xVal>
          <c:yVal>
            <c:numRef>
              <c:f>'[1]Bhangar Branch khal (data)'!$J$131:$J$149</c:f>
              <c:numCache>
                <c:formatCode>General</c:formatCode>
                <c:ptCount val="19"/>
                <c:pt idx="0">
                  <c:v>0.128</c:v>
                </c:pt>
                <c:pt idx="1">
                  <c:v>0.122</c:v>
                </c:pt>
                <c:pt idx="2">
                  <c:v>0.113</c:v>
                </c:pt>
                <c:pt idx="3">
                  <c:v>0.10299999999999999</c:v>
                </c:pt>
                <c:pt idx="4">
                  <c:v>2.073</c:v>
                </c:pt>
                <c:pt idx="5">
                  <c:v>2.1219999999999999</c:v>
                </c:pt>
                <c:pt idx="6">
                  <c:v>-0.69199999999999995</c:v>
                </c:pt>
                <c:pt idx="7">
                  <c:v>-0.97799999999999998</c:v>
                </c:pt>
                <c:pt idx="8">
                  <c:v>-1.6</c:v>
                </c:pt>
                <c:pt idx="9">
                  <c:v>-1.6</c:v>
                </c:pt>
                <c:pt idx="10">
                  <c:v>-1.6</c:v>
                </c:pt>
                <c:pt idx="11">
                  <c:v>-0.8</c:v>
                </c:pt>
                <c:pt idx="12">
                  <c:v>-0.68700000000000006</c:v>
                </c:pt>
                <c:pt idx="13">
                  <c:v>0.71699999999999997</c:v>
                </c:pt>
                <c:pt idx="14">
                  <c:v>0.70799999999999996</c:v>
                </c:pt>
                <c:pt idx="15">
                  <c:v>0.122</c:v>
                </c:pt>
                <c:pt idx="16">
                  <c:v>0.11799999999999999</c:v>
                </c:pt>
                <c:pt idx="17">
                  <c:v>0.112</c:v>
                </c:pt>
              </c:numCache>
            </c:numRef>
          </c:yVal>
          <c:smooth val="0"/>
          <c:extLst>
            <c:ext xmlns:c16="http://schemas.microsoft.com/office/drawing/2014/chart" uri="{C3380CC4-5D6E-409C-BE32-E72D297353CC}">
              <c16:uniqueId val="{00000001-CFB7-45B8-94E3-98E657861018}"/>
            </c:ext>
          </c:extLst>
        </c:ser>
        <c:dLbls>
          <c:showLegendKey val="0"/>
          <c:showVal val="0"/>
          <c:showCatName val="0"/>
          <c:showSerName val="0"/>
          <c:showPercent val="0"/>
          <c:showBubbleSize val="0"/>
        </c:dLbls>
        <c:axId val="203258112"/>
        <c:axId val="203264000"/>
      </c:scatterChart>
      <c:valAx>
        <c:axId val="20325811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264000"/>
        <c:crosses val="autoZero"/>
        <c:crossBetween val="midCat"/>
      </c:valAx>
      <c:valAx>
        <c:axId val="20326400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2581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'[2]Basabari khal (data)'!$B$83:$B$96</c:f>
              <c:numCache>
                <c:formatCode>General</c:formatCode>
                <c:ptCount val="14"/>
                <c:pt idx="0">
                  <c:v>0</c:v>
                </c:pt>
                <c:pt idx="1">
                  <c:v>5</c:v>
                </c:pt>
                <c:pt idx="2">
                  <c:v>10</c:v>
                </c:pt>
                <c:pt idx="3">
                  <c:v>11</c:v>
                </c:pt>
                <c:pt idx="4">
                  <c:v>12</c:v>
                </c:pt>
                <c:pt idx="5">
                  <c:v>14</c:v>
                </c:pt>
                <c:pt idx="6">
                  <c:v>16</c:v>
                </c:pt>
                <c:pt idx="7">
                  <c:v>18</c:v>
                </c:pt>
                <c:pt idx="8">
                  <c:v>20</c:v>
                </c:pt>
                <c:pt idx="9">
                  <c:v>21</c:v>
                </c:pt>
                <c:pt idx="10">
                  <c:v>22</c:v>
                </c:pt>
                <c:pt idx="11">
                  <c:v>23</c:v>
                </c:pt>
                <c:pt idx="12">
                  <c:v>24</c:v>
                </c:pt>
                <c:pt idx="13">
                  <c:v>26</c:v>
                </c:pt>
              </c:numCache>
            </c:numRef>
          </c:xVal>
          <c:yVal>
            <c:numRef>
              <c:f>'[2]Basabari khal (data)'!$C$83:$C$96</c:f>
              <c:numCache>
                <c:formatCode>General</c:formatCode>
                <c:ptCount val="14"/>
                <c:pt idx="0">
                  <c:v>2.3980000000000001</c:v>
                </c:pt>
                <c:pt idx="1">
                  <c:v>2.3929999999999998</c:v>
                </c:pt>
                <c:pt idx="2">
                  <c:v>2.3849999999999998</c:v>
                </c:pt>
                <c:pt idx="3">
                  <c:v>1.107</c:v>
                </c:pt>
                <c:pt idx="4">
                  <c:v>0.54900000000000004</c:v>
                </c:pt>
                <c:pt idx="5">
                  <c:v>6.0999999999999999E-2</c:v>
                </c:pt>
                <c:pt idx="6">
                  <c:v>-4.1000000000000002E-2</c:v>
                </c:pt>
                <c:pt idx="7">
                  <c:v>6.5000000000000002E-2</c:v>
                </c:pt>
                <c:pt idx="8">
                  <c:v>0.52300000000000002</c:v>
                </c:pt>
                <c:pt idx="9">
                  <c:v>1.147</c:v>
                </c:pt>
                <c:pt idx="10">
                  <c:v>2.2450000000000001</c:v>
                </c:pt>
                <c:pt idx="11">
                  <c:v>2.234</c:v>
                </c:pt>
                <c:pt idx="12">
                  <c:v>1.645</c:v>
                </c:pt>
                <c:pt idx="13">
                  <c:v>1.1539999999999999</c:v>
                </c:pt>
              </c:numCache>
            </c:numRef>
          </c:yVal>
          <c:smooth val="0"/>
          <c:extLst>
            <c:ext xmlns:c16="http://schemas.microsoft.com/office/drawing/2014/chart" uri="{C3380CC4-5D6E-409C-BE32-E72D297353CC}">
              <c16:uniqueId val="{00000000-701D-4C25-848D-E221E5329686}"/>
            </c:ext>
          </c:extLst>
        </c:ser>
        <c:ser>
          <c:idx val="1"/>
          <c:order val="1"/>
          <c:spPr>
            <a:ln w="12700">
              <a:solidFill>
                <a:srgbClr val="FF00FF"/>
              </a:solidFill>
              <a:prstDash val="solid"/>
            </a:ln>
          </c:spPr>
          <c:marker>
            <c:symbol val="none"/>
          </c:marker>
          <c:xVal>
            <c:numRef>
              <c:f>'[2]Basabari khal (data)'!$I$84:$I$96</c:f>
              <c:numCache>
                <c:formatCode>General</c:formatCode>
                <c:ptCount val="13"/>
                <c:pt idx="0">
                  <c:v>5</c:v>
                </c:pt>
                <c:pt idx="1">
                  <c:v>9</c:v>
                </c:pt>
                <c:pt idx="2">
                  <c:v>14.3775</c:v>
                </c:pt>
                <c:pt idx="3">
                  <c:v>15.8775</c:v>
                </c:pt>
                <c:pt idx="4">
                  <c:v>17.377499999999998</c:v>
                </c:pt>
                <c:pt idx="5">
                  <c:v>22.544999999999998</c:v>
                </c:pt>
                <c:pt idx="6">
                  <c:v>23</c:v>
                </c:pt>
                <c:pt idx="7">
                  <c:v>24</c:v>
                </c:pt>
                <c:pt idx="8">
                  <c:v>26</c:v>
                </c:pt>
              </c:numCache>
            </c:numRef>
          </c:xVal>
          <c:yVal>
            <c:numRef>
              <c:f>'[2]Basabari khal (data)'!$J$84:$J$96</c:f>
              <c:numCache>
                <c:formatCode>General</c:formatCode>
                <c:ptCount val="13"/>
                <c:pt idx="0">
                  <c:v>2.3929999999999998</c:v>
                </c:pt>
                <c:pt idx="1">
                  <c:v>2.3849999999999998</c:v>
                </c:pt>
                <c:pt idx="2">
                  <c:v>-1.2</c:v>
                </c:pt>
                <c:pt idx="3">
                  <c:v>-1.2</c:v>
                </c:pt>
                <c:pt idx="4">
                  <c:v>-1.2</c:v>
                </c:pt>
                <c:pt idx="5">
                  <c:v>2.2450000000000001</c:v>
                </c:pt>
                <c:pt idx="6">
                  <c:v>2.234</c:v>
                </c:pt>
                <c:pt idx="7">
                  <c:v>1.645</c:v>
                </c:pt>
                <c:pt idx="8">
                  <c:v>1.1539999999999999</c:v>
                </c:pt>
              </c:numCache>
            </c:numRef>
          </c:yVal>
          <c:smooth val="0"/>
          <c:extLst>
            <c:ext xmlns:c16="http://schemas.microsoft.com/office/drawing/2014/chart" uri="{C3380CC4-5D6E-409C-BE32-E72D297353CC}">
              <c16:uniqueId val="{00000001-701D-4C25-848D-E221E5329686}"/>
            </c:ext>
          </c:extLst>
        </c:ser>
        <c:dLbls>
          <c:showLegendKey val="0"/>
          <c:showVal val="0"/>
          <c:showCatName val="0"/>
          <c:showSerName val="0"/>
          <c:showPercent val="0"/>
          <c:showBubbleSize val="0"/>
        </c:dLbls>
        <c:axId val="206762368"/>
        <c:axId val="206763904"/>
      </c:scatterChart>
      <c:valAx>
        <c:axId val="20676236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6763904"/>
        <c:crosses val="autoZero"/>
        <c:crossBetween val="midCat"/>
      </c:valAx>
      <c:valAx>
        <c:axId val="20676390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67623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'[2]Basabari khal (data)'!$B$99:$B$111</c:f>
              <c:numCache>
                <c:formatCode>General</c:formatCode>
                <c:ptCount val="13"/>
                <c:pt idx="0">
                  <c:v>0</c:v>
                </c:pt>
                <c:pt idx="1">
                  <c:v>5</c:v>
                </c:pt>
                <c:pt idx="2">
                  <c:v>10</c:v>
                </c:pt>
                <c:pt idx="3">
                  <c:v>11</c:v>
                </c:pt>
                <c:pt idx="4">
                  <c:v>12</c:v>
                </c:pt>
                <c:pt idx="5">
                  <c:v>13</c:v>
                </c:pt>
                <c:pt idx="6">
                  <c:v>15</c:v>
                </c:pt>
                <c:pt idx="7">
                  <c:v>17</c:v>
                </c:pt>
                <c:pt idx="8">
                  <c:v>18</c:v>
                </c:pt>
                <c:pt idx="9">
                  <c:v>19</c:v>
                </c:pt>
                <c:pt idx="10">
                  <c:v>20</c:v>
                </c:pt>
                <c:pt idx="11">
                  <c:v>25</c:v>
                </c:pt>
                <c:pt idx="12">
                  <c:v>30</c:v>
                </c:pt>
              </c:numCache>
            </c:numRef>
          </c:xVal>
          <c:yVal>
            <c:numRef>
              <c:f>'[2]Basabari khal (data)'!$C$99:$C$111</c:f>
              <c:numCache>
                <c:formatCode>General</c:formatCode>
                <c:ptCount val="13"/>
                <c:pt idx="0">
                  <c:v>1.8779999999999999</c:v>
                </c:pt>
                <c:pt idx="1">
                  <c:v>1.873</c:v>
                </c:pt>
                <c:pt idx="2">
                  <c:v>1.859</c:v>
                </c:pt>
                <c:pt idx="3">
                  <c:v>1.038</c:v>
                </c:pt>
                <c:pt idx="4">
                  <c:v>0.64700000000000002</c:v>
                </c:pt>
                <c:pt idx="5">
                  <c:v>0.25900000000000001</c:v>
                </c:pt>
                <c:pt idx="6">
                  <c:v>0.155</c:v>
                </c:pt>
                <c:pt idx="7">
                  <c:v>0.25800000000000001</c:v>
                </c:pt>
                <c:pt idx="8">
                  <c:v>0.65200000000000002</c:v>
                </c:pt>
                <c:pt idx="9">
                  <c:v>1.0229999999999999</c:v>
                </c:pt>
                <c:pt idx="10">
                  <c:v>2.0920000000000001</c:v>
                </c:pt>
                <c:pt idx="11">
                  <c:v>2.1030000000000002</c:v>
                </c:pt>
                <c:pt idx="12">
                  <c:v>2.1080000000000001</c:v>
                </c:pt>
              </c:numCache>
            </c:numRef>
          </c:yVal>
          <c:smooth val="0"/>
          <c:extLst>
            <c:ext xmlns:c16="http://schemas.microsoft.com/office/drawing/2014/chart" uri="{C3380CC4-5D6E-409C-BE32-E72D297353CC}">
              <c16:uniqueId val="{00000000-CF07-47F5-82AB-3A9E2A002B42}"/>
            </c:ext>
          </c:extLst>
        </c:ser>
        <c:ser>
          <c:idx val="1"/>
          <c:order val="1"/>
          <c:spPr>
            <a:ln w="12700">
              <a:solidFill>
                <a:srgbClr val="FF00FF"/>
              </a:solidFill>
              <a:prstDash val="solid"/>
            </a:ln>
          </c:spPr>
          <c:marker>
            <c:symbol val="none"/>
          </c:marker>
          <c:xVal>
            <c:numRef>
              <c:f>'[2]Basabari khal (data)'!$I$99:$I$111</c:f>
              <c:numCache>
                <c:formatCode>General</c:formatCode>
                <c:ptCount val="13"/>
                <c:pt idx="4">
                  <c:v>0</c:v>
                </c:pt>
                <c:pt idx="5">
                  <c:v>5</c:v>
                </c:pt>
                <c:pt idx="6">
                  <c:v>8.6999999999999993</c:v>
                </c:pt>
                <c:pt idx="7">
                  <c:v>13.288499999999999</c:v>
                </c:pt>
                <c:pt idx="8">
                  <c:v>14.788499999999999</c:v>
                </c:pt>
                <c:pt idx="9">
                  <c:v>16.288499999999999</c:v>
                </c:pt>
                <c:pt idx="10">
                  <c:v>21.226499999999998</c:v>
                </c:pt>
                <c:pt idx="11">
                  <c:v>25</c:v>
                </c:pt>
                <c:pt idx="12">
                  <c:v>30</c:v>
                </c:pt>
              </c:numCache>
            </c:numRef>
          </c:xVal>
          <c:yVal>
            <c:numRef>
              <c:f>'[2]Basabari khal (data)'!$J$99:$J$111</c:f>
              <c:numCache>
                <c:formatCode>General</c:formatCode>
                <c:ptCount val="13"/>
                <c:pt idx="4">
                  <c:v>1.8779999999999999</c:v>
                </c:pt>
                <c:pt idx="5">
                  <c:v>1.873</c:v>
                </c:pt>
                <c:pt idx="6">
                  <c:v>1.859</c:v>
                </c:pt>
                <c:pt idx="7">
                  <c:v>-1.2</c:v>
                </c:pt>
                <c:pt idx="8">
                  <c:v>-1.2</c:v>
                </c:pt>
                <c:pt idx="9">
                  <c:v>-1.2</c:v>
                </c:pt>
                <c:pt idx="10">
                  <c:v>2.0920000000000001</c:v>
                </c:pt>
                <c:pt idx="11">
                  <c:v>2.1030000000000002</c:v>
                </c:pt>
                <c:pt idx="12">
                  <c:v>2.1080000000000001</c:v>
                </c:pt>
              </c:numCache>
            </c:numRef>
          </c:yVal>
          <c:smooth val="0"/>
          <c:extLst>
            <c:ext xmlns:c16="http://schemas.microsoft.com/office/drawing/2014/chart" uri="{C3380CC4-5D6E-409C-BE32-E72D297353CC}">
              <c16:uniqueId val="{00000001-CF07-47F5-82AB-3A9E2A002B42}"/>
            </c:ext>
          </c:extLst>
        </c:ser>
        <c:dLbls>
          <c:showLegendKey val="0"/>
          <c:showVal val="0"/>
          <c:showCatName val="0"/>
          <c:showSerName val="0"/>
          <c:showPercent val="0"/>
          <c:showBubbleSize val="0"/>
        </c:dLbls>
        <c:axId val="207202944"/>
        <c:axId val="207208832"/>
      </c:scatterChart>
      <c:valAx>
        <c:axId val="20720294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208832"/>
        <c:crosses val="autoZero"/>
        <c:crossBetween val="midCat"/>
      </c:valAx>
      <c:valAx>
        <c:axId val="2072088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2029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'[2]Basabari khal (data)'!$B$114:$B$128</c:f>
              <c:numCache>
                <c:formatCode>General</c:formatCode>
                <c:ptCount val="15"/>
                <c:pt idx="0">
                  <c:v>0</c:v>
                </c:pt>
                <c:pt idx="1">
                  <c:v>2</c:v>
                </c:pt>
                <c:pt idx="2">
                  <c:v>3</c:v>
                </c:pt>
                <c:pt idx="3">
                  <c:v>4</c:v>
                </c:pt>
                <c:pt idx="4">
                  <c:v>5</c:v>
                </c:pt>
                <c:pt idx="5">
                  <c:v>6</c:v>
                </c:pt>
                <c:pt idx="6">
                  <c:v>8</c:v>
                </c:pt>
                <c:pt idx="7">
                  <c:v>10</c:v>
                </c:pt>
                <c:pt idx="8">
                  <c:v>12</c:v>
                </c:pt>
                <c:pt idx="9">
                  <c:v>14</c:v>
                </c:pt>
                <c:pt idx="10">
                  <c:v>15</c:v>
                </c:pt>
                <c:pt idx="11">
                  <c:v>16</c:v>
                </c:pt>
                <c:pt idx="12">
                  <c:v>17</c:v>
                </c:pt>
                <c:pt idx="13">
                  <c:v>18</c:v>
                </c:pt>
                <c:pt idx="14">
                  <c:v>20</c:v>
                </c:pt>
              </c:numCache>
            </c:numRef>
          </c:xVal>
          <c:yVal>
            <c:numRef>
              <c:f>'[2]Basabari khal (data)'!$C$114:$C$128</c:f>
              <c:numCache>
                <c:formatCode>General</c:formatCode>
                <c:ptCount val="15"/>
                <c:pt idx="0">
                  <c:v>0.72499999999999998</c:v>
                </c:pt>
                <c:pt idx="1">
                  <c:v>1.6</c:v>
                </c:pt>
                <c:pt idx="2">
                  <c:v>2.129</c:v>
                </c:pt>
                <c:pt idx="3">
                  <c:v>2.1019999999999999</c:v>
                </c:pt>
                <c:pt idx="4">
                  <c:v>1.135</c:v>
                </c:pt>
                <c:pt idx="5">
                  <c:v>0.52700000000000002</c:v>
                </c:pt>
                <c:pt idx="6">
                  <c:v>0.22700000000000001</c:v>
                </c:pt>
                <c:pt idx="7">
                  <c:v>0.124</c:v>
                </c:pt>
                <c:pt idx="8">
                  <c:v>0.22800000000000001</c:v>
                </c:pt>
                <c:pt idx="9">
                  <c:v>0.53700000000000003</c:v>
                </c:pt>
                <c:pt idx="10">
                  <c:v>1.1830000000000001</c:v>
                </c:pt>
                <c:pt idx="11">
                  <c:v>2.1589999999999998</c:v>
                </c:pt>
                <c:pt idx="12">
                  <c:v>2.1539999999999999</c:v>
                </c:pt>
                <c:pt idx="13">
                  <c:v>1.4339999999999999</c:v>
                </c:pt>
                <c:pt idx="14">
                  <c:v>0.82299999999999995</c:v>
                </c:pt>
              </c:numCache>
            </c:numRef>
          </c:yVal>
          <c:smooth val="0"/>
          <c:extLst>
            <c:ext xmlns:c16="http://schemas.microsoft.com/office/drawing/2014/chart" uri="{C3380CC4-5D6E-409C-BE32-E72D297353CC}">
              <c16:uniqueId val="{00000000-2F0A-43C5-B7BA-F4768156BFF3}"/>
            </c:ext>
          </c:extLst>
        </c:ser>
        <c:ser>
          <c:idx val="1"/>
          <c:order val="1"/>
          <c:spPr>
            <a:ln w="12700">
              <a:solidFill>
                <a:srgbClr val="FF00FF"/>
              </a:solidFill>
              <a:prstDash val="solid"/>
            </a:ln>
          </c:spPr>
          <c:marker>
            <c:symbol val="none"/>
          </c:marker>
          <c:xVal>
            <c:numRef>
              <c:f>'[2]Basabari khal (data)'!$I$115:$I$128</c:f>
              <c:numCache>
                <c:formatCode>General</c:formatCode>
                <c:ptCount val="14"/>
                <c:pt idx="0">
                  <c:v>2</c:v>
                </c:pt>
                <c:pt idx="1">
                  <c:v>3</c:v>
                </c:pt>
                <c:pt idx="2">
                  <c:v>3.5</c:v>
                </c:pt>
                <c:pt idx="3">
                  <c:v>8.4529999999999994</c:v>
                </c:pt>
                <c:pt idx="4">
                  <c:v>9.9529999999999994</c:v>
                </c:pt>
                <c:pt idx="5">
                  <c:v>11.452999999999999</c:v>
                </c:pt>
                <c:pt idx="6">
                  <c:v>16.491499999999998</c:v>
                </c:pt>
                <c:pt idx="7">
                  <c:v>17</c:v>
                </c:pt>
                <c:pt idx="8">
                  <c:v>18</c:v>
                </c:pt>
                <c:pt idx="9">
                  <c:v>20</c:v>
                </c:pt>
              </c:numCache>
            </c:numRef>
          </c:xVal>
          <c:yVal>
            <c:numRef>
              <c:f>'[2]Basabari khal (data)'!$J$115:$J$128</c:f>
              <c:numCache>
                <c:formatCode>General</c:formatCode>
                <c:ptCount val="14"/>
                <c:pt idx="0">
                  <c:v>1.6</c:v>
                </c:pt>
                <c:pt idx="1">
                  <c:v>2.129</c:v>
                </c:pt>
                <c:pt idx="2">
                  <c:v>2.1019999999999999</c:v>
                </c:pt>
                <c:pt idx="3">
                  <c:v>-1.2</c:v>
                </c:pt>
                <c:pt idx="4">
                  <c:v>-1.2</c:v>
                </c:pt>
                <c:pt idx="5">
                  <c:v>-1.2</c:v>
                </c:pt>
                <c:pt idx="6">
                  <c:v>2.1589999999999998</c:v>
                </c:pt>
                <c:pt idx="7">
                  <c:v>2.1539999999999999</c:v>
                </c:pt>
                <c:pt idx="8">
                  <c:v>1.4339999999999999</c:v>
                </c:pt>
                <c:pt idx="9">
                  <c:v>0.82299999999999995</c:v>
                </c:pt>
              </c:numCache>
            </c:numRef>
          </c:yVal>
          <c:smooth val="0"/>
          <c:extLst>
            <c:ext xmlns:c16="http://schemas.microsoft.com/office/drawing/2014/chart" uri="{C3380CC4-5D6E-409C-BE32-E72D297353CC}">
              <c16:uniqueId val="{00000001-2F0A-43C5-B7BA-F4768156BFF3}"/>
            </c:ext>
          </c:extLst>
        </c:ser>
        <c:dLbls>
          <c:showLegendKey val="0"/>
          <c:showVal val="0"/>
          <c:showCatName val="0"/>
          <c:showSerName val="0"/>
          <c:showPercent val="0"/>
          <c:showBubbleSize val="0"/>
        </c:dLbls>
        <c:axId val="207705216"/>
        <c:axId val="207706752"/>
      </c:scatterChart>
      <c:valAx>
        <c:axId val="20770521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706752"/>
        <c:crosses val="autoZero"/>
        <c:crossBetween val="midCat"/>
      </c:valAx>
      <c:valAx>
        <c:axId val="20770675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70521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'[2]Basabari khal (data)'!$B$130:$B$144</c:f>
              <c:numCache>
                <c:formatCode>General</c:formatCode>
                <c:ptCount val="15"/>
                <c:pt idx="0">
                  <c:v>0</c:v>
                </c:pt>
                <c:pt idx="1">
                  <c:v>2</c:v>
                </c:pt>
                <c:pt idx="2">
                  <c:v>4</c:v>
                </c:pt>
                <c:pt idx="3">
                  <c:v>8</c:v>
                </c:pt>
                <c:pt idx="4">
                  <c:v>9</c:v>
                </c:pt>
                <c:pt idx="5">
                  <c:v>11</c:v>
                </c:pt>
                <c:pt idx="6">
                  <c:v>13</c:v>
                </c:pt>
                <c:pt idx="7">
                  <c:v>15</c:v>
                </c:pt>
                <c:pt idx="8">
                  <c:v>17</c:v>
                </c:pt>
                <c:pt idx="9">
                  <c:v>19</c:v>
                </c:pt>
                <c:pt idx="10">
                  <c:v>21</c:v>
                </c:pt>
                <c:pt idx="11">
                  <c:v>22</c:v>
                </c:pt>
                <c:pt idx="12">
                  <c:v>23</c:v>
                </c:pt>
                <c:pt idx="13">
                  <c:v>24</c:v>
                </c:pt>
                <c:pt idx="14">
                  <c:v>26</c:v>
                </c:pt>
              </c:numCache>
            </c:numRef>
          </c:xVal>
          <c:yVal>
            <c:numRef>
              <c:f>'[2]Basabari khal (data)'!$C$130:$C$144</c:f>
              <c:numCache>
                <c:formatCode>General</c:formatCode>
                <c:ptCount val="15"/>
                <c:pt idx="0">
                  <c:v>0.97299999999999998</c:v>
                </c:pt>
                <c:pt idx="1">
                  <c:v>1.571</c:v>
                </c:pt>
                <c:pt idx="2">
                  <c:v>3.4510000000000001</c:v>
                </c:pt>
                <c:pt idx="3">
                  <c:v>3.4620000000000002</c:v>
                </c:pt>
                <c:pt idx="4">
                  <c:v>1.8720000000000001</c:v>
                </c:pt>
                <c:pt idx="5">
                  <c:v>0.53100000000000003</c:v>
                </c:pt>
                <c:pt idx="6">
                  <c:v>-0.26800000000000002</c:v>
                </c:pt>
                <c:pt idx="7">
                  <c:v>-0.373</c:v>
                </c:pt>
                <c:pt idx="8">
                  <c:v>-0.27100000000000002</c:v>
                </c:pt>
                <c:pt idx="9">
                  <c:v>0.46200000000000002</c:v>
                </c:pt>
                <c:pt idx="10">
                  <c:v>1.3759999999999999</c:v>
                </c:pt>
                <c:pt idx="11">
                  <c:v>2.1219999999999999</c:v>
                </c:pt>
                <c:pt idx="12">
                  <c:v>2.117</c:v>
                </c:pt>
                <c:pt idx="13">
                  <c:v>1.482</c:v>
                </c:pt>
                <c:pt idx="14">
                  <c:v>0.66300000000000003</c:v>
                </c:pt>
              </c:numCache>
            </c:numRef>
          </c:yVal>
          <c:smooth val="0"/>
          <c:extLst>
            <c:ext xmlns:c16="http://schemas.microsoft.com/office/drawing/2014/chart" uri="{C3380CC4-5D6E-409C-BE32-E72D297353CC}">
              <c16:uniqueId val="{00000000-B80B-44B8-A61F-C3146E95105B}"/>
            </c:ext>
          </c:extLst>
        </c:ser>
        <c:ser>
          <c:idx val="1"/>
          <c:order val="1"/>
          <c:spPr>
            <a:ln w="12700">
              <a:solidFill>
                <a:srgbClr val="FF00FF"/>
              </a:solidFill>
              <a:prstDash val="solid"/>
            </a:ln>
          </c:spPr>
          <c:marker>
            <c:symbol val="none"/>
          </c:marker>
          <c:xVal>
            <c:numRef>
              <c:f>'[2]Basabari khal (data)'!$I$130:$I$144</c:f>
              <c:numCache>
                <c:formatCode>General</c:formatCode>
                <c:ptCount val="15"/>
                <c:pt idx="6">
                  <c:v>0</c:v>
                </c:pt>
                <c:pt idx="7">
                  <c:v>2</c:v>
                </c:pt>
                <c:pt idx="8">
                  <c:v>4</c:v>
                </c:pt>
                <c:pt idx="9">
                  <c:v>8</c:v>
                </c:pt>
                <c:pt idx="10">
                  <c:v>9</c:v>
                </c:pt>
                <c:pt idx="11">
                  <c:v>11</c:v>
                </c:pt>
                <c:pt idx="12">
                  <c:v>13.596499999999999</c:v>
                </c:pt>
                <c:pt idx="13">
                  <c:v>15.096499999999999</c:v>
                </c:pt>
                <c:pt idx="14">
                  <c:v>16.596499999999999</c:v>
                </c:pt>
              </c:numCache>
            </c:numRef>
          </c:xVal>
          <c:yVal>
            <c:numRef>
              <c:f>'[2]Basabari khal (data)'!$J$130:$J$144</c:f>
              <c:numCache>
                <c:formatCode>General</c:formatCode>
                <c:ptCount val="15"/>
                <c:pt idx="6">
                  <c:v>0.97299999999999998</c:v>
                </c:pt>
                <c:pt idx="7">
                  <c:v>1.571</c:v>
                </c:pt>
                <c:pt idx="8">
                  <c:v>3.4510000000000001</c:v>
                </c:pt>
                <c:pt idx="9">
                  <c:v>3.4620000000000002</c:v>
                </c:pt>
                <c:pt idx="10">
                  <c:v>1.8720000000000001</c:v>
                </c:pt>
                <c:pt idx="11">
                  <c:v>0.53100000000000003</c:v>
                </c:pt>
                <c:pt idx="12">
                  <c:v>-1.2</c:v>
                </c:pt>
                <c:pt idx="13">
                  <c:v>-1.2</c:v>
                </c:pt>
                <c:pt idx="14">
                  <c:v>-1.2</c:v>
                </c:pt>
              </c:numCache>
            </c:numRef>
          </c:yVal>
          <c:smooth val="0"/>
          <c:extLst>
            <c:ext xmlns:c16="http://schemas.microsoft.com/office/drawing/2014/chart" uri="{C3380CC4-5D6E-409C-BE32-E72D297353CC}">
              <c16:uniqueId val="{00000001-B80B-44B8-A61F-C3146E95105B}"/>
            </c:ext>
          </c:extLst>
        </c:ser>
        <c:dLbls>
          <c:showLegendKey val="0"/>
          <c:showVal val="0"/>
          <c:showCatName val="0"/>
          <c:showSerName val="0"/>
          <c:showPercent val="0"/>
          <c:showBubbleSize val="0"/>
        </c:dLbls>
        <c:axId val="207732096"/>
        <c:axId val="207746176"/>
      </c:scatterChart>
      <c:valAx>
        <c:axId val="20773209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746176"/>
        <c:crosses val="autoZero"/>
        <c:crossBetween val="midCat"/>
      </c:valAx>
      <c:valAx>
        <c:axId val="2077461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73209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'[2]Basabari khal (data)'!$B$147:$B$161</c:f>
              <c:numCache>
                <c:formatCode>General</c:formatCode>
                <c:ptCount val="15"/>
                <c:pt idx="0">
                  <c:v>0</c:v>
                </c:pt>
                <c:pt idx="1">
                  <c:v>2</c:v>
                </c:pt>
                <c:pt idx="2">
                  <c:v>4</c:v>
                </c:pt>
                <c:pt idx="3">
                  <c:v>8</c:v>
                </c:pt>
                <c:pt idx="4">
                  <c:v>9</c:v>
                </c:pt>
                <c:pt idx="5">
                  <c:v>11</c:v>
                </c:pt>
                <c:pt idx="6">
                  <c:v>13</c:v>
                </c:pt>
                <c:pt idx="7">
                  <c:v>15</c:v>
                </c:pt>
                <c:pt idx="8">
                  <c:v>17</c:v>
                </c:pt>
                <c:pt idx="9">
                  <c:v>19</c:v>
                </c:pt>
                <c:pt idx="10">
                  <c:v>21</c:v>
                </c:pt>
                <c:pt idx="11">
                  <c:v>22</c:v>
                </c:pt>
                <c:pt idx="12">
                  <c:v>23</c:v>
                </c:pt>
                <c:pt idx="13">
                  <c:v>24</c:v>
                </c:pt>
                <c:pt idx="14">
                  <c:v>26</c:v>
                </c:pt>
              </c:numCache>
            </c:numRef>
          </c:xVal>
          <c:yVal>
            <c:numRef>
              <c:f>'[2]Basabari khal (data)'!$C$147:$C$161</c:f>
              <c:numCache>
                <c:formatCode>General</c:formatCode>
                <c:ptCount val="15"/>
                <c:pt idx="0">
                  <c:v>0.629</c:v>
                </c:pt>
                <c:pt idx="1">
                  <c:v>1.2629999999999999</c:v>
                </c:pt>
                <c:pt idx="2">
                  <c:v>3.202</c:v>
                </c:pt>
                <c:pt idx="3">
                  <c:v>3.1970000000000001</c:v>
                </c:pt>
                <c:pt idx="4">
                  <c:v>1.827</c:v>
                </c:pt>
                <c:pt idx="5">
                  <c:v>0.65200000000000002</c:v>
                </c:pt>
                <c:pt idx="6">
                  <c:v>-6.0000000000000001E-3</c:v>
                </c:pt>
                <c:pt idx="7">
                  <c:v>-4.9000000000000002E-2</c:v>
                </c:pt>
                <c:pt idx="8">
                  <c:v>5.2999999999999999E-2</c:v>
                </c:pt>
                <c:pt idx="9">
                  <c:v>0.64700000000000002</c:v>
                </c:pt>
                <c:pt idx="10">
                  <c:v>1.359</c:v>
                </c:pt>
                <c:pt idx="11">
                  <c:v>2.242</c:v>
                </c:pt>
                <c:pt idx="12">
                  <c:v>2.2370000000000001</c:v>
                </c:pt>
                <c:pt idx="13">
                  <c:v>1.351</c:v>
                </c:pt>
                <c:pt idx="14">
                  <c:v>0.751</c:v>
                </c:pt>
              </c:numCache>
            </c:numRef>
          </c:yVal>
          <c:smooth val="0"/>
          <c:extLst>
            <c:ext xmlns:c16="http://schemas.microsoft.com/office/drawing/2014/chart" uri="{C3380CC4-5D6E-409C-BE32-E72D297353CC}">
              <c16:uniqueId val="{00000000-ECF4-4794-A29F-A8F64A937228}"/>
            </c:ext>
          </c:extLst>
        </c:ser>
        <c:ser>
          <c:idx val="1"/>
          <c:order val="1"/>
          <c:spPr>
            <a:ln w="12700">
              <a:solidFill>
                <a:srgbClr val="FF00FF"/>
              </a:solidFill>
              <a:prstDash val="solid"/>
            </a:ln>
          </c:spPr>
          <c:marker>
            <c:symbol val="none"/>
          </c:marker>
          <c:xVal>
            <c:numRef>
              <c:f>'[2]Basabari khal (data)'!$I$147:$I$161</c:f>
              <c:numCache>
                <c:formatCode>General</c:formatCode>
                <c:ptCount val="15"/>
                <c:pt idx="7">
                  <c:v>0</c:v>
                </c:pt>
                <c:pt idx="8">
                  <c:v>2</c:v>
                </c:pt>
                <c:pt idx="9">
                  <c:v>4</c:v>
                </c:pt>
                <c:pt idx="10">
                  <c:v>8</c:v>
                </c:pt>
                <c:pt idx="11">
                  <c:v>9</c:v>
                </c:pt>
                <c:pt idx="12">
                  <c:v>10</c:v>
                </c:pt>
                <c:pt idx="13">
                  <c:v>13.75</c:v>
                </c:pt>
                <c:pt idx="14">
                  <c:v>15.25</c:v>
                </c:pt>
              </c:numCache>
            </c:numRef>
          </c:xVal>
          <c:yVal>
            <c:numRef>
              <c:f>'[2]Basabari khal (data)'!$J$147:$J$161</c:f>
              <c:numCache>
                <c:formatCode>General</c:formatCode>
                <c:ptCount val="15"/>
                <c:pt idx="7">
                  <c:v>0.629</c:v>
                </c:pt>
                <c:pt idx="8">
                  <c:v>1.2629999999999999</c:v>
                </c:pt>
                <c:pt idx="9">
                  <c:v>3.202</c:v>
                </c:pt>
                <c:pt idx="10">
                  <c:v>3.1970000000000001</c:v>
                </c:pt>
                <c:pt idx="11">
                  <c:v>1.827</c:v>
                </c:pt>
                <c:pt idx="12">
                  <c:v>1.3</c:v>
                </c:pt>
                <c:pt idx="13">
                  <c:v>-1.2</c:v>
                </c:pt>
                <c:pt idx="14">
                  <c:v>-1.2</c:v>
                </c:pt>
              </c:numCache>
            </c:numRef>
          </c:yVal>
          <c:smooth val="0"/>
          <c:extLst>
            <c:ext xmlns:c16="http://schemas.microsoft.com/office/drawing/2014/chart" uri="{C3380CC4-5D6E-409C-BE32-E72D297353CC}">
              <c16:uniqueId val="{00000001-ECF4-4794-A29F-A8F64A937228}"/>
            </c:ext>
          </c:extLst>
        </c:ser>
        <c:dLbls>
          <c:showLegendKey val="0"/>
          <c:showVal val="0"/>
          <c:showCatName val="0"/>
          <c:showSerName val="0"/>
          <c:showPercent val="0"/>
          <c:showBubbleSize val="0"/>
        </c:dLbls>
        <c:axId val="207439744"/>
        <c:axId val="207441280"/>
      </c:scatterChart>
      <c:valAx>
        <c:axId val="20743974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441280"/>
        <c:crosses val="autoZero"/>
        <c:crossBetween val="midCat"/>
      </c:valAx>
      <c:valAx>
        <c:axId val="20744128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4397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'[2]Basabari khal (data)'!$B$163:$B$177</c:f>
              <c:numCache>
                <c:formatCode>General</c:formatCode>
                <c:ptCount val="15"/>
                <c:pt idx="0">
                  <c:v>0</c:v>
                </c:pt>
                <c:pt idx="1">
                  <c:v>2</c:v>
                </c:pt>
                <c:pt idx="2">
                  <c:v>4</c:v>
                </c:pt>
                <c:pt idx="3">
                  <c:v>8</c:v>
                </c:pt>
                <c:pt idx="4">
                  <c:v>9</c:v>
                </c:pt>
                <c:pt idx="5">
                  <c:v>11</c:v>
                </c:pt>
                <c:pt idx="6">
                  <c:v>13</c:v>
                </c:pt>
                <c:pt idx="7">
                  <c:v>14.5</c:v>
                </c:pt>
                <c:pt idx="8">
                  <c:v>16</c:v>
                </c:pt>
                <c:pt idx="9">
                  <c:v>18</c:v>
                </c:pt>
                <c:pt idx="10">
                  <c:v>20</c:v>
                </c:pt>
                <c:pt idx="11">
                  <c:v>21</c:v>
                </c:pt>
                <c:pt idx="12">
                  <c:v>25</c:v>
                </c:pt>
                <c:pt idx="13">
                  <c:v>30</c:v>
                </c:pt>
                <c:pt idx="14">
                  <c:v>35</c:v>
                </c:pt>
              </c:numCache>
            </c:numRef>
          </c:xVal>
          <c:yVal>
            <c:numRef>
              <c:f>'[2]Basabari khal (data)'!$C$163:$C$177</c:f>
              <c:numCache>
                <c:formatCode>General</c:formatCode>
                <c:ptCount val="15"/>
                <c:pt idx="0">
                  <c:v>1.25</c:v>
                </c:pt>
                <c:pt idx="1">
                  <c:v>2.0619999999999998</c:v>
                </c:pt>
                <c:pt idx="2">
                  <c:v>3.15</c:v>
                </c:pt>
                <c:pt idx="3">
                  <c:v>3.1360000000000001</c:v>
                </c:pt>
                <c:pt idx="4">
                  <c:v>1.758</c:v>
                </c:pt>
                <c:pt idx="5">
                  <c:v>0.56200000000000006</c:v>
                </c:pt>
                <c:pt idx="6">
                  <c:v>-8.5000000000000006E-2</c:v>
                </c:pt>
                <c:pt idx="7">
                  <c:v>-0.189</c:v>
                </c:pt>
                <c:pt idx="8">
                  <c:v>-8.6999999999999994E-2</c:v>
                </c:pt>
                <c:pt idx="9">
                  <c:v>2.8000000000000001E-2</c:v>
                </c:pt>
                <c:pt idx="10">
                  <c:v>0.16200000000000001</c:v>
                </c:pt>
                <c:pt idx="11">
                  <c:v>0.25</c:v>
                </c:pt>
                <c:pt idx="12">
                  <c:v>0.24099999999999999</c:v>
                </c:pt>
                <c:pt idx="13">
                  <c:v>0.23599999999999999</c:v>
                </c:pt>
                <c:pt idx="14">
                  <c:v>0.219</c:v>
                </c:pt>
              </c:numCache>
            </c:numRef>
          </c:yVal>
          <c:smooth val="0"/>
          <c:extLst>
            <c:ext xmlns:c16="http://schemas.microsoft.com/office/drawing/2014/chart" uri="{C3380CC4-5D6E-409C-BE32-E72D297353CC}">
              <c16:uniqueId val="{00000000-DFDD-4276-BDFA-C24BD7BF8471}"/>
            </c:ext>
          </c:extLst>
        </c:ser>
        <c:ser>
          <c:idx val="1"/>
          <c:order val="1"/>
          <c:spPr>
            <a:ln w="12700">
              <a:solidFill>
                <a:srgbClr val="FF00FF"/>
              </a:solidFill>
              <a:prstDash val="solid"/>
            </a:ln>
          </c:spPr>
          <c:marker>
            <c:symbol val="none"/>
          </c:marker>
          <c:xVal>
            <c:numRef>
              <c:f>'[2]Basabari khal (data)'!$I$163:$I$177</c:f>
              <c:numCache>
                <c:formatCode>General</c:formatCode>
                <c:ptCount val="15"/>
                <c:pt idx="6">
                  <c:v>0</c:v>
                </c:pt>
                <c:pt idx="7">
                  <c:v>2</c:v>
                </c:pt>
                <c:pt idx="8">
                  <c:v>4</c:v>
                </c:pt>
                <c:pt idx="9">
                  <c:v>8</c:v>
                </c:pt>
                <c:pt idx="10">
                  <c:v>9</c:v>
                </c:pt>
                <c:pt idx="11">
                  <c:v>11</c:v>
                </c:pt>
                <c:pt idx="12">
                  <c:v>13</c:v>
                </c:pt>
                <c:pt idx="13">
                  <c:v>14.672499999999999</c:v>
                </c:pt>
                <c:pt idx="14">
                  <c:v>16.172499999999999</c:v>
                </c:pt>
              </c:numCache>
            </c:numRef>
          </c:xVal>
          <c:yVal>
            <c:numRef>
              <c:f>'[2]Basabari khal (data)'!$J$163:$J$177</c:f>
              <c:numCache>
                <c:formatCode>General</c:formatCode>
                <c:ptCount val="15"/>
                <c:pt idx="6">
                  <c:v>1.25</c:v>
                </c:pt>
                <c:pt idx="7">
                  <c:v>2.0619999999999998</c:v>
                </c:pt>
                <c:pt idx="8">
                  <c:v>3.15</c:v>
                </c:pt>
                <c:pt idx="9">
                  <c:v>3.1360000000000001</c:v>
                </c:pt>
                <c:pt idx="10">
                  <c:v>1.758</c:v>
                </c:pt>
                <c:pt idx="11">
                  <c:v>0.56200000000000006</c:v>
                </c:pt>
                <c:pt idx="12">
                  <c:v>-8.5000000000000006E-2</c:v>
                </c:pt>
                <c:pt idx="13">
                  <c:v>-1.2</c:v>
                </c:pt>
                <c:pt idx="14">
                  <c:v>-1.2</c:v>
                </c:pt>
              </c:numCache>
            </c:numRef>
          </c:yVal>
          <c:smooth val="0"/>
          <c:extLst>
            <c:ext xmlns:c16="http://schemas.microsoft.com/office/drawing/2014/chart" uri="{C3380CC4-5D6E-409C-BE32-E72D297353CC}">
              <c16:uniqueId val="{00000001-DFDD-4276-BDFA-C24BD7BF8471}"/>
            </c:ext>
          </c:extLst>
        </c:ser>
        <c:dLbls>
          <c:showLegendKey val="0"/>
          <c:showVal val="0"/>
          <c:showCatName val="0"/>
          <c:showSerName val="0"/>
          <c:showPercent val="0"/>
          <c:showBubbleSize val="0"/>
        </c:dLbls>
        <c:axId val="207487360"/>
        <c:axId val="207488896"/>
      </c:scatterChart>
      <c:valAx>
        <c:axId val="20748736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488896"/>
        <c:crosses val="autoZero"/>
        <c:crossBetween val="midCat"/>
      </c:valAx>
      <c:valAx>
        <c:axId val="2074888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48736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'[2]Basabari khal (data)'!$B$180:$B$193</c:f>
              <c:numCache>
                <c:formatCode>General</c:formatCode>
                <c:ptCount val="14"/>
                <c:pt idx="0">
                  <c:v>0</c:v>
                </c:pt>
                <c:pt idx="1">
                  <c:v>2</c:v>
                </c:pt>
                <c:pt idx="2">
                  <c:v>6</c:v>
                </c:pt>
                <c:pt idx="3">
                  <c:v>10</c:v>
                </c:pt>
                <c:pt idx="4">
                  <c:v>11</c:v>
                </c:pt>
                <c:pt idx="5">
                  <c:v>13</c:v>
                </c:pt>
                <c:pt idx="6">
                  <c:v>15</c:v>
                </c:pt>
                <c:pt idx="7">
                  <c:v>17</c:v>
                </c:pt>
                <c:pt idx="8">
                  <c:v>19</c:v>
                </c:pt>
                <c:pt idx="9">
                  <c:v>21</c:v>
                </c:pt>
                <c:pt idx="10">
                  <c:v>23</c:v>
                </c:pt>
                <c:pt idx="11">
                  <c:v>24</c:v>
                </c:pt>
                <c:pt idx="12">
                  <c:v>30</c:v>
                </c:pt>
                <c:pt idx="13">
                  <c:v>35</c:v>
                </c:pt>
              </c:numCache>
            </c:numRef>
          </c:xVal>
          <c:yVal>
            <c:numRef>
              <c:f>'[2]Basabari khal (data)'!$C$180:$C$193</c:f>
              <c:numCache>
                <c:formatCode>General</c:formatCode>
                <c:ptCount val="14"/>
                <c:pt idx="0">
                  <c:v>0.29499999999999998</c:v>
                </c:pt>
                <c:pt idx="1">
                  <c:v>1.1000000000000001</c:v>
                </c:pt>
                <c:pt idx="2">
                  <c:v>2.9260000000000002</c:v>
                </c:pt>
                <c:pt idx="3">
                  <c:v>2.9209999999999998</c:v>
                </c:pt>
                <c:pt idx="4">
                  <c:v>1.7729999999999999</c:v>
                </c:pt>
                <c:pt idx="5">
                  <c:v>0.69599999999999995</c:v>
                </c:pt>
                <c:pt idx="6">
                  <c:v>9.9000000000000005E-2</c:v>
                </c:pt>
                <c:pt idx="7">
                  <c:v>-4.0000000000000001E-3</c:v>
                </c:pt>
                <c:pt idx="8">
                  <c:v>9.8000000000000004E-2</c:v>
                </c:pt>
                <c:pt idx="9">
                  <c:v>0.13</c:v>
                </c:pt>
                <c:pt idx="10">
                  <c:v>0.20399999999999999</c:v>
                </c:pt>
                <c:pt idx="11">
                  <c:v>0.30599999999999999</c:v>
                </c:pt>
                <c:pt idx="12">
                  <c:v>0.29599999999999999</c:v>
                </c:pt>
                <c:pt idx="13">
                  <c:v>0.28499999999999998</c:v>
                </c:pt>
              </c:numCache>
            </c:numRef>
          </c:yVal>
          <c:smooth val="0"/>
          <c:extLst>
            <c:ext xmlns:c16="http://schemas.microsoft.com/office/drawing/2014/chart" uri="{C3380CC4-5D6E-409C-BE32-E72D297353CC}">
              <c16:uniqueId val="{00000000-7B5B-4440-B7D2-37FB91BC1B9D}"/>
            </c:ext>
          </c:extLst>
        </c:ser>
        <c:ser>
          <c:idx val="1"/>
          <c:order val="1"/>
          <c:spPr>
            <a:ln w="12700">
              <a:solidFill>
                <a:srgbClr val="FF00FF"/>
              </a:solidFill>
              <a:prstDash val="solid"/>
            </a:ln>
          </c:spPr>
          <c:marker>
            <c:symbol val="none"/>
          </c:marker>
          <c:xVal>
            <c:numRef>
              <c:f>'[2]Basabari khal (data)'!$I$180:$I$193</c:f>
              <c:numCache>
                <c:formatCode>General</c:formatCode>
                <c:ptCount val="14"/>
                <c:pt idx="6">
                  <c:v>0</c:v>
                </c:pt>
                <c:pt idx="7">
                  <c:v>2</c:v>
                </c:pt>
                <c:pt idx="8">
                  <c:v>6</c:v>
                </c:pt>
                <c:pt idx="9">
                  <c:v>10</c:v>
                </c:pt>
                <c:pt idx="10">
                  <c:v>11</c:v>
                </c:pt>
                <c:pt idx="11">
                  <c:v>13</c:v>
                </c:pt>
                <c:pt idx="12">
                  <c:v>15</c:v>
                </c:pt>
                <c:pt idx="13">
                  <c:v>16.948499999999999</c:v>
                </c:pt>
              </c:numCache>
            </c:numRef>
          </c:xVal>
          <c:yVal>
            <c:numRef>
              <c:f>'[2]Basabari khal (data)'!$J$180:$J$193</c:f>
              <c:numCache>
                <c:formatCode>General</c:formatCode>
                <c:ptCount val="14"/>
                <c:pt idx="6">
                  <c:v>0.29499999999999998</c:v>
                </c:pt>
                <c:pt idx="7">
                  <c:v>1.1000000000000001</c:v>
                </c:pt>
                <c:pt idx="8">
                  <c:v>2.9260000000000002</c:v>
                </c:pt>
                <c:pt idx="9">
                  <c:v>2.9209999999999998</c:v>
                </c:pt>
                <c:pt idx="10">
                  <c:v>1.7729999999999999</c:v>
                </c:pt>
                <c:pt idx="11">
                  <c:v>0.69599999999999995</c:v>
                </c:pt>
                <c:pt idx="12">
                  <c:v>9.9000000000000005E-2</c:v>
                </c:pt>
                <c:pt idx="13">
                  <c:v>-1.2</c:v>
                </c:pt>
              </c:numCache>
            </c:numRef>
          </c:yVal>
          <c:smooth val="0"/>
          <c:extLst>
            <c:ext xmlns:c16="http://schemas.microsoft.com/office/drawing/2014/chart" uri="{C3380CC4-5D6E-409C-BE32-E72D297353CC}">
              <c16:uniqueId val="{00000001-7B5B-4440-B7D2-37FB91BC1B9D}"/>
            </c:ext>
          </c:extLst>
        </c:ser>
        <c:dLbls>
          <c:showLegendKey val="0"/>
          <c:showVal val="0"/>
          <c:showCatName val="0"/>
          <c:showSerName val="0"/>
          <c:showPercent val="0"/>
          <c:showBubbleSize val="0"/>
        </c:dLbls>
        <c:axId val="207518336"/>
        <c:axId val="207520128"/>
      </c:scatterChart>
      <c:valAx>
        <c:axId val="20751833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520128"/>
        <c:crosses val="autoZero"/>
        <c:crossBetween val="midCat"/>
      </c:valAx>
      <c:valAx>
        <c:axId val="20752012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5183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'[2]Basabari khal (data)'!$B$197:$B$213</c:f>
              <c:numCache>
                <c:formatCode>General</c:formatCode>
                <c:ptCount val="17"/>
                <c:pt idx="0">
                  <c:v>0</c:v>
                </c:pt>
                <c:pt idx="1">
                  <c:v>2</c:v>
                </c:pt>
                <c:pt idx="2">
                  <c:v>6</c:v>
                </c:pt>
                <c:pt idx="3">
                  <c:v>10</c:v>
                </c:pt>
                <c:pt idx="4">
                  <c:v>11</c:v>
                </c:pt>
                <c:pt idx="5">
                  <c:v>13</c:v>
                </c:pt>
                <c:pt idx="6">
                  <c:v>15</c:v>
                </c:pt>
                <c:pt idx="7">
                  <c:v>17</c:v>
                </c:pt>
                <c:pt idx="8">
                  <c:v>19</c:v>
                </c:pt>
                <c:pt idx="9">
                  <c:v>21</c:v>
                </c:pt>
                <c:pt idx="10">
                  <c:v>23</c:v>
                </c:pt>
                <c:pt idx="11">
                  <c:v>25</c:v>
                </c:pt>
                <c:pt idx="12">
                  <c:v>27</c:v>
                </c:pt>
                <c:pt idx="13">
                  <c:v>28</c:v>
                </c:pt>
                <c:pt idx="14">
                  <c:v>29</c:v>
                </c:pt>
                <c:pt idx="15">
                  <c:v>31</c:v>
                </c:pt>
                <c:pt idx="16">
                  <c:v>32</c:v>
                </c:pt>
              </c:numCache>
            </c:numRef>
          </c:xVal>
          <c:yVal>
            <c:numRef>
              <c:f>'[2]Basabari khal (data)'!$C$197:$C$213</c:f>
              <c:numCache>
                <c:formatCode>General</c:formatCode>
                <c:ptCount val="17"/>
                <c:pt idx="0">
                  <c:v>9.2999999999999999E-2</c:v>
                </c:pt>
                <c:pt idx="1">
                  <c:v>0.88800000000000001</c:v>
                </c:pt>
                <c:pt idx="2">
                  <c:v>2.964</c:v>
                </c:pt>
                <c:pt idx="3">
                  <c:v>2.9529999999999998</c:v>
                </c:pt>
                <c:pt idx="4">
                  <c:v>1.6819999999999999</c:v>
                </c:pt>
                <c:pt idx="5">
                  <c:v>0.98599999999999999</c:v>
                </c:pt>
                <c:pt idx="6">
                  <c:v>0.58699999999999997</c:v>
                </c:pt>
                <c:pt idx="7">
                  <c:v>0.14699999999999999</c:v>
                </c:pt>
                <c:pt idx="8">
                  <c:v>4.3999999999999997E-2</c:v>
                </c:pt>
                <c:pt idx="9">
                  <c:v>0.14599999999999999</c:v>
                </c:pt>
                <c:pt idx="10">
                  <c:v>0.57799999999999996</c:v>
                </c:pt>
                <c:pt idx="11">
                  <c:v>0.97199999999999998</c:v>
                </c:pt>
                <c:pt idx="12">
                  <c:v>1.587</c:v>
                </c:pt>
                <c:pt idx="13">
                  <c:v>2.4820000000000002</c:v>
                </c:pt>
                <c:pt idx="14">
                  <c:v>2.464</c:v>
                </c:pt>
                <c:pt idx="15">
                  <c:v>1.5880000000000001</c:v>
                </c:pt>
                <c:pt idx="16">
                  <c:v>0.89800000000000002</c:v>
                </c:pt>
              </c:numCache>
            </c:numRef>
          </c:yVal>
          <c:smooth val="0"/>
          <c:extLst>
            <c:ext xmlns:c16="http://schemas.microsoft.com/office/drawing/2014/chart" uri="{C3380CC4-5D6E-409C-BE32-E72D297353CC}">
              <c16:uniqueId val="{00000000-4A63-4601-9E74-9C4BE0001CA0}"/>
            </c:ext>
          </c:extLst>
        </c:ser>
        <c:ser>
          <c:idx val="1"/>
          <c:order val="1"/>
          <c:spPr>
            <a:ln w="12700">
              <a:solidFill>
                <a:srgbClr val="FF00FF"/>
              </a:solidFill>
              <a:prstDash val="solid"/>
            </a:ln>
          </c:spPr>
          <c:marker>
            <c:symbol val="none"/>
          </c:marker>
          <c:xVal>
            <c:numRef>
              <c:f>'[2]Basabari khal (data)'!$I$198:$I$213</c:f>
              <c:numCache>
                <c:formatCode>General</c:formatCode>
                <c:ptCount val="16"/>
                <c:pt idx="6">
                  <c:v>0</c:v>
                </c:pt>
                <c:pt idx="7">
                  <c:v>2</c:v>
                </c:pt>
                <c:pt idx="8">
                  <c:v>6</c:v>
                </c:pt>
                <c:pt idx="9">
                  <c:v>10</c:v>
                </c:pt>
                <c:pt idx="10">
                  <c:v>11</c:v>
                </c:pt>
                <c:pt idx="11">
                  <c:v>13</c:v>
                </c:pt>
                <c:pt idx="12">
                  <c:v>14</c:v>
                </c:pt>
                <c:pt idx="13">
                  <c:v>17</c:v>
                </c:pt>
                <c:pt idx="14">
                  <c:v>18.5</c:v>
                </c:pt>
                <c:pt idx="15">
                  <c:v>20</c:v>
                </c:pt>
              </c:numCache>
            </c:numRef>
          </c:xVal>
          <c:yVal>
            <c:numRef>
              <c:f>'[2]Basabari khal (data)'!$J$198:$J$213</c:f>
              <c:numCache>
                <c:formatCode>General</c:formatCode>
                <c:ptCount val="16"/>
                <c:pt idx="6">
                  <c:v>9.2999999999999999E-2</c:v>
                </c:pt>
                <c:pt idx="7">
                  <c:v>0.88800000000000001</c:v>
                </c:pt>
                <c:pt idx="8">
                  <c:v>2.964</c:v>
                </c:pt>
                <c:pt idx="9">
                  <c:v>2.9529999999999998</c:v>
                </c:pt>
                <c:pt idx="10">
                  <c:v>1.6819999999999999</c:v>
                </c:pt>
                <c:pt idx="11">
                  <c:v>0.98599999999999999</c:v>
                </c:pt>
                <c:pt idx="12">
                  <c:v>0.8</c:v>
                </c:pt>
                <c:pt idx="13">
                  <c:v>-1.2</c:v>
                </c:pt>
                <c:pt idx="14">
                  <c:v>-1.2</c:v>
                </c:pt>
                <c:pt idx="15">
                  <c:v>-1.2</c:v>
                </c:pt>
              </c:numCache>
            </c:numRef>
          </c:yVal>
          <c:smooth val="0"/>
          <c:extLst>
            <c:ext xmlns:c16="http://schemas.microsoft.com/office/drawing/2014/chart" uri="{C3380CC4-5D6E-409C-BE32-E72D297353CC}">
              <c16:uniqueId val="{00000001-4A63-4601-9E74-9C4BE0001CA0}"/>
            </c:ext>
          </c:extLst>
        </c:ser>
        <c:dLbls>
          <c:showLegendKey val="0"/>
          <c:showVal val="0"/>
          <c:showCatName val="0"/>
          <c:showSerName val="0"/>
          <c:showPercent val="0"/>
          <c:showBubbleSize val="0"/>
        </c:dLbls>
        <c:axId val="207623296"/>
        <c:axId val="207624832"/>
      </c:scatterChart>
      <c:valAx>
        <c:axId val="20762329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624832"/>
        <c:crosses val="autoZero"/>
        <c:crossBetween val="midCat"/>
      </c:valAx>
      <c:valAx>
        <c:axId val="2076248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62329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'[2]Basabari khal (data)'!$B$217:$B$233</c:f>
              <c:numCache>
                <c:formatCode>General</c:formatCode>
                <c:ptCount val="17"/>
                <c:pt idx="0">
                  <c:v>0</c:v>
                </c:pt>
                <c:pt idx="1">
                  <c:v>2</c:v>
                </c:pt>
                <c:pt idx="2">
                  <c:v>4</c:v>
                </c:pt>
                <c:pt idx="3">
                  <c:v>10</c:v>
                </c:pt>
                <c:pt idx="4">
                  <c:v>12</c:v>
                </c:pt>
                <c:pt idx="5">
                  <c:v>14</c:v>
                </c:pt>
                <c:pt idx="6">
                  <c:v>16</c:v>
                </c:pt>
                <c:pt idx="7">
                  <c:v>18</c:v>
                </c:pt>
                <c:pt idx="8">
                  <c:v>20</c:v>
                </c:pt>
                <c:pt idx="9">
                  <c:v>22</c:v>
                </c:pt>
                <c:pt idx="10">
                  <c:v>24</c:v>
                </c:pt>
                <c:pt idx="11">
                  <c:v>26</c:v>
                </c:pt>
                <c:pt idx="12">
                  <c:v>28</c:v>
                </c:pt>
                <c:pt idx="13">
                  <c:v>30</c:v>
                </c:pt>
                <c:pt idx="14">
                  <c:v>35</c:v>
                </c:pt>
                <c:pt idx="15">
                  <c:v>40</c:v>
                </c:pt>
              </c:numCache>
            </c:numRef>
          </c:xVal>
          <c:yVal>
            <c:numRef>
              <c:f>'[2]Basabari khal (data)'!$C$217:$C$233</c:f>
              <c:numCache>
                <c:formatCode>General</c:formatCode>
                <c:ptCount val="17"/>
                <c:pt idx="0">
                  <c:v>0.46200000000000002</c:v>
                </c:pt>
                <c:pt idx="1">
                  <c:v>1.087</c:v>
                </c:pt>
                <c:pt idx="2">
                  <c:v>2.9860000000000002</c:v>
                </c:pt>
                <c:pt idx="3">
                  <c:v>2.972</c:v>
                </c:pt>
                <c:pt idx="4">
                  <c:v>1.5640000000000001</c:v>
                </c:pt>
                <c:pt idx="5">
                  <c:v>1.0860000000000001</c:v>
                </c:pt>
                <c:pt idx="6">
                  <c:v>0.64200000000000002</c:v>
                </c:pt>
                <c:pt idx="7">
                  <c:v>0.26700000000000002</c:v>
                </c:pt>
                <c:pt idx="8">
                  <c:v>0.16200000000000001</c:v>
                </c:pt>
                <c:pt idx="9">
                  <c:v>0.26400000000000001</c:v>
                </c:pt>
                <c:pt idx="10">
                  <c:v>0.377</c:v>
                </c:pt>
                <c:pt idx="11">
                  <c:v>0.498</c:v>
                </c:pt>
                <c:pt idx="12">
                  <c:v>0.56100000000000005</c:v>
                </c:pt>
                <c:pt idx="13">
                  <c:v>0.79800000000000004</c:v>
                </c:pt>
                <c:pt idx="14">
                  <c:v>0.78700000000000003</c:v>
                </c:pt>
                <c:pt idx="15">
                  <c:v>0.76200000000000001</c:v>
                </c:pt>
              </c:numCache>
            </c:numRef>
          </c:yVal>
          <c:smooth val="0"/>
          <c:extLst>
            <c:ext xmlns:c16="http://schemas.microsoft.com/office/drawing/2014/chart" uri="{C3380CC4-5D6E-409C-BE32-E72D297353CC}">
              <c16:uniqueId val="{00000000-A36C-4AEC-81BA-D694CA22142A}"/>
            </c:ext>
          </c:extLst>
        </c:ser>
        <c:ser>
          <c:idx val="1"/>
          <c:order val="1"/>
          <c:spPr>
            <a:ln w="12700">
              <a:solidFill>
                <a:srgbClr val="FF00FF"/>
              </a:solidFill>
              <a:prstDash val="solid"/>
            </a:ln>
          </c:spPr>
          <c:marker>
            <c:symbol val="none"/>
          </c:marker>
          <c:xVal>
            <c:numRef>
              <c:f>'[2]Basabari khal (data)'!$I$217:$I$233</c:f>
              <c:numCache>
                <c:formatCode>General</c:formatCode>
                <c:ptCount val="17"/>
                <c:pt idx="7">
                  <c:v>0</c:v>
                </c:pt>
                <c:pt idx="8">
                  <c:v>2</c:v>
                </c:pt>
                <c:pt idx="9">
                  <c:v>4</c:v>
                </c:pt>
                <c:pt idx="10">
                  <c:v>10</c:v>
                </c:pt>
                <c:pt idx="11">
                  <c:v>12</c:v>
                </c:pt>
                <c:pt idx="12">
                  <c:v>14</c:v>
                </c:pt>
                <c:pt idx="13">
                  <c:v>16</c:v>
                </c:pt>
                <c:pt idx="14">
                  <c:v>18.762999999999998</c:v>
                </c:pt>
                <c:pt idx="15">
                  <c:v>20.262999999999998</c:v>
                </c:pt>
                <c:pt idx="16">
                  <c:v>21.762999999999998</c:v>
                </c:pt>
              </c:numCache>
            </c:numRef>
          </c:xVal>
          <c:yVal>
            <c:numRef>
              <c:f>'[2]Basabari khal (data)'!$J$217:$J$233</c:f>
              <c:numCache>
                <c:formatCode>General</c:formatCode>
                <c:ptCount val="17"/>
                <c:pt idx="7">
                  <c:v>0.46200000000000002</c:v>
                </c:pt>
                <c:pt idx="8">
                  <c:v>1.087</c:v>
                </c:pt>
                <c:pt idx="9">
                  <c:v>2.9860000000000002</c:v>
                </c:pt>
                <c:pt idx="10">
                  <c:v>2.972</c:v>
                </c:pt>
                <c:pt idx="11">
                  <c:v>1.5640000000000001</c:v>
                </c:pt>
                <c:pt idx="12">
                  <c:v>1.0860000000000001</c:v>
                </c:pt>
                <c:pt idx="13">
                  <c:v>0.64200000000000002</c:v>
                </c:pt>
                <c:pt idx="14">
                  <c:v>-1.2</c:v>
                </c:pt>
                <c:pt idx="15">
                  <c:v>-1.2</c:v>
                </c:pt>
                <c:pt idx="16">
                  <c:v>-1.2</c:v>
                </c:pt>
              </c:numCache>
            </c:numRef>
          </c:yVal>
          <c:smooth val="0"/>
          <c:extLst>
            <c:ext xmlns:c16="http://schemas.microsoft.com/office/drawing/2014/chart" uri="{C3380CC4-5D6E-409C-BE32-E72D297353CC}">
              <c16:uniqueId val="{00000001-A36C-4AEC-81BA-D694CA22142A}"/>
            </c:ext>
          </c:extLst>
        </c:ser>
        <c:dLbls>
          <c:showLegendKey val="0"/>
          <c:showVal val="0"/>
          <c:showCatName val="0"/>
          <c:showSerName val="0"/>
          <c:showPercent val="0"/>
          <c:showBubbleSize val="0"/>
        </c:dLbls>
        <c:axId val="207637888"/>
        <c:axId val="207660160"/>
      </c:scatterChart>
      <c:valAx>
        <c:axId val="20763788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660160"/>
        <c:crosses val="autoZero"/>
        <c:crossBetween val="midCat"/>
      </c:valAx>
      <c:valAx>
        <c:axId val="20766016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63788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'[2]Basabari khal (data)'!$B$236:$B$259</c:f>
              <c:numCache>
                <c:formatCode>General</c:formatCode>
                <c:ptCount val="24"/>
                <c:pt idx="0">
                  <c:v>0</c:v>
                </c:pt>
                <c:pt idx="1">
                  <c:v>2</c:v>
                </c:pt>
                <c:pt idx="2">
                  <c:v>6</c:v>
                </c:pt>
                <c:pt idx="3">
                  <c:v>10</c:v>
                </c:pt>
                <c:pt idx="4">
                  <c:v>12</c:v>
                </c:pt>
                <c:pt idx="5">
                  <c:v>14</c:v>
                </c:pt>
                <c:pt idx="6">
                  <c:v>16</c:v>
                </c:pt>
                <c:pt idx="7">
                  <c:v>18</c:v>
                </c:pt>
                <c:pt idx="8">
                  <c:v>21</c:v>
                </c:pt>
                <c:pt idx="9">
                  <c:v>24</c:v>
                </c:pt>
                <c:pt idx="10">
                  <c:v>26</c:v>
                </c:pt>
                <c:pt idx="11">
                  <c:v>28</c:v>
                </c:pt>
                <c:pt idx="12">
                  <c:v>30</c:v>
                </c:pt>
                <c:pt idx="13">
                  <c:v>32</c:v>
                </c:pt>
                <c:pt idx="14">
                  <c:v>40</c:v>
                </c:pt>
                <c:pt idx="15">
                  <c:v>45</c:v>
                </c:pt>
                <c:pt idx="16">
                  <c:v>50</c:v>
                </c:pt>
              </c:numCache>
            </c:numRef>
          </c:xVal>
          <c:yVal>
            <c:numRef>
              <c:f>'[2]Basabari khal (data)'!$C$236:$C$259</c:f>
              <c:numCache>
                <c:formatCode>General</c:formatCode>
                <c:ptCount val="24"/>
                <c:pt idx="0">
                  <c:v>0.438</c:v>
                </c:pt>
                <c:pt idx="1">
                  <c:v>1.2450000000000001</c:v>
                </c:pt>
                <c:pt idx="2">
                  <c:v>2.7280000000000002</c:v>
                </c:pt>
                <c:pt idx="3">
                  <c:v>2.7229999999999999</c:v>
                </c:pt>
                <c:pt idx="4">
                  <c:v>1.5449999999999999</c:v>
                </c:pt>
                <c:pt idx="5">
                  <c:v>0.89300000000000002</c:v>
                </c:pt>
                <c:pt idx="6">
                  <c:v>0.38700000000000001</c:v>
                </c:pt>
                <c:pt idx="7">
                  <c:v>-1.7999999999999999E-2</c:v>
                </c:pt>
                <c:pt idx="8">
                  <c:v>-0.122</c:v>
                </c:pt>
                <c:pt idx="9">
                  <c:v>-1.4999999999999999E-2</c:v>
                </c:pt>
                <c:pt idx="10">
                  <c:v>2.5000000000000001E-2</c:v>
                </c:pt>
                <c:pt idx="11">
                  <c:v>0.114</c:v>
                </c:pt>
                <c:pt idx="12">
                  <c:v>0.32500000000000001</c:v>
                </c:pt>
                <c:pt idx="13">
                  <c:v>0.78700000000000003</c:v>
                </c:pt>
                <c:pt idx="14">
                  <c:v>0.79900000000000004</c:v>
                </c:pt>
                <c:pt idx="15">
                  <c:v>0.81499999999999995</c:v>
                </c:pt>
                <c:pt idx="16">
                  <c:v>0.82299999999999995</c:v>
                </c:pt>
              </c:numCache>
            </c:numRef>
          </c:yVal>
          <c:smooth val="0"/>
          <c:extLst>
            <c:ext xmlns:c16="http://schemas.microsoft.com/office/drawing/2014/chart" uri="{C3380CC4-5D6E-409C-BE32-E72D297353CC}">
              <c16:uniqueId val="{00000000-48A1-46A4-BC6A-803B2C8CFCF2}"/>
            </c:ext>
          </c:extLst>
        </c:ser>
        <c:ser>
          <c:idx val="1"/>
          <c:order val="1"/>
          <c:spPr>
            <a:ln w="12700">
              <a:solidFill>
                <a:srgbClr val="FF00FF"/>
              </a:solidFill>
              <a:prstDash val="solid"/>
            </a:ln>
          </c:spPr>
          <c:marker>
            <c:symbol val="none"/>
          </c:marker>
          <c:xVal>
            <c:numRef>
              <c:f>'[2]Basabari khal (data)'!$I$236:$I$259</c:f>
              <c:numCache>
                <c:formatCode>General</c:formatCode>
                <c:ptCount val="24"/>
                <c:pt idx="7">
                  <c:v>0</c:v>
                </c:pt>
                <c:pt idx="8">
                  <c:v>2</c:v>
                </c:pt>
                <c:pt idx="9">
                  <c:v>6</c:v>
                </c:pt>
                <c:pt idx="10">
                  <c:v>10</c:v>
                </c:pt>
                <c:pt idx="11">
                  <c:v>12</c:v>
                </c:pt>
                <c:pt idx="12">
                  <c:v>14</c:v>
                </c:pt>
                <c:pt idx="13">
                  <c:v>16</c:v>
                </c:pt>
                <c:pt idx="14">
                  <c:v>18</c:v>
                </c:pt>
                <c:pt idx="15">
                  <c:v>19.773</c:v>
                </c:pt>
                <c:pt idx="16">
                  <c:v>21.273</c:v>
                </c:pt>
                <c:pt idx="17">
                  <c:v>22.773</c:v>
                </c:pt>
                <c:pt idx="18">
                  <c:v>24.573</c:v>
                </c:pt>
                <c:pt idx="19">
                  <c:v>21</c:v>
                </c:pt>
                <c:pt idx="20">
                  <c:v>24</c:v>
                </c:pt>
                <c:pt idx="21">
                  <c:v>26</c:v>
                </c:pt>
                <c:pt idx="22">
                  <c:v>28</c:v>
                </c:pt>
                <c:pt idx="23">
                  <c:v>30</c:v>
                </c:pt>
              </c:numCache>
            </c:numRef>
          </c:xVal>
          <c:yVal>
            <c:numRef>
              <c:f>'[2]Basabari khal (data)'!$J$236:$J$259</c:f>
              <c:numCache>
                <c:formatCode>General</c:formatCode>
                <c:ptCount val="24"/>
                <c:pt idx="7">
                  <c:v>0.438</c:v>
                </c:pt>
                <c:pt idx="8">
                  <c:v>1.2450000000000001</c:v>
                </c:pt>
                <c:pt idx="9">
                  <c:v>2.7280000000000002</c:v>
                </c:pt>
                <c:pt idx="10">
                  <c:v>2.7229999999999999</c:v>
                </c:pt>
                <c:pt idx="11">
                  <c:v>1.5449999999999999</c:v>
                </c:pt>
                <c:pt idx="12">
                  <c:v>0.89300000000000002</c:v>
                </c:pt>
                <c:pt idx="13">
                  <c:v>0.38700000000000001</c:v>
                </c:pt>
                <c:pt idx="14">
                  <c:v>-1.7999999999999999E-2</c:v>
                </c:pt>
                <c:pt idx="15">
                  <c:v>-1.2</c:v>
                </c:pt>
                <c:pt idx="16">
                  <c:v>-1.2</c:v>
                </c:pt>
                <c:pt idx="17">
                  <c:v>-1.2</c:v>
                </c:pt>
                <c:pt idx="18">
                  <c:v>0</c:v>
                </c:pt>
                <c:pt idx="19">
                  <c:v>-0.122</c:v>
                </c:pt>
                <c:pt idx="20">
                  <c:v>-1.4999999999999999E-2</c:v>
                </c:pt>
                <c:pt idx="21">
                  <c:v>2.5000000000000001E-2</c:v>
                </c:pt>
                <c:pt idx="22">
                  <c:v>0.114</c:v>
                </c:pt>
                <c:pt idx="23">
                  <c:v>0.32500000000000001</c:v>
                </c:pt>
              </c:numCache>
            </c:numRef>
          </c:yVal>
          <c:smooth val="0"/>
          <c:extLst>
            <c:ext xmlns:c16="http://schemas.microsoft.com/office/drawing/2014/chart" uri="{C3380CC4-5D6E-409C-BE32-E72D297353CC}">
              <c16:uniqueId val="{00000001-48A1-46A4-BC6A-803B2C8CFCF2}"/>
            </c:ext>
          </c:extLst>
        </c:ser>
        <c:dLbls>
          <c:showLegendKey val="0"/>
          <c:showVal val="0"/>
          <c:showCatName val="0"/>
          <c:showSerName val="0"/>
          <c:showPercent val="0"/>
          <c:showBubbleSize val="0"/>
        </c:dLbls>
        <c:axId val="208083584"/>
        <c:axId val="208097664"/>
      </c:scatterChart>
      <c:valAx>
        <c:axId val="20808358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8097664"/>
        <c:crosses val="autoZero"/>
        <c:crossBetween val="midCat"/>
      </c:valAx>
      <c:valAx>
        <c:axId val="20809766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808358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Branch khal (data)'!$B$152:$B$167</c:f>
              <c:numCache>
                <c:formatCode>General</c:formatCode>
                <c:ptCount val="16"/>
                <c:pt idx="0">
                  <c:v>0</c:v>
                </c:pt>
                <c:pt idx="1">
                  <c:v>5</c:v>
                </c:pt>
                <c:pt idx="2">
                  <c:v>10</c:v>
                </c:pt>
                <c:pt idx="3">
                  <c:v>15</c:v>
                </c:pt>
                <c:pt idx="4">
                  <c:v>20</c:v>
                </c:pt>
                <c:pt idx="5">
                  <c:v>21</c:v>
                </c:pt>
                <c:pt idx="6">
                  <c:v>23</c:v>
                </c:pt>
                <c:pt idx="7">
                  <c:v>24</c:v>
                </c:pt>
                <c:pt idx="8">
                  <c:v>25</c:v>
                </c:pt>
                <c:pt idx="9">
                  <c:v>26</c:v>
                </c:pt>
                <c:pt idx="10">
                  <c:v>27</c:v>
                </c:pt>
                <c:pt idx="11">
                  <c:v>29</c:v>
                </c:pt>
                <c:pt idx="12">
                  <c:v>30</c:v>
                </c:pt>
                <c:pt idx="13">
                  <c:v>35</c:v>
                </c:pt>
                <c:pt idx="14">
                  <c:v>40</c:v>
                </c:pt>
              </c:numCache>
            </c:numRef>
          </c:xVal>
          <c:yVal>
            <c:numRef>
              <c:f>'[1]Bhangar Branch khal (data)'!$C$152:$C$167</c:f>
              <c:numCache>
                <c:formatCode>General</c:formatCode>
                <c:ptCount val="16"/>
                <c:pt idx="0">
                  <c:v>-6.2E-2</c:v>
                </c:pt>
                <c:pt idx="1">
                  <c:v>-5.7000000000000002E-2</c:v>
                </c:pt>
                <c:pt idx="2">
                  <c:v>-6.7000000000000004E-2</c:v>
                </c:pt>
                <c:pt idx="3">
                  <c:v>-7.1999999999999995E-2</c:v>
                </c:pt>
                <c:pt idx="4">
                  <c:v>-7.6999999999999999E-2</c:v>
                </c:pt>
                <c:pt idx="5">
                  <c:v>-0.68300000000000005</c:v>
                </c:pt>
                <c:pt idx="6">
                  <c:v>-0.97799999999999998</c:v>
                </c:pt>
                <c:pt idx="7">
                  <c:v>-1.173</c:v>
                </c:pt>
                <c:pt idx="8">
                  <c:v>-1.2170000000000001</c:v>
                </c:pt>
                <c:pt idx="9">
                  <c:v>-1.1719999999999999</c:v>
                </c:pt>
                <c:pt idx="10">
                  <c:v>-0.98299999999999998</c:v>
                </c:pt>
                <c:pt idx="11">
                  <c:v>-0.67800000000000005</c:v>
                </c:pt>
                <c:pt idx="12">
                  <c:v>-0.127</c:v>
                </c:pt>
                <c:pt idx="13">
                  <c:v>-0.122</c:v>
                </c:pt>
                <c:pt idx="14">
                  <c:v>-0.11700000000000001</c:v>
                </c:pt>
              </c:numCache>
            </c:numRef>
          </c:yVal>
          <c:smooth val="0"/>
          <c:extLst>
            <c:ext xmlns:c16="http://schemas.microsoft.com/office/drawing/2014/chart" uri="{C3380CC4-5D6E-409C-BE32-E72D297353CC}">
              <c16:uniqueId val="{00000000-3190-4B0C-A42B-008CAB501E7F}"/>
            </c:ext>
          </c:extLst>
        </c:ser>
        <c:ser>
          <c:idx val="1"/>
          <c:order val="1"/>
          <c:spPr>
            <a:ln w="12700">
              <a:solidFill>
                <a:srgbClr val="FF00FF"/>
              </a:solidFill>
              <a:prstDash val="solid"/>
            </a:ln>
          </c:spPr>
          <c:marker>
            <c:symbol val="none"/>
          </c:marker>
          <c:xVal>
            <c:numRef>
              <c:f>'[1]Bhangar Branch khal (data)'!$I$152:$I$167</c:f>
              <c:numCache>
                <c:formatCode>General</c:formatCode>
                <c:ptCount val="16"/>
                <c:pt idx="6">
                  <c:v>0</c:v>
                </c:pt>
                <c:pt idx="7">
                  <c:v>5</c:v>
                </c:pt>
                <c:pt idx="8">
                  <c:v>10</c:v>
                </c:pt>
                <c:pt idx="9">
                  <c:v>15</c:v>
                </c:pt>
                <c:pt idx="10">
                  <c:v>20</c:v>
                </c:pt>
                <c:pt idx="11">
                  <c:v>21</c:v>
                </c:pt>
                <c:pt idx="12">
                  <c:v>22</c:v>
                </c:pt>
                <c:pt idx="13">
                  <c:v>23.125</c:v>
                </c:pt>
                <c:pt idx="14">
                  <c:v>25.375</c:v>
                </c:pt>
                <c:pt idx="15">
                  <c:v>27.625</c:v>
                </c:pt>
              </c:numCache>
            </c:numRef>
          </c:xVal>
          <c:yVal>
            <c:numRef>
              <c:f>'[1]Bhangar Branch khal (data)'!$J$152:$J$167</c:f>
              <c:numCache>
                <c:formatCode>General</c:formatCode>
                <c:ptCount val="16"/>
                <c:pt idx="6">
                  <c:v>-6.2E-2</c:v>
                </c:pt>
                <c:pt idx="7">
                  <c:v>-5.7000000000000002E-2</c:v>
                </c:pt>
                <c:pt idx="8">
                  <c:v>-6.7000000000000004E-2</c:v>
                </c:pt>
                <c:pt idx="9">
                  <c:v>-7.1999999999999995E-2</c:v>
                </c:pt>
                <c:pt idx="10">
                  <c:v>-7.6999999999999999E-2</c:v>
                </c:pt>
                <c:pt idx="11">
                  <c:v>-0.68300000000000005</c:v>
                </c:pt>
                <c:pt idx="12">
                  <c:v>-0.85</c:v>
                </c:pt>
                <c:pt idx="13">
                  <c:v>-1.6</c:v>
                </c:pt>
                <c:pt idx="14">
                  <c:v>-1.6</c:v>
                </c:pt>
                <c:pt idx="15">
                  <c:v>-1.6</c:v>
                </c:pt>
              </c:numCache>
            </c:numRef>
          </c:yVal>
          <c:smooth val="0"/>
          <c:extLst>
            <c:ext xmlns:c16="http://schemas.microsoft.com/office/drawing/2014/chart" uri="{C3380CC4-5D6E-409C-BE32-E72D297353CC}">
              <c16:uniqueId val="{00000001-3190-4B0C-A42B-008CAB501E7F}"/>
            </c:ext>
          </c:extLst>
        </c:ser>
        <c:dLbls>
          <c:showLegendKey val="0"/>
          <c:showVal val="0"/>
          <c:showCatName val="0"/>
          <c:showSerName val="0"/>
          <c:showPercent val="0"/>
          <c:showBubbleSize val="0"/>
        </c:dLbls>
        <c:axId val="203105024"/>
        <c:axId val="203106560"/>
      </c:scatterChart>
      <c:valAx>
        <c:axId val="20310502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106560"/>
        <c:crosses val="autoZero"/>
        <c:crossBetween val="midCat"/>
      </c:valAx>
      <c:valAx>
        <c:axId val="20310656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1050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'[2]Basabari khal (data)'!$B$262:$B$278</c:f>
              <c:numCache>
                <c:formatCode>General</c:formatCode>
                <c:ptCount val="17"/>
                <c:pt idx="0">
                  <c:v>0</c:v>
                </c:pt>
                <c:pt idx="1">
                  <c:v>2</c:v>
                </c:pt>
                <c:pt idx="2">
                  <c:v>6</c:v>
                </c:pt>
                <c:pt idx="3">
                  <c:v>10</c:v>
                </c:pt>
                <c:pt idx="4">
                  <c:v>12</c:v>
                </c:pt>
                <c:pt idx="5">
                  <c:v>14</c:v>
                </c:pt>
                <c:pt idx="6">
                  <c:v>16</c:v>
                </c:pt>
                <c:pt idx="7">
                  <c:v>18</c:v>
                </c:pt>
                <c:pt idx="8">
                  <c:v>19.5</c:v>
                </c:pt>
                <c:pt idx="9">
                  <c:v>21</c:v>
                </c:pt>
                <c:pt idx="10">
                  <c:v>23</c:v>
                </c:pt>
                <c:pt idx="11">
                  <c:v>25</c:v>
                </c:pt>
                <c:pt idx="12">
                  <c:v>27</c:v>
                </c:pt>
                <c:pt idx="13">
                  <c:v>29</c:v>
                </c:pt>
                <c:pt idx="14">
                  <c:v>30</c:v>
                </c:pt>
                <c:pt idx="15">
                  <c:v>32</c:v>
                </c:pt>
                <c:pt idx="16">
                  <c:v>34</c:v>
                </c:pt>
              </c:numCache>
            </c:numRef>
          </c:xVal>
          <c:yVal>
            <c:numRef>
              <c:f>'[2]Basabari khal (data)'!$C$262:$C$278</c:f>
              <c:numCache>
                <c:formatCode>General</c:formatCode>
                <c:ptCount val="17"/>
                <c:pt idx="0">
                  <c:v>1.21</c:v>
                </c:pt>
                <c:pt idx="1">
                  <c:v>1.8540000000000001</c:v>
                </c:pt>
                <c:pt idx="2">
                  <c:v>3.0939999999999999</c:v>
                </c:pt>
                <c:pt idx="3">
                  <c:v>3.0790000000000002</c:v>
                </c:pt>
                <c:pt idx="4">
                  <c:v>1.859</c:v>
                </c:pt>
                <c:pt idx="5">
                  <c:v>1.1100000000000001</c:v>
                </c:pt>
                <c:pt idx="6">
                  <c:v>0.496</c:v>
                </c:pt>
                <c:pt idx="7">
                  <c:v>8.5999999999999993E-2</c:v>
                </c:pt>
                <c:pt idx="8">
                  <c:v>-1.4999999999999999E-2</c:v>
                </c:pt>
                <c:pt idx="9">
                  <c:v>8.8999999999999996E-2</c:v>
                </c:pt>
                <c:pt idx="10">
                  <c:v>0.35399999999999998</c:v>
                </c:pt>
                <c:pt idx="11">
                  <c:v>0.7</c:v>
                </c:pt>
                <c:pt idx="12">
                  <c:v>0.999</c:v>
                </c:pt>
                <c:pt idx="13">
                  <c:v>1.909</c:v>
                </c:pt>
                <c:pt idx="14">
                  <c:v>1.9039999999999999</c:v>
                </c:pt>
                <c:pt idx="15">
                  <c:v>1.2090000000000001</c:v>
                </c:pt>
                <c:pt idx="16">
                  <c:v>0.68</c:v>
                </c:pt>
              </c:numCache>
            </c:numRef>
          </c:yVal>
          <c:smooth val="0"/>
          <c:extLst>
            <c:ext xmlns:c16="http://schemas.microsoft.com/office/drawing/2014/chart" uri="{C3380CC4-5D6E-409C-BE32-E72D297353CC}">
              <c16:uniqueId val="{00000000-830B-4FD9-A8E2-14D56349BD37}"/>
            </c:ext>
          </c:extLst>
        </c:ser>
        <c:ser>
          <c:idx val="1"/>
          <c:order val="1"/>
          <c:spPr>
            <a:ln w="12700">
              <a:solidFill>
                <a:srgbClr val="FF00FF"/>
              </a:solidFill>
              <a:prstDash val="solid"/>
            </a:ln>
          </c:spPr>
          <c:marker>
            <c:symbol val="none"/>
          </c:marker>
          <c:xVal>
            <c:numRef>
              <c:f>'[2]Basabari khal (data)'!$I$262:$I$278</c:f>
              <c:numCache>
                <c:formatCode>General</c:formatCode>
                <c:ptCount val="17"/>
                <c:pt idx="7">
                  <c:v>0</c:v>
                </c:pt>
                <c:pt idx="8">
                  <c:v>2</c:v>
                </c:pt>
                <c:pt idx="9">
                  <c:v>6</c:v>
                </c:pt>
                <c:pt idx="10">
                  <c:v>10</c:v>
                </c:pt>
                <c:pt idx="11">
                  <c:v>12</c:v>
                </c:pt>
                <c:pt idx="12">
                  <c:v>14</c:v>
                </c:pt>
                <c:pt idx="13">
                  <c:v>17.465</c:v>
                </c:pt>
                <c:pt idx="14">
                  <c:v>18.965</c:v>
                </c:pt>
                <c:pt idx="15">
                  <c:v>20.465</c:v>
                </c:pt>
                <c:pt idx="16">
                  <c:v>22.79</c:v>
                </c:pt>
              </c:numCache>
            </c:numRef>
          </c:xVal>
          <c:yVal>
            <c:numRef>
              <c:f>'[2]Basabari khal (data)'!$J$262:$J$278</c:f>
              <c:numCache>
                <c:formatCode>General</c:formatCode>
                <c:ptCount val="17"/>
                <c:pt idx="7">
                  <c:v>1.21</c:v>
                </c:pt>
                <c:pt idx="8">
                  <c:v>1.8540000000000001</c:v>
                </c:pt>
                <c:pt idx="9">
                  <c:v>3.0939999999999999</c:v>
                </c:pt>
                <c:pt idx="10">
                  <c:v>3.0790000000000002</c:v>
                </c:pt>
                <c:pt idx="11">
                  <c:v>1.859</c:v>
                </c:pt>
                <c:pt idx="12">
                  <c:v>1.1100000000000001</c:v>
                </c:pt>
                <c:pt idx="13">
                  <c:v>-1.2</c:v>
                </c:pt>
                <c:pt idx="14">
                  <c:v>-1.2</c:v>
                </c:pt>
                <c:pt idx="15">
                  <c:v>-1.2</c:v>
                </c:pt>
                <c:pt idx="16">
                  <c:v>0.35</c:v>
                </c:pt>
              </c:numCache>
            </c:numRef>
          </c:yVal>
          <c:smooth val="0"/>
          <c:extLst>
            <c:ext xmlns:c16="http://schemas.microsoft.com/office/drawing/2014/chart" uri="{C3380CC4-5D6E-409C-BE32-E72D297353CC}">
              <c16:uniqueId val="{00000001-830B-4FD9-A8E2-14D56349BD37}"/>
            </c:ext>
          </c:extLst>
        </c:ser>
        <c:dLbls>
          <c:showLegendKey val="0"/>
          <c:showVal val="0"/>
          <c:showCatName val="0"/>
          <c:showSerName val="0"/>
          <c:showPercent val="0"/>
          <c:showBubbleSize val="0"/>
        </c:dLbls>
        <c:axId val="208118528"/>
        <c:axId val="208120064"/>
      </c:scatterChart>
      <c:valAx>
        <c:axId val="20811852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8120064"/>
        <c:crosses val="autoZero"/>
        <c:crossBetween val="midCat"/>
      </c:valAx>
      <c:valAx>
        <c:axId val="20812006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811852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'[2]Basabari khal (data)'!$B$282:$B$299</c:f>
              <c:numCache>
                <c:formatCode>General</c:formatCode>
                <c:ptCount val="18"/>
                <c:pt idx="0">
                  <c:v>0</c:v>
                </c:pt>
                <c:pt idx="1">
                  <c:v>4</c:v>
                </c:pt>
                <c:pt idx="2">
                  <c:v>6</c:v>
                </c:pt>
                <c:pt idx="3">
                  <c:v>10</c:v>
                </c:pt>
                <c:pt idx="4">
                  <c:v>12</c:v>
                </c:pt>
                <c:pt idx="5">
                  <c:v>14</c:v>
                </c:pt>
                <c:pt idx="6">
                  <c:v>16</c:v>
                </c:pt>
                <c:pt idx="7">
                  <c:v>18</c:v>
                </c:pt>
                <c:pt idx="8">
                  <c:v>20</c:v>
                </c:pt>
                <c:pt idx="9">
                  <c:v>22</c:v>
                </c:pt>
                <c:pt idx="10">
                  <c:v>24</c:v>
                </c:pt>
                <c:pt idx="11">
                  <c:v>26</c:v>
                </c:pt>
                <c:pt idx="12">
                  <c:v>28</c:v>
                </c:pt>
                <c:pt idx="13">
                  <c:v>30</c:v>
                </c:pt>
                <c:pt idx="14">
                  <c:v>31</c:v>
                </c:pt>
                <c:pt idx="15">
                  <c:v>33</c:v>
                </c:pt>
                <c:pt idx="16">
                  <c:v>34</c:v>
                </c:pt>
              </c:numCache>
            </c:numRef>
          </c:xVal>
          <c:yVal>
            <c:numRef>
              <c:f>'[2]Basabari khal (data)'!$C$282:$C$299</c:f>
              <c:numCache>
                <c:formatCode>General</c:formatCode>
                <c:ptCount val="18"/>
                <c:pt idx="0">
                  <c:v>1.252</c:v>
                </c:pt>
                <c:pt idx="1">
                  <c:v>1.3680000000000001</c:v>
                </c:pt>
                <c:pt idx="2">
                  <c:v>3.0579999999999998</c:v>
                </c:pt>
                <c:pt idx="3">
                  <c:v>3.0470000000000002</c:v>
                </c:pt>
                <c:pt idx="4">
                  <c:v>1.8580000000000001</c:v>
                </c:pt>
                <c:pt idx="5">
                  <c:v>0.85599999999999998</c:v>
                </c:pt>
                <c:pt idx="6">
                  <c:v>0.158</c:v>
                </c:pt>
                <c:pt idx="7">
                  <c:v>-0.14000000000000001</c:v>
                </c:pt>
                <c:pt idx="8">
                  <c:v>-0.24299999999999999</c:v>
                </c:pt>
                <c:pt idx="9">
                  <c:v>-0.14199999999999999</c:v>
                </c:pt>
                <c:pt idx="10">
                  <c:v>0.14699999999999999</c:v>
                </c:pt>
                <c:pt idx="11">
                  <c:v>0.85399999999999998</c:v>
                </c:pt>
                <c:pt idx="12">
                  <c:v>1.5580000000000001</c:v>
                </c:pt>
                <c:pt idx="13">
                  <c:v>2.456</c:v>
                </c:pt>
                <c:pt idx="14">
                  <c:v>2.4470000000000001</c:v>
                </c:pt>
                <c:pt idx="15">
                  <c:v>1.534</c:v>
                </c:pt>
                <c:pt idx="16">
                  <c:v>0.95699999999999996</c:v>
                </c:pt>
              </c:numCache>
            </c:numRef>
          </c:yVal>
          <c:smooth val="0"/>
          <c:extLst>
            <c:ext xmlns:c16="http://schemas.microsoft.com/office/drawing/2014/chart" uri="{C3380CC4-5D6E-409C-BE32-E72D297353CC}">
              <c16:uniqueId val="{00000000-FE4C-401E-9626-03BD8C14BF33}"/>
            </c:ext>
          </c:extLst>
        </c:ser>
        <c:ser>
          <c:idx val="1"/>
          <c:order val="1"/>
          <c:spPr>
            <a:ln w="12700">
              <a:solidFill>
                <a:srgbClr val="FF00FF"/>
              </a:solidFill>
              <a:prstDash val="solid"/>
            </a:ln>
          </c:spPr>
          <c:marker>
            <c:symbol val="none"/>
          </c:marker>
          <c:xVal>
            <c:numRef>
              <c:f>'[2]Basabari khal (data)'!$I$283:$I$299</c:f>
              <c:numCache>
                <c:formatCode>General</c:formatCode>
                <c:ptCount val="17"/>
                <c:pt idx="0">
                  <c:v>0</c:v>
                </c:pt>
                <c:pt idx="1">
                  <c:v>4</c:v>
                </c:pt>
                <c:pt idx="2">
                  <c:v>6</c:v>
                </c:pt>
                <c:pt idx="3">
                  <c:v>10</c:v>
                </c:pt>
                <c:pt idx="4">
                  <c:v>12</c:v>
                </c:pt>
                <c:pt idx="5">
                  <c:v>14</c:v>
                </c:pt>
                <c:pt idx="6">
                  <c:v>16</c:v>
                </c:pt>
                <c:pt idx="7">
                  <c:v>18.036999999999999</c:v>
                </c:pt>
                <c:pt idx="8">
                  <c:v>19.536999999999999</c:v>
                </c:pt>
                <c:pt idx="9">
                  <c:v>21.036999999999999</c:v>
                </c:pt>
                <c:pt idx="10">
                  <c:v>22.837</c:v>
                </c:pt>
                <c:pt idx="11">
                  <c:v>24</c:v>
                </c:pt>
                <c:pt idx="12">
                  <c:v>26</c:v>
                </c:pt>
                <c:pt idx="13">
                  <c:v>28</c:v>
                </c:pt>
                <c:pt idx="14">
                  <c:v>30</c:v>
                </c:pt>
                <c:pt idx="15">
                  <c:v>31</c:v>
                </c:pt>
                <c:pt idx="16">
                  <c:v>33</c:v>
                </c:pt>
              </c:numCache>
            </c:numRef>
          </c:xVal>
          <c:yVal>
            <c:numRef>
              <c:f>'[2]Basabari khal (data)'!$J$283:$J$299</c:f>
              <c:numCache>
                <c:formatCode>General</c:formatCode>
                <c:ptCount val="17"/>
                <c:pt idx="0">
                  <c:v>1.252</c:v>
                </c:pt>
                <c:pt idx="1">
                  <c:v>1.3680000000000001</c:v>
                </c:pt>
                <c:pt idx="2">
                  <c:v>3.0579999999999998</c:v>
                </c:pt>
                <c:pt idx="3">
                  <c:v>3.0470000000000002</c:v>
                </c:pt>
                <c:pt idx="4">
                  <c:v>1.8580000000000001</c:v>
                </c:pt>
                <c:pt idx="5">
                  <c:v>0.85599999999999998</c:v>
                </c:pt>
                <c:pt idx="6">
                  <c:v>0.158</c:v>
                </c:pt>
                <c:pt idx="7">
                  <c:v>-1.2</c:v>
                </c:pt>
                <c:pt idx="8">
                  <c:v>-1.2</c:v>
                </c:pt>
                <c:pt idx="9">
                  <c:v>-1.2</c:v>
                </c:pt>
                <c:pt idx="10">
                  <c:v>0</c:v>
                </c:pt>
                <c:pt idx="11">
                  <c:v>0.14699999999999999</c:v>
                </c:pt>
                <c:pt idx="12">
                  <c:v>0.85399999999999998</c:v>
                </c:pt>
                <c:pt idx="13">
                  <c:v>1.5580000000000001</c:v>
                </c:pt>
                <c:pt idx="14">
                  <c:v>2.456</c:v>
                </c:pt>
                <c:pt idx="15">
                  <c:v>2.4470000000000001</c:v>
                </c:pt>
                <c:pt idx="16">
                  <c:v>1.534</c:v>
                </c:pt>
              </c:numCache>
            </c:numRef>
          </c:yVal>
          <c:smooth val="0"/>
          <c:extLst>
            <c:ext xmlns:c16="http://schemas.microsoft.com/office/drawing/2014/chart" uri="{C3380CC4-5D6E-409C-BE32-E72D297353CC}">
              <c16:uniqueId val="{00000001-FE4C-401E-9626-03BD8C14BF33}"/>
            </c:ext>
          </c:extLst>
        </c:ser>
        <c:dLbls>
          <c:showLegendKey val="0"/>
          <c:showVal val="0"/>
          <c:showCatName val="0"/>
          <c:showSerName val="0"/>
          <c:showPercent val="0"/>
          <c:showBubbleSize val="0"/>
        </c:dLbls>
        <c:axId val="208137216"/>
        <c:axId val="208241408"/>
      </c:scatterChart>
      <c:valAx>
        <c:axId val="20813721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8241408"/>
        <c:crosses val="autoZero"/>
        <c:crossBetween val="midCat"/>
      </c:valAx>
      <c:valAx>
        <c:axId val="20824140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813721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'[2]Basabari khal (data)'!$B$302:$B$324</c:f>
              <c:numCache>
                <c:formatCode>General</c:formatCode>
                <c:ptCount val="23"/>
                <c:pt idx="0">
                  <c:v>0</c:v>
                </c:pt>
                <c:pt idx="1">
                  <c:v>2</c:v>
                </c:pt>
                <c:pt idx="2">
                  <c:v>4</c:v>
                </c:pt>
                <c:pt idx="3">
                  <c:v>10</c:v>
                </c:pt>
                <c:pt idx="4">
                  <c:v>11</c:v>
                </c:pt>
                <c:pt idx="5">
                  <c:v>13</c:v>
                </c:pt>
                <c:pt idx="6">
                  <c:v>15</c:v>
                </c:pt>
                <c:pt idx="7">
                  <c:v>17</c:v>
                </c:pt>
                <c:pt idx="8">
                  <c:v>19</c:v>
                </c:pt>
                <c:pt idx="9">
                  <c:v>21</c:v>
                </c:pt>
                <c:pt idx="10">
                  <c:v>23</c:v>
                </c:pt>
                <c:pt idx="11">
                  <c:v>25</c:v>
                </c:pt>
                <c:pt idx="12">
                  <c:v>27</c:v>
                </c:pt>
                <c:pt idx="13">
                  <c:v>28</c:v>
                </c:pt>
                <c:pt idx="14">
                  <c:v>29</c:v>
                </c:pt>
                <c:pt idx="15">
                  <c:v>31</c:v>
                </c:pt>
                <c:pt idx="16">
                  <c:v>33</c:v>
                </c:pt>
              </c:numCache>
            </c:numRef>
          </c:xVal>
          <c:yVal>
            <c:numRef>
              <c:f>'[2]Basabari khal (data)'!$C$302:$C$324</c:f>
              <c:numCache>
                <c:formatCode>General</c:formatCode>
                <c:ptCount val="23"/>
                <c:pt idx="0">
                  <c:v>0.95599999999999996</c:v>
                </c:pt>
                <c:pt idx="1">
                  <c:v>1.367</c:v>
                </c:pt>
                <c:pt idx="2">
                  <c:v>3.3940000000000001</c:v>
                </c:pt>
                <c:pt idx="3">
                  <c:v>3.387</c:v>
                </c:pt>
                <c:pt idx="4">
                  <c:v>2.1509999999999998</c:v>
                </c:pt>
                <c:pt idx="5">
                  <c:v>1.1679999999999999</c:v>
                </c:pt>
                <c:pt idx="6">
                  <c:v>0.34699999999999998</c:v>
                </c:pt>
                <c:pt idx="7">
                  <c:v>-0.14000000000000001</c:v>
                </c:pt>
                <c:pt idx="8">
                  <c:v>-0.29799999999999999</c:v>
                </c:pt>
                <c:pt idx="9">
                  <c:v>-0.14199999999999999</c:v>
                </c:pt>
                <c:pt idx="10">
                  <c:v>0.316</c:v>
                </c:pt>
                <c:pt idx="11">
                  <c:v>1.1539999999999999</c:v>
                </c:pt>
                <c:pt idx="12">
                  <c:v>2.0640000000000001</c:v>
                </c:pt>
                <c:pt idx="13">
                  <c:v>2.5579999999999998</c:v>
                </c:pt>
                <c:pt idx="14">
                  <c:v>2.5470000000000002</c:v>
                </c:pt>
                <c:pt idx="15">
                  <c:v>1.4570000000000001</c:v>
                </c:pt>
                <c:pt idx="16">
                  <c:v>0.95399999999999996</c:v>
                </c:pt>
              </c:numCache>
            </c:numRef>
          </c:yVal>
          <c:smooth val="0"/>
          <c:extLst>
            <c:ext xmlns:c16="http://schemas.microsoft.com/office/drawing/2014/chart" uri="{C3380CC4-5D6E-409C-BE32-E72D297353CC}">
              <c16:uniqueId val="{00000000-F4B1-4C3F-98B5-7F41D4EA795B}"/>
            </c:ext>
          </c:extLst>
        </c:ser>
        <c:ser>
          <c:idx val="1"/>
          <c:order val="1"/>
          <c:spPr>
            <a:ln w="12700">
              <a:solidFill>
                <a:srgbClr val="FF00FF"/>
              </a:solidFill>
              <a:prstDash val="solid"/>
            </a:ln>
          </c:spPr>
          <c:marker>
            <c:symbol val="none"/>
          </c:marker>
          <c:xVal>
            <c:numRef>
              <c:f>'[2]Basabari khal (data)'!$I$303:$I$324</c:f>
              <c:numCache>
                <c:formatCode>General</c:formatCode>
                <c:ptCount val="22"/>
                <c:pt idx="4">
                  <c:v>0</c:v>
                </c:pt>
                <c:pt idx="5">
                  <c:v>2</c:v>
                </c:pt>
                <c:pt idx="6">
                  <c:v>4</c:v>
                </c:pt>
                <c:pt idx="7">
                  <c:v>10</c:v>
                </c:pt>
                <c:pt idx="8">
                  <c:v>11</c:v>
                </c:pt>
                <c:pt idx="9">
                  <c:v>13</c:v>
                </c:pt>
                <c:pt idx="10">
                  <c:v>15</c:v>
                </c:pt>
                <c:pt idx="11">
                  <c:v>17.320499999999999</c:v>
                </c:pt>
                <c:pt idx="12">
                  <c:v>18.820499999999999</c:v>
                </c:pt>
                <c:pt idx="13">
                  <c:v>20.320499999999999</c:v>
                </c:pt>
                <c:pt idx="14">
                  <c:v>22.420499999999997</c:v>
                </c:pt>
                <c:pt idx="15">
                  <c:v>23</c:v>
                </c:pt>
                <c:pt idx="16">
                  <c:v>25</c:v>
                </c:pt>
                <c:pt idx="17">
                  <c:v>27</c:v>
                </c:pt>
                <c:pt idx="18">
                  <c:v>28</c:v>
                </c:pt>
                <c:pt idx="19">
                  <c:v>29</c:v>
                </c:pt>
                <c:pt idx="20">
                  <c:v>31</c:v>
                </c:pt>
                <c:pt idx="21">
                  <c:v>33</c:v>
                </c:pt>
              </c:numCache>
            </c:numRef>
          </c:xVal>
          <c:yVal>
            <c:numRef>
              <c:f>'[2]Basabari khal (data)'!$J$303:$J$324</c:f>
              <c:numCache>
                <c:formatCode>General</c:formatCode>
                <c:ptCount val="22"/>
                <c:pt idx="4">
                  <c:v>0.95599999999999996</c:v>
                </c:pt>
                <c:pt idx="5">
                  <c:v>1.367</c:v>
                </c:pt>
                <c:pt idx="6">
                  <c:v>3.3940000000000001</c:v>
                </c:pt>
                <c:pt idx="7">
                  <c:v>3.387</c:v>
                </c:pt>
                <c:pt idx="8">
                  <c:v>2.1509999999999998</c:v>
                </c:pt>
                <c:pt idx="9">
                  <c:v>1.1679999999999999</c:v>
                </c:pt>
                <c:pt idx="10">
                  <c:v>0.34699999999999998</c:v>
                </c:pt>
                <c:pt idx="11">
                  <c:v>-1.2</c:v>
                </c:pt>
                <c:pt idx="12">
                  <c:v>-1.2</c:v>
                </c:pt>
                <c:pt idx="13">
                  <c:v>-1.2</c:v>
                </c:pt>
                <c:pt idx="14">
                  <c:v>0.2</c:v>
                </c:pt>
                <c:pt idx="15">
                  <c:v>0.316</c:v>
                </c:pt>
                <c:pt idx="16">
                  <c:v>1.1539999999999999</c:v>
                </c:pt>
                <c:pt idx="17">
                  <c:v>2.0640000000000001</c:v>
                </c:pt>
                <c:pt idx="18">
                  <c:v>2.5579999999999998</c:v>
                </c:pt>
                <c:pt idx="19">
                  <c:v>2.5470000000000002</c:v>
                </c:pt>
                <c:pt idx="20">
                  <c:v>1.4570000000000001</c:v>
                </c:pt>
                <c:pt idx="21">
                  <c:v>0.95399999999999996</c:v>
                </c:pt>
              </c:numCache>
            </c:numRef>
          </c:yVal>
          <c:smooth val="0"/>
          <c:extLst>
            <c:ext xmlns:c16="http://schemas.microsoft.com/office/drawing/2014/chart" uri="{C3380CC4-5D6E-409C-BE32-E72D297353CC}">
              <c16:uniqueId val="{00000001-F4B1-4C3F-98B5-7F41D4EA795B}"/>
            </c:ext>
          </c:extLst>
        </c:ser>
        <c:dLbls>
          <c:showLegendKey val="0"/>
          <c:showVal val="0"/>
          <c:showCatName val="0"/>
          <c:showSerName val="0"/>
          <c:showPercent val="0"/>
          <c:showBubbleSize val="0"/>
        </c:dLbls>
        <c:axId val="208255232"/>
        <c:axId val="208257024"/>
      </c:scatterChart>
      <c:valAx>
        <c:axId val="20825523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8257024"/>
        <c:crosses val="autoZero"/>
        <c:crossBetween val="midCat"/>
      </c:valAx>
      <c:valAx>
        <c:axId val="20825702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825523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'[2]Basabari khal (data)'!$B$327:$B$350</c:f>
              <c:numCache>
                <c:formatCode>General</c:formatCode>
                <c:ptCount val="24"/>
                <c:pt idx="0">
                  <c:v>0</c:v>
                </c:pt>
                <c:pt idx="1">
                  <c:v>5</c:v>
                </c:pt>
                <c:pt idx="2">
                  <c:v>10</c:v>
                </c:pt>
                <c:pt idx="3">
                  <c:v>11</c:v>
                </c:pt>
                <c:pt idx="4">
                  <c:v>13</c:v>
                </c:pt>
                <c:pt idx="5">
                  <c:v>15</c:v>
                </c:pt>
                <c:pt idx="6">
                  <c:v>17</c:v>
                </c:pt>
                <c:pt idx="7">
                  <c:v>19</c:v>
                </c:pt>
                <c:pt idx="8">
                  <c:v>21</c:v>
                </c:pt>
                <c:pt idx="9">
                  <c:v>23</c:v>
                </c:pt>
                <c:pt idx="10">
                  <c:v>24</c:v>
                </c:pt>
                <c:pt idx="11">
                  <c:v>30</c:v>
                </c:pt>
                <c:pt idx="12">
                  <c:v>35</c:v>
                </c:pt>
              </c:numCache>
            </c:numRef>
          </c:xVal>
          <c:yVal>
            <c:numRef>
              <c:f>'[2]Basabari khal (data)'!$C$327:$C$350</c:f>
              <c:numCache>
                <c:formatCode>General</c:formatCode>
                <c:ptCount val="24"/>
                <c:pt idx="0">
                  <c:v>1.474</c:v>
                </c:pt>
                <c:pt idx="1">
                  <c:v>1.4630000000000001</c:v>
                </c:pt>
                <c:pt idx="2">
                  <c:v>1.4490000000000001</c:v>
                </c:pt>
                <c:pt idx="3">
                  <c:v>0.94199999999999995</c:v>
                </c:pt>
                <c:pt idx="4">
                  <c:v>0.10199999999999999</c:v>
                </c:pt>
                <c:pt idx="5">
                  <c:v>-0.13100000000000001</c:v>
                </c:pt>
                <c:pt idx="6">
                  <c:v>-0.254</c:v>
                </c:pt>
                <c:pt idx="7">
                  <c:v>-0.126</c:v>
                </c:pt>
                <c:pt idx="8">
                  <c:v>0.26400000000000001</c:v>
                </c:pt>
                <c:pt idx="9">
                  <c:v>1.0680000000000001</c:v>
                </c:pt>
                <c:pt idx="10">
                  <c:v>1.661</c:v>
                </c:pt>
                <c:pt idx="11">
                  <c:v>1.6679999999999999</c:v>
                </c:pt>
                <c:pt idx="12">
                  <c:v>1.673</c:v>
                </c:pt>
              </c:numCache>
            </c:numRef>
          </c:yVal>
          <c:smooth val="0"/>
          <c:extLst>
            <c:ext xmlns:c16="http://schemas.microsoft.com/office/drawing/2014/chart" uri="{C3380CC4-5D6E-409C-BE32-E72D297353CC}">
              <c16:uniqueId val="{00000000-9CF3-4DA7-AFD0-D9034D49B0F0}"/>
            </c:ext>
          </c:extLst>
        </c:ser>
        <c:ser>
          <c:idx val="1"/>
          <c:order val="1"/>
          <c:spPr>
            <a:ln w="12700">
              <a:solidFill>
                <a:srgbClr val="FF00FF"/>
              </a:solidFill>
              <a:prstDash val="solid"/>
            </a:ln>
          </c:spPr>
          <c:marker>
            <c:symbol val="none"/>
          </c:marker>
          <c:xVal>
            <c:numRef>
              <c:f>'[2]Basabari khal (data)'!$I$327:$I$351</c:f>
              <c:numCache>
                <c:formatCode>General</c:formatCode>
                <c:ptCount val="25"/>
                <c:pt idx="3">
                  <c:v>0</c:v>
                </c:pt>
                <c:pt idx="4">
                  <c:v>5</c:v>
                </c:pt>
                <c:pt idx="5">
                  <c:v>10</c:v>
                </c:pt>
                <c:pt idx="6">
                  <c:v>11</c:v>
                </c:pt>
                <c:pt idx="7">
                  <c:v>13</c:v>
                </c:pt>
                <c:pt idx="8">
                  <c:v>14.952999999999999</c:v>
                </c:pt>
                <c:pt idx="9">
                  <c:v>16.452999999999999</c:v>
                </c:pt>
                <c:pt idx="10">
                  <c:v>17.952999999999999</c:v>
                </c:pt>
                <c:pt idx="11">
                  <c:v>19.902999999999999</c:v>
                </c:pt>
                <c:pt idx="12">
                  <c:v>21</c:v>
                </c:pt>
                <c:pt idx="13">
                  <c:v>23</c:v>
                </c:pt>
                <c:pt idx="14">
                  <c:v>24</c:v>
                </c:pt>
                <c:pt idx="15">
                  <c:v>30</c:v>
                </c:pt>
                <c:pt idx="16">
                  <c:v>35</c:v>
                </c:pt>
              </c:numCache>
            </c:numRef>
          </c:xVal>
          <c:yVal>
            <c:numRef>
              <c:f>'[2]Basabari khal (data)'!$J$327:$J$351</c:f>
              <c:numCache>
                <c:formatCode>General</c:formatCode>
                <c:ptCount val="25"/>
                <c:pt idx="3">
                  <c:v>1.474</c:v>
                </c:pt>
                <c:pt idx="4">
                  <c:v>1.4630000000000001</c:v>
                </c:pt>
                <c:pt idx="5">
                  <c:v>1.4490000000000001</c:v>
                </c:pt>
                <c:pt idx="6">
                  <c:v>0.94199999999999995</c:v>
                </c:pt>
                <c:pt idx="7">
                  <c:v>0.10199999999999999</c:v>
                </c:pt>
                <c:pt idx="8">
                  <c:v>-1.2</c:v>
                </c:pt>
                <c:pt idx="9">
                  <c:v>-1.2</c:v>
                </c:pt>
                <c:pt idx="10">
                  <c:v>-1.2</c:v>
                </c:pt>
                <c:pt idx="11">
                  <c:v>0.1</c:v>
                </c:pt>
                <c:pt idx="12">
                  <c:v>0.26400000000000001</c:v>
                </c:pt>
                <c:pt idx="13">
                  <c:v>1.0680000000000001</c:v>
                </c:pt>
                <c:pt idx="14">
                  <c:v>1.661</c:v>
                </c:pt>
                <c:pt idx="15">
                  <c:v>1.6679999999999999</c:v>
                </c:pt>
                <c:pt idx="16">
                  <c:v>1.673</c:v>
                </c:pt>
              </c:numCache>
            </c:numRef>
          </c:yVal>
          <c:smooth val="0"/>
          <c:extLst>
            <c:ext xmlns:c16="http://schemas.microsoft.com/office/drawing/2014/chart" uri="{C3380CC4-5D6E-409C-BE32-E72D297353CC}">
              <c16:uniqueId val="{00000001-9CF3-4DA7-AFD0-D9034D49B0F0}"/>
            </c:ext>
          </c:extLst>
        </c:ser>
        <c:dLbls>
          <c:showLegendKey val="0"/>
          <c:showVal val="0"/>
          <c:showCatName val="0"/>
          <c:showSerName val="0"/>
          <c:showPercent val="0"/>
          <c:showBubbleSize val="0"/>
        </c:dLbls>
        <c:axId val="208167680"/>
        <c:axId val="208169216"/>
      </c:scatterChart>
      <c:valAx>
        <c:axId val="20816768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8169216"/>
        <c:crosses val="autoZero"/>
        <c:crossBetween val="midCat"/>
      </c:valAx>
      <c:valAx>
        <c:axId val="20816921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816768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Branch khal (data)'!$B$170:$B$192</c:f>
              <c:numCache>
                <c:formatCode>General</c:formatCode>
                <c:ptCount val="23"/>
                <c:pt idx="0">
                  <c:v>0</c:v>
                </c:pt>
                <c:pt idx="1">
                  <c:v>5</c:v>
                </c:pt>
                <c:pt idx="2">
                  <c:v>10</c:v>
                </c:pt>
                <c:pt idx="3">
                  <c:v>15</c:v>
                </c:pt>
                <c:pt idx="4">
                  <c:v>20</c:v>
                </c:pt>
                <c:pt idx="5">
                  <c:v>22</c:v>
                </c:pt>
                <c:pt idx="6">
                  <c:v>24</c:v>
                </c:pt>
                <c:pt idx="7">
                  <c:v>25</c:v>
                </c:pt>
                <c:pt idx="8">
                  <c:v>26</c:v>
                </c:pt>
                <c:pt idx="9">
                  <c:v>27</c:v>
                </c:pt>
                <c:pt idx="10">
                  <c:v>28</c:v>
                </c:pt>
                <c:pt idx="11">
                  <c:v>30</c:v>
                </c:pt>
                <c:pt idx="12">
                  <c:v>32</c:v>
                </c:pt>
                <c:pt idx="13">
                  <c:v>35</c:v>
                </c:pt>
                <c:pt idx="14">
                  <c:v>45</c:v>
                </c:pt>
              </c:numCache>
            </c:numRef>
          </c:xVal>
          <c:yVal>
            <c:numRef>
              <c:f>'[1]Bhangar Branch khal (data)'!$C$170:$C$192</c:f>
              <c:numCache>
                <c:formatCode>General</c:formatCode>
                <c:ptCount val="23"/>
                <c:pt idx="0">
                  <c:v>9.5000000000000001E-2</c:v>
                </c:pt>
                <c:pt idx="1">
                  <c:v>8.4000000000000005E-2</c:v>
                </c:pt>
                <c:pt idx="2">
                  <c:v>7.4999999999999997E-2</c:v>
                </c:pt>
                <c:pt idx="3">
                  <c:v>7.0000000000000007E-2</c:v>
                </c:pt>
                <c:pt idx="4">
                  <c:v>6.4000000000000001E-2</c:v>
                </c:pt>
                <c:pt idx="5">
                  <c:v>-0.88700000000000001</c:v>
                </c:pt>
                <c:pt idx="6">
                  <c:v>-1.085</c:v>
                </c:pt>
                <c:pt idx="7">
                  <c:v>-1.2869999999999999</c:v>
                </c:pt>
                <c:pt idx="8">
                  <c:v>-1.335</c:v>
                </c:pt>
                <c:pt idx="9">
                  <c:v>-1.286</c:v>
                </c:pt>
                <c:pt idx="10">
                  <c:v>-1.087</c:v>
                </c:pt>
                <c:pt idx="11">
                  <c:v>-0.88600000000000001</c:v>
                </c:pt>
                <c:pt idx="12">
                  <c:v>8.5000000000000006E-2</c:v>
                </c:pt>
                <c:pt idx="13">
                  <c:v>0.09</c:v>
                </c:pt>
                <c:pt idx="14">
                  <c:v>7.6999999999999999E-2</c:v>
                </c:pt>
              </c:numCache>
            </c:numRef>
          </c:yVal>
          <c:smooth val="0"/>
          <c:extLst>
            <c:ext xmlns:c16="http://schemas.microsoft.com/office/drawing/2014/chart" uri="{C3380CC4-5D6E-409C-BE32-E72D297353CC}">
              <c16:uniqueId val="{00000000-2F1F-446A-85C3-1C0882139147}"/>
            </c:ext>
          </c:extLst>
        </c:ser>
        <c:ser>
          <c:idx val="1"/>
          <c:order val="1"/>
          <c:spPr>
            <a:ln w="12700">
              <a:solidFill>
                <a:srgbClr val="FF00FF"/>
              </a:solidFill>
              <a:prstDash val="solid"/>
            </a:ln>
          </c:spPr>
          <c:marker>
            <c:symbol val="none"/>
          </c:marker>
          <c:xVal>
            <c:numRef>
              <c:f>'[1]Bhangar Branch khal (data)'!$I$170:$I$192</c:f>
              <c:numCache>
                <c:formatCode>General</c:formatCode>
                <c:ptCount val="23"/>
                <c:pt idx="7">
                  <c:v>0</c:v>
                </c:pt>
                <c:pt idx="8">
                  <c:v>5</c:v>
                </c:pt>
                <c:pt idx="9">
                  <c:v>10</c:v>
                </c:pt>
                <c:pt idx="10">
                  <c:v>15</c:v>
                </c:pt>
                <c:pt idx="11">
                  <c:v>20</c:v>
                </c:pt>
                <c:pt idx="12">
                  <c:v>22</c:v>
                </c:pt>
                <c:pt idx="13">
                  <c:v>23</c:v>
                </c:pt>
                <c:pt idx="14">
                  <c:v>23.9</c:v>
                </c:pt>
                <c:pt idx="15">
                  <c:v>26.15</c:v>
                </c:pt>
                <c:pt idx="16">
                  <c:v>28.4</c:v>
                </c:pt>
                <c:pt idx="17">
                  <c:v>29.375</c:v>
                </c:pt>
                <c:pt idx="18">
                  <c:v>30</c:v>
                </c:pt>
                <c:pt idx="19">
                  <c:v>32</c:v>
                </c:pt>
                <c:pt idx="20">
                  <c:v>35</c:v>
                </c:pt>
                <c:pt idx="21">
                  <c:v>45</c:v>
                </c:pt>
              </c:numCache>
            </c:numRef>
          </c:xVal>
          <c:yVal>
            <c:numRef>
              <c:f>'[1]Bhangar Branch khal (data)'!$J$170:$J$192</c:f>
              <c:numCache>
                <c:formatCode>General</c:formatCode>
                <c:ptCount val="23"/>
                <c:pt idx="7">
                  <c:v>9.5000000000000001E-2</c:v>
                </c:pt>
                <c:pt idx="8">
                  <c:v>8.4000000000000005E-2</c:v>
                </c:pt>
                <c:pt idx="9">
                  <c:v>7.4999999999999997E-2</c:v>
                </c:pt>
                <c:pt idx="10">
                  <c:v>7.0000000000000007E-2</c:v>
                </c:pt>
                <c:pt idx="11">
                  <c:v>6.4000000000000001E-2</c:v>
                </c:pt>
                <c:pt idx="12">
                  <c:v>-0.88700000000000001</c:v>
                </c:pt>
                <c:pt idx="13">
                  <c:v>-1</c:v>
                </c:pt>
                <c:pt idx="14">
                  <c:v>-1.6</c:v>
                </c:pt>
                <c:pt idx="15">
                  <c:v>-1.6</c:v>
                </c:pt>
                <c:pt idx="16">
                  <c:v>-1.6</c:v>
                </c:pt>
                <c:pt idx="17">
                  <c:v>-0.95</c:v>
                </c:pt>
                <c:pt idx="18">
                  <c:v>-0.88600000000000001</c:v>
                </c:pt>
                <c:pt idx="19">
                  <c:v>8.5000000000000006E-2</c:v>
                </c:pt>
                <c:pt idx="20">
                  <c:v>0.09</c:v>
                </c:pt>
                <c:pt idx="21">
                  <c:v>7.6999999999999999E-2</c:v>
                </c:pt>
              </c:numCache>
            </c:numRef>
          </c:yVal>
          <c:smooth val="0"/>
          <c:extLst>
            <c:ext xmlns:c16="http://schemas.microsoft.com/office/drawing/2014/chart" uri="{C3380CC4-5D6E-409C-BE32-E72D297353CC}">
              <c16:uniqueId val="{00000001-2F1F-446A-85C3-1C0882139147}"/>
            </c:ext>
          </c:extLst>
        </c:ser>
        <c:dLbls>
          <c:showLegendKey val="0"/>
          <c:showVal val="0"/>
          <c:showCatName val="0"/>
          <c:showSerName val="0"/>
          <c:showPercent val="0"/>
          <c:showBubbleSize val="0"/>
        </c:dLbls>
        <c:axId val="203145216"/>
        <c:axId val="203146752"/>
      </c:scatterChart>
      <c:valAx>
        <c:axId val="20314521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146752"/>
        <c:crosses val="autoZero"/>
        <c:crossBetween val="midCat"/>
      </c:valAx>
      <c:valAx>
        <c:axId val="20314675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14521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Branch khal (data)'!$B$195:$B$210</c:f>
              <c:numCache>
                <c:formatCode>General</c:formatCode>
                <c:ptCount val="16"/>
                <c:pt idx="0">
                  <c:v>0</c:v>
                </c:pt>
                <c:pt idx="1">
                  <c:v>5</c:v>
                </c:pt>
                <c:pt idx="2">
                  <c:v>8</c:v>
                </c:pt>
                <c:pt idx="3">
                  <c:v>9</c:v>
                </c:pt>
                <c:pt idx="4">
                  <c:v>10</c:v>
                </c:pt>
                <c:pt idx="5">
                  <c:v>12</c:v>
                </c:pt>
                <c:pt idx="6">
                  <c:v>14</c:v>
                </c:pt>
                <c:pt idx="7">
                  <c:v>16</c:v>
                </c:pt>
                <c:pt idx="8">
                  <c:v>17</c:v>
                </c:pt>
                <c:pt idx="9">
                  <c:v>18</c:v>
                </c:pt>
                <c:pt idx="10">
                  <c:v>20</c:v>
                </c:pt>
                <c:pt idx="11">
                  <c:v>22</c:v>
                </c:pt>
                <c:pt idx="12">
                  <c:v>24</c:v>
                </c:pt>
                <c:pt idx="13">
                  <c:v>30</c:v>
                </c:pt>
                <c:pt idx="14">
                  <c:v>31</c:v>
                </c:pt>
                <c:pt idx="15">
                  <c:v>35</c:v>
                </c:pt>
              </c:numCache>
            </c:numRef>
          </c:xVal>
          <c:yVal>
            <c:numRef>
              <c:f>'[1]Bhangar Branch khal (data)'!$C$195:$C$210</c:f>
              <c:numCache>
                <c:formatCode>General</c:formatCode>
                <c:ptCount val="16"/>
                <c:pt idx="0">
                  <c:v>-4.28</c:v>
                </c:pt>
                <c:pt idx="1">
                  <c:v>-4.1319999999999997</c:v>
                </c:pt>
                <c:pt idx="2">
                  <c:v>-4.03</c:v>
                </c:pt>
                <c:pt idx="3">
                  <c:v>-0.33</c:v>
                </c:pt>
                <c:pt idx="4">
                  <c:v>-0.33600000000000002</c:v>
                </c:pt>
                <c:pt idx="5">
                  <c:v>-1.0309999999999999</c:v>
                </c:pt>
                <c:pt idx="6">
                  <c:v>-1.232</c:v>
                </c:pt>
                <c:pt idx="7">
                  <c:v>-1.381</c:v>
                </c:pt>
                <c:pt idx="8">
                  <c:v>-1.43</c:v>
                </c:pt>
                <c:pt idx="9">
                  <c:v>-1.385</c:v>
                </c:pt>
                <c:pt idx="10">
                  <c:v>-1.2310000000000001</c:v>
                </c:pt>
                <c:pt idx="11">
                  <c:v>-1.036</c:v>
                </c:pt>
                <c:pt idx="12">
                  <c:v>0.16900000000000001</c:v>
                </c:pt>
                <c:pt idx="13">
                  <c:v>0.17899999999999999</c:v>
                </c:pt>
                <c:pt idx="14">
                  <c:v>1.4690000000000001</c:v>
                </c:pt>
                <c:pt idx="15">
                  <c:v>1.468</c:v>
                </c:pt>
              </c:numCache>
            </c:numRef>
          </c:yVal>
          <c:smooth val="0"/>
          <c:extLst>
            <c:ext xmlns:c16="http://schemas.microsoft.com/office/drawing/2014/chart" uri="{C3380CC4-5D6E-409C-BE32-E72D297353CC}">
              <c16:uniqueId val="{00000000-8453-4868-8D23-6C9818794A08}"/>
            </c:ext>
          </c:extLst>
        </c:ser>
        <c:ser>
          <c:idx val="1"/>
          <c:order val="1"/>
          <c:spPr>
            <a:ln w="12700">
              <a:solidFill>
                <a:srgbClr val="FF00FF"/>
              </a:solidFill>
              <a:prstDash val="solid"/>
            </a:ln>
          </c:spPr>
          <c:marker>
            <c:symbol val="none"/>
          </c:marker>
          <c:xVal>
            <c:numRef>
              <c:f>'[1]Bhangar Branch khal (data)'!$I$195:$I$210</c:f>
              <c:numCache>
                <c:formatCode>General</c:formatCode>
                <c:ptCount val="16"/>
                <c:pt idx="7">
                  <c:v>0</c:v>
                </c:pt>
                <c:pt idx="8">
                  <c:v>5</c:v>
                </c:pt>
                <c:pt idx="9">
                  <c:v>8</c:v>
                </c:pt>
                <c:pt idx="10">
                  <c:v>9</c:v>
                </c:pt>
                <c:pt idx="11">
                  <c:v>10</c:v>
                </c:pt>
                <c:pt idx="12">
                  <c:v>12</c:v>
                </c:pt>
                <c:pt idx="13">
                  <c:v>14</c:v>
                </c:pt>
                <c:pt idx="14">
                  <c:v>16</c:v>
                </c:pt>
                <c:pt idx="15">
                  <c:v>16.328500000000002</c:v>
                </c:pt>
              </c:numCache>
            </c:numRef>
          </c:xVal>
          <c:yVal>
            <c:numRef>
              <c:f>'[1]Bhangar Branch khal (data)'!$J$195:$J$210</c:f>
              <c:numCache>
                <c:formatCode>General</c:formatCode>
                <c:ptCount val="16"/>
                <c:pt idx="7">
                  <c:v>-4.28</c:v>
                </c:pt>
                <c:pt idx="8">
                  <c:v>-4.1319999999999997</c:v>
                </c:pt>
                <c:pt idx="9">
                  <c:v>-4.03</c:v>
                </c:pt>
                <c:pt idx="10">
                  <c:v>-0.33</c:v>
                </c:pt>
                <c:pt idx="11">
                  <c:v>-0.33600000000000002</c:v>
                </c:pt>
                <c:pt idx="12">
                  <c:v>-1.0309999999999999</c:v>
                </c:pt>
                <c:pt idx="13">
                  <c:v>-1.232</c:v>
                </c:pt>
                <c:pt idx="14">
                  <c:v>-1.381</c:v>
                </c:pt>
                <c:pt idx="15">
                  <c:v>-1.6</c:v>
                </c:pt>
              </c:numCache>
            </c:numRef>
          </c:yVal>
          <c:smooth val="0"/>
          <c:extLst>
            <c:ext xmlns:c16="http://schemas.microsoft.com/office/drawing/2014/chart" uri="{C3380CC4-5D6E-409C-BE32-E72D297353CC}">
              <c16:uniqueId val="{00000001-8453-4868-8D23-6C9818794A08}"/>
            </c:ext>
          </c:extLst>
        </c:ser>
        <c:dLbls>
          <c:showLegendKey val="0"/>
          <c:showVal val="0"/>
          <c:showCatName val="0"/>
          <c:showSerName val="0"/>
          <c:showPercent val="0"/>
          <c:showBubbleSize val="0"/>
        </c:dLbls>
        <c:axId val="203175424"/>
        <c:axId val="203176960"/>
      </c:scatterChart>
      <c:valAx>
        <c:axId val="20317542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176960"/>
        <c:crosses val="autoZero"/>
        <c:crossBetween val="midCat"/>
      </c:valAx>
      <c:valAx>
        <c:axId val="20317696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1754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Branch khal (data)'!$B$214:$B$227</c:f>
              <c:numCache>
                <c:formatCode>General</c:formatCode>
                <c:ptCount val="14"/>
                <c:pt idx="0">
                  <c:v>0</c:v>
                </c:pt>
                <c:pt idx="1">
                  <c:v>5</c:v>
                </c:pt>
                <c:pt idx="2">
                  <c:v>10</c:v>
                </c:pt>
                <c:pt idx="3">
                  <c:v>12</c:v>
                </c:pt>
                <c:pt idx="4">
                  <c:v>13</c:v>
                </c:pt>
                <c:pt idx="5">
                  <c:v>14</c:v>
                </c:pt>
                <c:pt idx="6">
                  <c:v>15</c:v>
                </c:pt>
                <c:pt idx="7">
                  <c:v>16</c:v>
                </c:pt>
                <c:pt idx="8">
                  <c:v>17</c:v>
                </c:pt>
                <c:pt idx="9">
                  <c:v>18</c:v>
                </c:pt>
                <c:pt idx="10">
                  <c:v>20</c:v>
                </c:pt>
                <c:pt idx="11">
                  <c:v>25</c:v>
                </c:pt>
                <c:pt idx="12">
                  <c:v>30</c:v>
                </c:pt>
                <c:pt idx="13">
                  <c:v>35</c:v>
                </c:pt>
              </c:numCache>
            </c:numRef>
          </c:xVal>
          <c:yVal>
            <c:numRef>
              <c:f>'[1]Bhangar Branch khal (data)'!$C$214:$C$227</c:f>
              <c:numCache>
                <c:formatCode>General</c:formatCode>
                <c:ptCount val="14"/>
                <c:pt idx="0">
                  <c:v>-0.10100000000000001</c:v>
                </c:pt>
                <c:pt idx="1">
                  <c:v>-0.11</c:v>
                </c:pt>
                <c:pt idx="2">
                  <c:v>-0.11600000000000001</c:v>
                </c:pt>
                <c:pt idx="3">
                  <c:v>-0.41599999999999998</c:v>
                </c:pt>
                <c:pt idx="4">
                  <c:v>-0.62</c:v>
                </c:pt>
                <c:pt idx="5">
                  <c:v>-0.73499999999999999</c:v>
                </c:pt>
                <c:pt idx="6">
                  <c:v>-0.78500000000000003</c:v>
                </c:pt>
                <c:pt idx="7">
                  <c:v>-0.71599999999999997</c:v>
                </c:pt>
                <c:pt idx="8">
                  <c:v>-0.53100000000000003</c:v>
                </c:pt>
                <c:pt idx="9">
                  <c:v>-0.41699999999999998</c:v>
                </c:pt>
                <c:pt idx="10">
                  <c:v>-1.6E-2</c:v>
                </c:pt>
                <c:pt idx="11">
                  <c:v>-6.0000000000000001E-3</c:v>
                </c:pt>
                <c:pt idx="12">
                  <c:v>4.0000000000000001E-3</c:v>
                </c:pt>
                <c:pt idx="13">
                  <c:v>1.4999999999999999E-2</c:v>
                </c:pt>
              </c:numCache>
            </c:numRef>
          </c:yVal>
          <c:smooth val="0"/>
          <c:extLst>
            <c:ext xmlns:c16="http://schemas.microsoft.com/office/drawing/2014/chart" uri="{C3380CC4-5D6E-409C-BE32-E72D297353CC}">
              <c16:uniqueId val="{00000000-F3F9-4AF1-95D3-513D19467930}"/>
            </c:ext>
          </c:extLst>
        </c:ser>
        <c:ser>
          <c:idx val="1"/>
          <c:order val="1"/>
          <c:spPr>
            <a:ln w="12700">
              <a:solidFill>
                <a:srgbClr val="FF00FF"/>
              </a:solidFill>
              <a:prstDash val="solid"/>
            </a:ln>
          </c:spPr>
          <c:marker>
            <c:symbol val="none"/>
          </c:marker>
          <c:xVal>
            <c:numRef>
              <c:f>'[1]Bhangar Branch khal (data)'!$I$214:$I$227</c:f>
              <c:numCache>
                <c:formatCode>General</c:formatCode>
                <c:ptCount val="14"/>
                <c:pt idx="6">
                  <c:v>0</c:v>
                </c:pt>
                <c:pt idx="7">
                  <c:v>5</c:v>
                </c:pt>
                <c:pt idx="8">
                  <c:v>10</c:v>
                </c:pt>
                <c:pt idx="9">
                  <c:v>11</c:v>
                </c:pt>
                <c:pt idx="10">
                  <c:v>12.98</c:v>
                </c:pt>
                <c:pt idx="11">
                  <c:v>15.23</c:v>
                </c:pt>
                <c:pt idx="12">
                  <c:v>17.48</c:v>
                </c:pt>
                <c:pt idx="13">
                  <c:v>18.38</c:v>
                </c:pt>
              </c:numCache>
            </c:numRef>
          </c:xVal>
          <c:yVal>
            <c:numRef>
              <c:f>'[1]Bhangar Branch khal (data)'!$J$214:$J$227</c:f>
              <c:numCache>
                <c:formatCode>General</c:formatCode>
                <c:ptCount val="14"/>
                <c:pt idx="6">
                  <c:v>-0.10100000000000001</c:v>
                </c:pt>
                <c:pt idx="7">
                  <c:v>-0.11</c:v>
                </c:pt>
                <c:pt idx="8">
                  <c:v>-0.11600000000000001</c:v>
                </c:pt>
                <c:pt idx="9">
                  <c:v>-0.28000000000000003</c:v>
                </c:pt>
                <c:pt idx="10">
                  <c:v>-1.6</c:v>
                </c:pt>
                <c:pt idx="11">
                  <c:v>-1.6</c:v>
                </c:pt>
                <c:pt idx="12">
                  <c:v>-1.6</c:v>
                </c:pt>
                <c:pt idx="13">
                  <c:v>-1</c:v>
                </c:pt>
              </c:numCache>
            </c:numRef>
          </c:yVal>
          <c:smooth val="0"/>
          <c:extLst>
            <c:ext xmlns:c16="http://schemas.microsoft.com/office/drawing/2014/chart" uri="{C3380CC4-5D6E-409C-BE32-E72D297353CC}">
              <c16:uniqueId val="{00000001-F3F9-4AF1-95D3-513D19467930}"/>
            </c:ext>
          </c:extLst>
        </c:ser>
        <c:dLbls>
          <c:showLegendKey val="0"/>
          <c:showVal val="0"/>
          <c:showCatName val="0"/>
          <c:showSerName val="0"/>
          <c:showPercent val="0"/>
          <c:showBubbleSize val="0"/>
        </c:dLbls>
        <c:axId val="203210752"/>
        <c:axId val="203212288"/>
      </c:scatterChart>
      <c:valAx>
        <c:axId val="20321075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212288"/>
        <c:crosses val="autoZero"/>
        <c:crossBetween val="midCat"/>
      </c:valAx>
      <c:valAx>
        <c:axId val="20321228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2107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Branch khal (data)'!$B$231:$B$257</c:f>
              <c:numCache>
                <c:formatCode>General</c:formatCode>
                <c:ptCount val="27"/>
                <c:pt idx="0">
                  <c:v>0</c:v>
                </c:pt>
                <c:pt idx="1">
                  <c:v>5</c:v>
                </c:pt>
                <c:pt idx="2">
                  <c:v>7</c:v>
                </c:pt>
                <c:pt idx="3">
                  <c:v>10</c:v>
                </c:pt>
                <c:pt idx="4">
                  <c:v>12</c:v>
                </c:pt>
                <c:pt idx="5">
                  <c:v>14</c:v>
                </c:pt>
                <c:pt idx="6">
                  <c:v>15</c:v>
                </c:pt>
                <c:pt idx="7">
                  <c:v>16</c:v>
                </c:pt>
                <c:pt idx="8">
                  <c:v>17</c:v>
                </c:pt>
                <c:pt idx="9">
                  <c:v>18</c:v>
                </c:pt>
                <c:pt idx="10">
                  <c:v>20</c:v>
                </c:pt>
                <c:pt idx="11">
                  <c:v>22</c:v>
                </c:pt>
                <c:pt idx="12">
                  <c:v>25</c:v>
                </c:pt>
                <c:pt idx="13">
                  <c:v>27</c:v>
                </c:pt>
                <c:pt idx="14">
                  <c:v>29</c:v>
                </c:pt>
                <c:pt idx="15">
                  <c:v>30</c:v>
                </c:pt>
              </c:numCache>
            </c:numRef>
          </c:xVal>
          <c:yVal>
            <c:numRef>
              <c:f>'[1]Bhangar Branch khal (data)'!$C$231:$C$257</c:f>
              <c:numCache>
                <c:formatCode>General</c:formatCode>
                <c:ptCount val="27"/>
                <c:pt idx="0">
                  <c:v>1.8640000000000001</c:v>
                </c:pt>
                <c:pt idx="1">
                  <c:v>1.859</c:v>
                </c:pt>
                <c:pt idx="2">
                  <c:v>0.81399999999999995</c:v>
                </c:pt>
                <c:pt idx="3">
                  <c:v>0.79900000000000004</c:v>
                </c:pt>
                <c:pt idx="4">
                  <c:v>-0.252</c:v>
                </c:pt>
                <c:pt idx="5">
                  <c:v>-0.54700000000000004</c:v>
                </c:pt>
                <c:pt idx="6">
                  <c:v>-0.74</c:v>
                </c:pt>
                <c:pt idx="7">
                  <c:v>-0.78600000000000003</c:v>
                </c:pt>
                <c:pt idx="8">
                  <c:v>-0.74099999999999999</c:v>
                </c:pt>
                <c:pt idx="9">
                  <c:v>-0.54700000000000004</c:v>
                </c:pt>
                <c:pt idx="10">
                  <c:v>-0.29599999999999999</c:v>
                </c:pt>
                <c:pt idx="11">
                  <c:v>0.95299999999999996</c:v>
                </c:pt>
                <c:pt idx="12">
                  <c:v>0.94899999999999995</c:v>
                </c:pt>
                <c:pt idx="13">
                  <c:v>-0.48599999999999999</c:v>
                </c:pt>
                <c:pt idx="14">
                  <c:v>-0.68600000000000005</c:v>
                </c:pt>
                <c:pt idx="15">
                  <c:v>-0.73099999999999998</c:v>
                </c:pt>
              </c:numCache>
            </c:numRef>
          </c:yVal>
          <c:smooth val="0"/>
          <c:extLst>
            <c:ext xmlns:c16="http://schemas.microsoft.com/office/drawing/2014/chart" uri="{C3380CC4-5D6E-409C-BE32-E72D297353CC}">
              <c16:uniqueId val="{00000000-61BC-4709-AA84-2159AB20DECB}"/>
            </c:ext>
          </c:extLst>
        </c:ser>
        <c:ser>
          <c:idx val="1"/>
          <c:order val="1"/>
          <c:spPr>
            <a:ln w="12700">
              <a:solidFill>
                <a:srgbClr val="FF00FF"/>
              </a:solidFill>
              <a:prstDash val="solid"/>
            </a:ln>
          </c:spPr>
          <c:marker>
            <c:symbol val="none"/>
          </c:marker>
          <c:xVal>
            <c:numRef>
              <c:f>'[1]Bhangar Branch khal (data)'!$I$232:$I$257</c:f>
              <c:numCache>
                <c:formatCode>General</c:formatCode>
                <c:ptCount val="26"/>
                <c:pt idx="6">
                  <c:v>0</c:v>
                </c:pt>
                <c:pt idx="7">
                  <c:v>5</c:v>
                </c:pt>
                <c:pt idx="8">
                  <c:v>7</c:v>
                </c:pt>
                <c:pt idx="9">
                  <c:v>10</c:v>
                </c:pt>
                <c:pt idx="10">
                  <c:v>12</c:v>
                </c:pt>
                <c:pt idx="11">
                  <c:v>14.022</c:v>
                </c:pt>
                <c:pt idx="12">
                  <c:v>16.271999999999998</c:v>
                </c:pt>
                <c:pt idx="13">
                  <c:v>18.521999999999998</c:v>
                </c:pt>
                <c:pt idx="14">
                  <c:v>22.351499999999998</c:v>
                </c:pt>
                <c:pt idx="15">
                  <c:v>25</c:v>
                </c:pt>
                <c:pt idx="16">
                  <c:v>27</c:v>
                </c:pt>
                <c:pt idx="17">
                  <c:v>29</c:v>
                </c:pt>
                <c:pt idx="18">
                  <c:v>30</c:v>
                </c:pt>
              </c:numCache>
            </c:numRef>
          </c:xVal>
          <c:yVal>
            <c:numRef>
              <c:f>'[1]Bhangar Branch khal (data)'!$J$232:$J$257</c:f>
              <c:numCache>
                <c:formatCode>General</c:formatCode>
                <c:ptCount val="26"/>
                <c:pt idx="6">
                  <c:v>1.8640000000000001</c:v>
                </c:pt>
                <c:pt idx="7">
                  <c:v>1.859</c:v>
                </c:pt>
                <c:pt idx="8">
                  <c:v>0.81399999999999995</c:v>
                </c:pt>
                <c:pt idx="9">
                  <c:v>0.79900000000000004</c:v>
                </c:pt>
                <c:pt idx="10">
                  <c:v>-0.252</c:v>
                </c:pt>
                <c:pt idx="11">
                  <c:v>-1.6</c:v>
                </c:pt>
                <c:pt idx="12">
                  <c:v>-1.6</c:v>
                </c:pt>
                <c:pt idx="13">
                  <c:v>-1.6</c:v>
                </c:pt>
                <c:pt idx="14">
                  <c:v>0.95299999999999996</c:v>
                </c:pt>
                <c:pt idx="15">
                  <c:v>0.94899999999999995</c:v>
                </c:pt>
                <c:pt idx="16">
                  <c:v>-0.48599999999999999</c:v>
                </c:pt>
                <c:pt idx="17">
                  <c:v>-0.68600000000000005</c:v>
                </c:pt>
                <c:pt idx="18">
                  <c:v>-0.73099999999999998</c:v>
                </c:pt>
              </c:numCache>
            </c:numRef>
          </c:yVal>
          <c:smooth val="0"/>
          <c:extLst>
            <c:ext xmlns:c16="http://schemas.microsoft.com/office/drawing/2014/chart" uri="{C3380CC4-5D6E-409C-BE32-E72D297353CC}">
              <c16:uniqueId val="{00000001-61BC-4709-AA84-2159AB20DECB}"/>
            </c:ext>
          </c:extLst>
        </c:ser>
        <c:dLbls>
          <c:showLegendKey val="0"/>
          <c:showVal val="0"/>
          <c:showCatName val="0"/>
          <c:showSerName val="0"/>
          <c:showPercent val="0"/>
          <c:showBubbleSize val="0"/>
        </c:dLbls>
        <c:axId val="203770112"/>
        <c:axId val="203780096"/>
      </c:scatterChart>
      <c:valAx>
        <c:axId val="20377011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780096"/>
        <c:crosses val="autoZero"/>
        <c:crossBetween val="midCat"/>
      </c:valAx>
      <c:valAx>
        <c:axId val="2037800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7701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Branch khal (data)'!$B$259:$B$275</c:f>
              <c:numCache>
                <c:formatCode>General</c:formatCode>
                <c:ptCount val="17"/>
                <c:pt idx="0">
                  <c:v>0</c:v>
                </c:pt>
                <c:pt idx="1">
                  <c:v>5</c:v>
                </c:pt>
                <c:pt idx="2">
                  <c:v>10</c:v>
                </c:pt>
                <c:pt idx="3">
                  <c:v>15</c:v>
                </c:pt>
                <c:pt idx="4">
                  <c:v>20</c:v>
                </c:pt>
                <c:pt idx="5">
                  <c:v>21</c:v>
                </c:pt>
                <c:pt idx="6">
                  <c:v>22</c:v>
                </c:pt>
                <c:pt idx="7">
                  <c:v>23</c:v>
                </c:pt>
                <c:pt idx="8">
                  <c:v>24</c:v>
                </c:pt>
                <c:pt idx="9">
                  <c:v>25</c:v>
                </c:pt>
                <c:pt idx="10">
                  <c:v>26</c:v>
                </c:pt>
                <c:pt idx="11">
                  <c:v>27</c:v>
                </c:pt>
                <c:pt idx="12">
                  <c:v>28</c:v>
                </c:pt>
                <c:pt idx="13">
                  <c:v>30</c:v>
                </c:pt>
                <c:pt idx="14">
                  <c:v>32</c:v>
                </c:pt>
                <c:pt idx="15">
                  <c:v>35</c:v>
                </c:pt>
                <c:pt idx="16">
                  <c:v>40</c:v>
                </c:pt>
              </c:numCache>
            </c:numRef>
          </c:xVal>
          <c:yVal>
            <c:numRef>
              <c:f>'[1]Bhangar Branch khal (data)'!$C$259:$C$275</c:f>
              <c:numCache>
                <c:formatCode>General</c:formatCode>
                <c:ptCount val="17"/>
                <c:pt idx="0">
                  <c:v>0.32200000000000001</c:v>
                </c:pt>
                <c:pt idx="1">
                  <c:v>0.32200000000000001</c:v>
                </c:pt>
                <c:pt idx="2">
                  <c:v>0.317</c:v>
                </c:pt>
                <c:pt idx="3">
                  <c:v>0.311</c:v>
                </c:pt>
                <c:pt idx="4">
                  <c:v>0.30099999999999999</c:v>
                </c:pt>
                <c:pt idx="5">
                  <c:v>-0.44900000000000001</c:v>
                </c:pt>
                <c:pt idx="6">
                  <c:v>-0.69899999999999995</c:v>
                </c:pt>
                <c:pt idx="7">
                  <c:v>-0.91200000000000003</c:v>
                </c:pt>
                <c:pt idx="8">
                  <c:v>-0.95799999999999996</c:v>
                </c:pt>
                <c:pt idx="9">
                  <c:v>-0.91300000000000003</c:v>
                </c:pt>
                <c:pt idx="10">
                  <c:v>-0.7</c:v>
                </c:pt>
                <c:pt idx="11">
                  <c:v>-0.44800000000000001</c:v>
                </c:pt>
                <c:pt idx="12">
                  <c:v>1.476</c:v>
                </c:pt>
                <c:pt idx="13">
                  <c:v>1.472</c:v>
                </c:pt>
                <c:pt idx="14">
                  <c:v>0.312</c:v>
                </c:pt>
                <c:pt idx="15">
                  <c:v>0.45700000000000002</c:v>
                </c:pt>
                <c:pt idx="16">
                  <c:v>0.45200000000000001</c:v>
                </c:pt>
              </c:numCache>
            </c:numRef>
          </c:yVal>
          <c:smooth val="0"/>
          <c:extLst>
            <c:ext xmlns:c16="http://schemas.microsoft.com/office/drawing/2014/chart" uri="{C3380CC4-5D6E-409C-BE32-E72D297353CC}">
              <c16:uniqueId val="{00000000-4D4D-44FA-9513-048211E8A05D}"/>
            </c:ext>
          </c:extLst>
        </c:ser>
        <c:ser>
          <c:idx val="1"/>
          <c:order val="1"/>
          <c:spPr>
            <a:ln w="12700">
              <a:solidFill>
                <a:srgbClr val="FF00FF"/>
              </a:solidFill>
              <a:prstDash val="solid"/>
            </a:ln>
          </c:spPr>
          <c:marker>
            <c:symbol val="none"/>
          </c:marker>
          <c:xVal>
            <c:numRef>
              <c:f>'[1]Bhangar Branch khal (data)'!$I$259:$I$275</c:f>
              <c:numCache>
                <c:formatCode>General</c:formatCode>
                <c:ptCount val="17"/>
                <c:pt idx="7">
                  <c:v>0</c:v>
                </c:pt>
                <c:pt idx="8">
                  <c:v>5</c:v>
                </c:pt>
                <c:pt idx="9">
                  <c:v>10</c:v>
                </c:pt>
                <c:pt idx="10">
                  <c:v>15</c:v>
                </c:pt>
                <c:pt idx="11">
                  <c:v>18.5</c:v>
                </c:pt>
                <c:pt idx="12">
                  <c:v>21.351500000000001</c:v>
                </c:pt>
                <c:pt idx="13">
                  <c:v>23.601500000000001</c:v>
                </c:pt>
                <c:pt idx="14">
                  <c:v>25.851500000000001</c:v>
                </c:pt>
                <c:pt idx="15">
                  <c:v>30.201500000000003</c:v>
                </c:pt>
                <c:pt idx="16">
                  <c:v>32</c:v>
                </c:pt>
              </c:numCache>
            </c:numRef>
          </c:xVal>
          <c:yVal>
            <c:numRef>
              <c:f>'[1]Bhangar Branch khal (data)'!$J$259:$J$275</c:f>
              <c:numCache>
                <c:formatCode>General</c:formatCode>
                <c:ptCount val="17"/>
                <c:pt idx="7">
                  <c:v>0.32200000000000001</c:v>
                </c:pt>
                <c:pt idx="8">
                  <c:v>0.32200000000000001</c:v>
                </c:pt>
                <c:pt idx="9">
                  <c:v>0.317</c:v>
                </c:pt>
                <c:pt idx="10">
                  <c:v>0.311</c:v>
                </c:pt>
                <c:pt idx="11">
                  <c:v>0.30099999999999999</c:v>
                </c:pt>
                <c:pt idx="12">
                  <c:v>-1.6</c:v>
                </c:pt>
                <c:pt idx="13">
                  <c:v>-1.6</c:v>
                </c:pt>
                <c:pt idx="14">
                  <c:v>-1.6</c:v>
                </c:pt>
                <c:pt idx="15">
                  <c:v>1.3</c:v>
                </c:pt>
                <c:pt idx="16">
                  <c:v>0.312</c:v>
                </c:pt>
              </c:numCache>
            </c:numRef>
          </c:yVal>
          <c:smooth val="0"/>
          <c:extLst>
            <c:ext xmlns:c16="http://schemas.microsoft.com/office/drawing/2014/chart" uri="{C3380CC4-5D6E-409C-BE32-E72D297353CC}">
              <c16:uniqueId val="{00000001-4D4D-44FA-9513-048211E8A05D}"/>
            </c:ext>
          </c:extLst>
        </c:ser>
        <c:dLbls>
          <c:showLegendKey val="0"/>
          <c:showVal val="0"/>
          <c:showCatName val="0"/>
          <c:showSerName val="0"/>
          <c:showPercent val="0"/>
          <c:showBubbleSize val="0"/>
        </c:dLbls>
        <c:axId val="203809536"/>
        <c:axId val="203811072"/>
      </c:scatterChart>
      <c:valAx>
        <c:axId val="20380953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811072"/>
        <c:crosses val="autoZero"/>
        <c:crossBetween val="midCat"/>
      </c:valAx>
      <c:valAx>
        <c:axId val="2038110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8095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Branch khal (data)'!$B$278:$B$289</c:f>
              <c:numCache>
                <c:formatCode>General</c:formatCode>
                <c:ptCount val="12"/>
                <c:pt idx="0">
                  <c:v>0</c:v>
                </c:pt>
                <c:pt idx="1">
                  <c:v>5</c:v>
                </c:pt>
                <c:pt idx="2">
                  <c:v>10</c:v>
                </c:pt>
                <c:pt idx="3">
                  <c:v>11</c:v>
                </c:pt>
                <c:pt idx="4">
                  <c:v>12</c:v>
                </c:pt>
                <c:pt idx="5">
                  <c:v>13</c:v>
                </c:pt>
                <c:pt idx="6">
                  <c:v>14</c:v>
                </c:pt>
                <c:pt idx="7">
                  <c:v>15</c:v>
                </c:pt>
                <c:pt idx="8">
                  <c:v>16</c:v>
                </c:pt>
                <c:pt idx="9">
                  <c:v>20</c:v>
                </c:pt>
                <c:pt idx="10">
                  <c:v>25</c:v>
                </c:pt>
                <c:pt idx="11">
                  <c:v>30</c:v>
                </c:pt>
              </c:numCache>
            </c:numRef>
          </c:xVal>
          <c:yVal>
            <c:numRef>
              <c:f>'[1]Bhangar Branch khal (data)'!$C$278:$C$289</c:f>
              <c:numCache>
                <c:formatCode>General</c:formatCode>
                <c:ptCount val="12"/>
                <c:pt idx="0">
                  <c:v>0.17199999999999999</c:v>
                </c:pt>
                <c:pt idx="1">
                  <c:v>0.16600000000000001</c:v>
                </c:pt>
                <c:pt idx="2">
                  <c:v>0.157</c:v>
                </c:pt>
                <c:pt idx="3">
                  <c:v>-0.80400000000000005</c:v>
                </c:pt>
                <c:pt idx="4">
                  <c:v>-1.054</c:v>
                </c:pt>
                <c:pt idx="5">
                  <c:v>-1.1040000000000001</c:v>
                </c:pt>
                <c:pt idx="6">
                  <c:v>-1.0529999999999999</c:v>
                </c:pt>
                <c:pt idx="7">
                  <c:v>-0.80900000000000005</c:v>
                </c:pt>
                <c:pt idx="8">
                  <c:v>0.17699999999999999</c:v>
                </c:pt>
                <c:pt idx="9">
                  <c:v>0.182</c:v>
                </c:pt>
                <c:pt idx="10">
                  <c:v>0.187</c:v>
                </c:pt>
                <c:pt idx="11">
                  <c:v>0.192</c:v>
                </c:pt>
              </c:numCache>
            </c:numRef>
          </c:yVal>
          <c:smooth val="0"/>
          <c:extLst>
            <c:ext xmlns:c16="http://schemas.microsoft.com/office/drawing/2014/chart" uri="{C3380CC4-5D6E-409C-BE32-E72D297353CC}">
              <c16:uniqueId val="{00000000-81F8-4EFE-95F6-0396D454E984}"/>
            </c:ext>
          </c:extLst>
        </c:ser>
        <c:ser>
          <c:idx val="1"/>
          <c:order val="1"/>
          <c:spPr>
            <a:ln w="12700">
              <a:solidFill>
                <a:srgbClr val="FF00FF"/>
              </a:solidFill>
              <a:prstDash val="solid"/>
            </a:ln>
          </c:spPr>
          <c:marker>
            <c:symbol val="none"/>
          </c:marker>
          <c:xVal>
            <c:numRef>
              <c:f>'[1]Bhangar Branch khal (data)'!$I$278:$I$289</c:f>
              <c:numCache>
                <c:formatCode>General</c:formatCode>
                <c:ptCount val="12"/>
                <c:pt idx="7">
                  <c:v>0</c:v>
                </c:pt>
                <c:pt idx="8">
                  <c:v>5</c:v>
                </c:pt>
                <c:pt idx="9">
                  <c:v>8.6999999999999993</c:v>
                </c:pt>
                <c:pt idx="10">
                  <c:v>11.3355</c:v>
                </c:pt>
                <c:pt idx="11">
                  <c:v>13.5855</c:v>
                </c:pt>
              </c:numCache>
            </c:numRef>
          </c:xVal>
          <c:yVal>
            <c:numRef>
              <c:f>'[1]Bhangar Branch khal (data)'!$J$278:$J$289</c:f>
              <c:numCache>
                <c:formatCode>General</c:formatCode>
                <c:ptCount val="12"/>
                <c:pt idx="7">
                  <c:v>0.17199999999999999</c:v>
                </c:pt>
                <c:pt idx="8">
                  <c:v>0.16600000000000001</c:v>
                </c:pt>
                <c:pt idx="9">
                  <c:v>0.157</c:v>
                </c:pt>
                <c:pt idx="10">
                  <c:v>-1.6</c:v>
                </c:pt>
                <c:pt idx="11">
                  <c:v>-1.6</c:v>
                </c:pt>
              </c:numCache>
            </c:numRef>
          </c:yVal>
          <c:smooth val="0"/>
          <c:extLst>
            <c:ext xmlns:c16="http://schemas.microsoft.com/office/drawing/2014/chart" uri="{C3380CC4-5D6E-409C-BE32-E72D297353CC}">
              <c16:uniqueId val="{00000001-81F8-4EFE-95F6-0396D454E984}"/>
            </c:ext>
          </c:extLst>
        </c:ser>
        <c:dLbls>
          <c:showLegendKey val="0"/>
          <c:showVal val="0"/>
          <c:showCatName val="0"/>
          <c:showSerName val="0"/>
          <c:showPercent val="0"/>
          <c:showBubbleSize val="0"/>
        </c:dLbls>
        <c:axId val="203693056"/>
        <c:axId val="203711232"/>
      </c:scatterChart>
      <c:valAx>
        <c:axId val="20369305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711232"/>
        <c:crosses val="autoZero"/>
        <c:crossBetween val="midCat"/>
      </c:valAx>
      <c:valAx>
        <c:axId val="2037112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69305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drawings/_rels/drawing1.xml.rels><?xml version="1.0" encoding="UTF-8" standalone="yes"?>
<Relationships xmlns="http://schemas.openxmlformats.org/package/2006/relationships"><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 Id="rId8"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13</xdr:col>
      <xdr:colOff>397489</xdr:colOff>
      <xdr:row>109</xdr:row>
      <xdr:rowOff>38817</xdr:rowOff>
    </xdr:from>
    <xdr:to>
      <xdr:col>19</xdr:col>
      <xdr:colOff>163973</xdr:colOff>
      <xdr:row>123</xdr:row>
      <xdr:rowOff>0</xdr:rowOff>
    </xdr:to>
    <xdr:graphicFrame macro="">
      <xdr:nvGraphicFramePr>
        <xdr:cNvPr id="10" name="Chart 152">
          <a:extLst>
            <a:ext uri="{FF2B5EF4-FFF2-40B4-BE49-F238E27FC236}">
              <a16:creationId xmlns:a16="http://schemas.microsoft.com/office/drawing/2014/main" id="{A6802EC1-7DB0-4468-A994-91FEF301DC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397489</xdr:colOff>
      <xdr:row>131</xdr:row>
      <xdr:rowOff>38817</xdr:rowOff>
    </xdr:from>
    <xdr:to>
      <xdr:col>19</xdr:col>
      <xdr:colOff>163973</xdr:colOff>
      <xdr:row>145</xdr:row>
      <xdr:rowOff>0</xdr:rowOff>
    </xdr:to>
    <xdr:graphicFrame macro="">
      <xdr:nvGraphicFramePr>
        <xdr:cNvPr id="11" name="Chart 152">
          <a:extLst>
            <a:ext uri="{FF2B5EF4-FFF2-40B4-BE49-F238E27FC236}">
              <a16:creationId xmlns:a16="http://schemas.microsoft.com/office/drawing/2014/main" id="{E0187E41-700E-4DD1-9278-075CEA2F72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397489</xdr:colOff>
      <xdr:row>153</xdr:row>
      <xdr:rowOff>38817</xdr:rowOff>
    </xdr:from>
    <xdr:to>
      <xdr:col>19</xdr:col>
      <xdr:colOff>163973</xdr:colOff>
      <xdr:row>167</xdr:row>
      <xdr:rowOff>0</xdr:rowOff>
    </xdr:to>
    <xdr:graphicFrame macro="">
      <xdr:nvGraphicFramePr>
        <xdr:cNvPr id="12" name="Chart 152">
          <a:extLst>
            <a:ext uri="{FF2B5EF4-FFF2-40B4-BE49-F238E27FC236}">
              <a16:creationId xmlns:a16="http://schemas.microsoft.com/office/drawing/2014/main" id="{EEBDE6A3-71DD-47FD-8472-AA681157F9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397489</xdr:colOff>
      <xdr:row>171</xdr:row>
      <xdr:rowOff>38817</xdr:rowOff>
    </xdr:from>
    <xdr:to>
      <xdr:col>19</xdr:col>
      <xdr:colOff>163973</xdr:colOff>
      <xdr:row>185</xdr:row>
      <xdr:rowOff>0</xdr:rowOff>
    </xdr:to>
    <xdr:graphicFrame macro="">
      <xdr:nvGraphicFramePr>
        <xdr:cNvPr id="13" name="Chart 152">
          <a:extLst>
            <a:ext uri="{FF2B5EF4-FFF2-40B4-BE49-F238E27FC236}">
              <a16:creationId xmlns:a16="http://schemas.microsoft.com/office/drawing/2014/main" id="{19E3C444-060E-4C0D-BF4B-4AA15CF3E8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397489</xdr:colOff>
      <xdr:row>196</xdr:row>
      <xdr:rowOff>38817</xdr:rowOff>
    </xdr:from>
    <xdr:to>
      <xdr:col>19</xdr:col>
      <xdr:colOff>163973</xdr:colOff>
      <xdr:row>211</xdr:row>
      <xdr:rowOff>0</xdr:rowOff>
    </xdr:to>
    <xdr:graphicFrame macro="">
      <xdr:nvGraphicFramePr>
        <xdr:cNvPr id="14" name="Chart 152">
          <a:extLst>
            <a:ext uri="{FF2B5EF4-FFF2-40B4-BE49-F238E27FC236}">
              <a16:creationId xmlns:a16="http://schemas.microsoft.com/office/drawing/2014/main" id="{B1C7A211-4D81-4C71-82F2-55B2A56F19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397489</xdr:colOff>
      <xdr:row>215</xdr:row>
      <xdr:rowOff>38817</xdr:rowOff>
    </xdr:from>
    <xdr:to>
      <xdr:col>19</xdr:col>
      <xdr:colOff>163973</xdr:colOff>
      <xdr:row>228</xdr:row>
      <xdr:rowOff>0</xdr:rowOff>
    </xdr:to>
    <xdr:graphicFrame macro="">
      <xdr:nvGraphicFramePr>
        <xdr:cNvPr id="15" name="Chart 152">
          <a:extLst>
            <a:ext uri="{FF2B5EF4-FFF2-40B4-BE49-F238E27FC236}">
              <a16:creationId xmlns:a16="http://schemas.microsoft.com/office/drawing/2014/main" id="{9041756B-44C8-4EB8-AB6A-E83660296D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397489</xdr:colOff>
      <xdr:row>232</xdr:row>
      <xdr:rowOff>38817</xdr:rowOff>
    </xdr:from>
    <xdr:to>
      <xdr:col>19</xdr:col>
      <xdr:colOff>163973</xdr:colOff>
      <xdr:row>246</xdr:row>
      <xdr:rowOff>0</xdr:rowOff>
    </xdr:to>
    <xdr:graphicFrame macro="">
      <xdr:nvGraphicFramePr>
        <xdr:cNvPr id="16" name="Chart 152">
          <a:extLst>
            <a:ext uri="{FF2B5EF4-FFF2-40B4-BE49-F238E27FC236}">
              <a16:creationId xmlns:a16="http://schemas.microsoft.com/office/drawing/2014/main" id="{AF3B2E91-0C15-4172-A632-927713D416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397489</xdr:colOff>
      <xdr:row>260</xdr:row>
      <xdr:rowOff>38817</xdr:rowOff>
    </xdr:from>
    <xdr:to>
      <xdr:col>19</xdr:col>
      <xdr:colOff>163973</xdr:colOff>
      <xdr:row>274</xdr:row>
      <xdr:rowOff>0</xdr:rowOff>
    </xdr:to>
    <xdr:graphicFrame macro="">
      <xdr:nvGraphicFramePr>
        <xdr:cNvPr id="17" name="Chart 152">
          <a:extLst>
            <a:ext uri="{FF2B5EF4-FFF2-40B4-BE49-F238E27FC236}">
              <a16:creationId xmlns:a16="http://schemas.microsoft.com/office/drawing/2014/main" id="{2D4181FB-8B6B-47D4-811D-67B7F23425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397489</xdr:colOff>
      <xdr:row>279</xdr:row>
      <xdr:rowOff>38817</xdr:rowOff>
    </xdr:from>
    <xdr:to>
      <xdr:col>19</xdr:col>
      <xdr:colOff>163973</xdr:colOff>
      <xdr:row>290</xdr:row>
      <xdr:rowOff>0</xdr:rowOff>
    </xdr:to>
    <xdr:graphicFrame macro="">
      <xdr:nvGraphicFramePr>
        <xdr:cNvPr id="18" name="Chart 152">
          <a:extLst>
            <a:ext uri="{FF2B5EF4-FFF2-40B4-BE49-F238E27FC236}">
              <a16:creationId xmlns:a16="http://schemas.microsoft.com/office/drawing/2014/main" id="{E6007224-EF8B-48DB-9E8B-94D490CE03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397489</xdr:colOff>
      <xdr:row>292</xdr:row>
      <xdr:rowOff>38817</xdr:rowOff>
    </xdr:from>
    <xdr:to>
      <xdr:col>19</xdr:col>
      <xdr:colOff>163973</xdr:colOff>
      <xdr:row>306</xdr:row>
      <xdr:rowOff>0</xdr:rowOff>
    </xdr:to>
    <xdr:graphicFrame macro="">
      <xdr:nvGraphicFramePr>
        <xdr:cNvPr id="19" name="Chart 152">
          <a:extLst>
            <a:ext uri="{FF2B5EF4-FFF2-40B4-BE49-F238E27FC236}">
              <a16:creationId xmlns:a16="http://schemas.microsoft.com/office/drawing/2014/main" id="{08B20504-3F14-4D88-A290-9F59398ACC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130789</xdr:colOff>
      <xdr:row>307</xdr:row>
      <xdr:rowOff>134068</xdr:rowOff>
    </xdr:from>
    <xdr:to>
      <xdr:col>19</xdr:col>
      <xdr:colOff>125873</xdr:colOff>
      <xdr:row>320</xdr:row>
      <xdr:rowOff>28576</xdr:rowOff>
    </xdr:to>
    <xdr:graphicFrame macro="">
      <xdr:nvGraphicFramePr>
        <xdr:cNvPr id="20" name="Chart 152">
          <a:extLst>
            <a:ext uri="{FF2B5EF4-FFF2-40B4-BE49-F238E27FC236}">
              <a16:creationId xmlns:a16="http://schemas.microsoft.com/office/drawing/2014/main" id="{7DDB003F-4A33-4D9A-8558-C00DB53870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397489</xdr:colOff>
      <xdr:row>327</xdr:row>
      <xdr:rowOff>38817</xdr:rowOff>
    </xdr:from>
    <xdr:to>
      <xdr:col>19</xdr:col>
      <xdr:colOff>163973</xdr:colOff>
      <xdr:row>341</xdr:row>
      <xdr:rowOff>0</xdr:rowOff>
    </xdr:to>
    <xdr:graphicFrame macro="">
      <xdr:nvGraphicFramePr>
        <xdr:cNvPr id="21" name="Chart 152">
          <a:extLst>
            <a:ext uri="{FF2B5EF4-FFF2-40B4-BE49-F238E27FC236}">
              <a16:creationId xmlns:a16="http://schemas.microsoft.com/office/drawing/2014/main" id="{111D1E17-D2C1-43AF-A457-6681F18C62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397489</xdr:colOff>
      <xdr:row>346</xdr:row>
      <xdr:rowOff>38817</xdr:rowOff>
    </xdr:from>
    <xdr:to>
      <xdr:col>19</xdr:col>
      <xdr:colOff>163973</xdr:colOff>
      <xdr:row>360</xdr:row>
      <xdr:rowOff>0</xdr:rowOff>
    </xdr:to>
    <xdr:graphicFrame macro="">
      <xdr:nvGraphicFramePr>
        <xdr:cNvPr id="22" name="Chart 152">
          <a:extLst>
            <a:ext uri="{FF2B5EF4-FFF2-40B4-BE49-F238E27FC236}">
              <a16:creationId xmlns:a16="http://schemas.microsoft.com/office/drawing/2014/main" id="{3B1782B1-D7A0-4B39-8A8C-4617312C6D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397489</xdr:colOff>
      <xdr:row>366</xdr:row>
      <xdr:rowOff>38817</xdr:rowOff>
    </xdr:from>
    <xdr:to>
      <xdr:col>19</xdr:col>
      <xdr:colOff>163973</xdr:colOff>
      <xdr:row>380</xdr:row>
      <xdr:rowOff>0</xdr:rowOff>
    </xdr:to>
    <xdr:graphicFrame macro="">
      <xdr:nvGraphicFramePr>
        <xdr:cNvPr id="23" name="Chart 152">
          <a:extLst>
            <a:ext uri="{FF2B5EF4-FFF2-40B4-BE49-F238E27FC236}">
              <a16:creationId xmlns:a16="http://schemas.microsoft.com/office/drawing/2014/main" id="{ACA71DA0-DF0B-4276-8C30-9C4DD45F86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397489</xdr:colOff>
      <xdr:row>392</xdr:row>
      <xdr:rowOff>38817</xdr:rowOff>
    </xdr:from>
    <xdr:to>
      <xdr:col>19</xdr:col>
      <xdr:colOff>163973</xdr:colOff>
      <xdr:row>406</xdr:row>
      <xdr:rowOff>0</xdr:rowOff>
    </xdr:to>
    <xdr:graphicFrame macro="">
      <xdr:nvGraphicFramePr>
        <xdr:cNvPr id="24" name="Chart 152">
          <a:extLst>
            <a:ext uri="{FF2B5EF4-FFF2-40B4-BE49-F238E27FC236}">
              <a16:creationId xmlns:a16="http://schemas.microsoft.com/office/drawing/2014/main" id="{8C2D55C4-E9EF-4C90-94EF-651E2A2465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171045</xdr:colOff>
      <xdr:row>3</xdr:row>
      <xdr:rowOff>146648</xdr:rowOff>
    </xdr:from>
    <xdr:to>
      <xdr:col>19</xdr:col>
      <xdr:colOff>128029</xdr:colOff>
      <xdr:row>17</xdr:row>
      <xdr:rowOff>80873</xdr:rowOff>
    </xdr:to>
    <xdr:graphicFrame macro="">
      <xdr:nvGraphicFramePr>
        <xdr:cNvPr id="2" name="Chart 152">
          <a:extLst>
            <a:ext uri="{FF2B5EF4-FFF2-40B4-BE49-F238E27FC236}">
              <a16:creationId xmlns:a16="http://schemas.microsoft.com/office/drawing/2014/main" id="{25C19781-F029-4ABB-828E-35E30B9F05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397489</xdr:colOff>
      <xdr:row>22</xdr:row>
      <xdr:rowOff>38817</xdr:rowOff>
    </xdr:from>
    <xdr:to>
      <xdr:col>19</xdr:col>
      <xdr:colOff>163973</xdr:colOff>
      <xdr:row>36</xdr:row>
      <xdr:rowOff>0</xdr:rowOff>
    </xdr:to>
    <xdr:graphicFrame macro="">
      <xdr:nvGraphicFramePr>
        <xdr:cNvPr id="3" name="Chart 152">
          <a:extLst>
            <a:ext uri="{FF2B5EF4-FFF2-40B4-BE49-F238E27FC236}">
              <a16:creationId xmlns:a16="http://schemas.microsoft.com/office/drawing/2014/main" id="{4118D5B3-95FA-4E1E-9A41-A07261E327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13</xdr:col>
      <xdr:colOff>397489</xdr:colOff>
      <xdr:row>41</xdr:row>
      <xdr:rowOff>38817</xdr:rowOff>
    </xdr:from>
    <xdr:to>
      <xdr:col>19</xdr:col>
      <xdr:colOff>163973</xdr:colOff>
      <xdr:row>55</xdr:row>
      <xdr:rowOff>0</xdr:rowOff>
    </xdr:to>
    <xdr:graphicFrame macro="">
      <xdr:nvGraphicFramePr>
        <xdr:cNvPr id="4" name="Chart 152">
          <a:extLst>
            <a:ext uri="{FF2B5EF4-FFF2-40B4-BE49-F238E27FC236}">
              <a16:creationId xmlns:a16="http://schemas.microsoft.com/office/drawing/2014/main" id="{3A1407BE-31E4-48A7-B37E-F9A1A93693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13</xdr:col>
      <xdr:colOff>420349</xdr:colOff>
      <xdr:row>66</xdr:row>
      <xdr:rowOff>31197</xdr:rowOff>
    </xdr:from>
    <xdr:to>
      <xdr:col>19</xdr:col>
      <xdr:colOff>186833</xdr:colOff>
      <xdr:row>79</xdr:row>
      <xdr:rowOff>160020</xdr:rowOff>
    </xdr:to>
    <xdr:graphicFrame macro="">
      <xdr:nvGraphicFramePr>
        <xdr:cNvPr id="25" name="Chart 152">
          <a:extLst>
            <a:ext uri="{FF2B5EF4-FFF2-40B4-BE49-F238E27FC236}">
              <a16:creationId xmlns:a16="http://schemas.microsoft.com/office/drawing/2014/main" id="{97DD6522-06E0-4121-8B2E-527E3F89C8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13</xdr:col>
      <xdr:colOff>397489</xdr:colOff>
      <xdr:row>83</xdr:row>
      <xdr:rowOff>38817</xdr:rowOff>
    </xdr:from>
    <xdr:to>
      <xdr:col>19</xdr:col>
      <xdr:colOff>163973</xdr:colOff>
      <xdr:row>96</xdr:row>
      <xdr:rowOff>0</xdr:rowOff>
    </xdr:to>
    <xdr:graphicFrame macro="">
      <xdr:nvGraphicFramePr>
        <xdr:cNvPr id="26" name="Chart 152">
          <a:extLst>
            <a:ext uri="{FF2B5EF4-FFF2-40B4-BE49-F238E27FC236}">
              <a16:creationId xmlns:a16="http://schemas.microsoft.com/office/drawing/2014/main" id="{19259036-FF68-4033-A8B1-8A15CC6F52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13</xdr:col>
      <xdr:colOff>397489</xdr:colOff>
      <xdr:row>99</xdr:row>
      <xdr:rowOff>38817</xdr:rowOff>
    </xdr:from>
    <xdr:to>
      <xdr:col>19</xdr:col>
      <xdr:colOff>163973</xdr:colOff>
      <xdr:row>111</xdr:row>
      <xdr:rowOff>0</xdr:rowOff>
    </xdr:to>
    <xdr:graphicFrame macro="">
      <xdr:nvGraphicFramePr>
        <xdr:cNvPr id="27" name="Chart 152">
          <a:extLst>
            <a:ext uri="{FF2B5EF4-FFF2-40B4-BE49-F238E27FC236}">
              <a16:creationId xmlns:a16="http://schemas.microsoft.com/office/drawing/2014/main" id="{37D47A55-F144-4246-B346-5AE656C561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14</xdr:col>
      <xdr:colOff>9300</xdr:colOff>
      <xdr:row>113</xdr:row>
      <xdr:rowOff>2875</xdr:rowOff>
    </xdr:from>
    <xdr:to>
      <xdr:col>19</xdr:col>
      <xdr:colOff>172959</xdr:colOff>
      <xdr:row>126</xdr:row>
      <xdr:rowOff>125803</xdr:rowOff>
    </xdr:to>
    <xdr:graphicFrame macro="">
      <xdr:nvGraphicFramePr>
        <xdr:cNvPr id="28" name="Chart 152">
          <a:extLst>
            <a:ext uri="{FF2B5EF4-FFF2-40B4-BE49-F238E27FC236}">
              <a16:creationId xmlns:a16="http://schemas.microsoft.com/office/drawing/2014/main" id="{78E0A21F-6DF1-448C-87C8-6B1E63C477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14</xdr:col>
      <xdr:colOff>314</xdr:colOff>
      <xdr:row>130</xdr:row>
      <xdr:rowOff>38818</xdr:rowOff>
    </xdr:from>
    <xdr:to>
      <xdr:col>19</xdr:col>
      <xdr:colOff>163973</xdr:colOff>
      <xdr:row>142</xdr:row>
      <xdr:rowOff>107831</xdr:rowOff>
    </xdr:to>
    <xdr:graphicFrame macro="">
      <xdr:nvGraphicFramePr>
        <xdr:cNvPr id="29" name="Chart 152">
          <a:extLst>
            <a:ext uri="{FF2B5EF4-FFF2-40B4-BE49-F238E27FC236}">
              <a16:creationId xmlns:a16="http://schemas.microsoft.com/office/drawing/2014/main" id="{9FF086E0-2264-4B0C-8508-50978A77A9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13</xdr:col>
      <xdr:colOff>397489</xdr:colOff>
      <xdr:row>147</xdr:row>
      <xdr:rowOff>38817</xdr:rowOff>
    </xdr:from>
    <xdr:to>
      <xdr:col>19</xdr:col>
      <xdr:colOff>163973</xdr:colOff>
      <xdr:row>161</xdr:row>
      <xdr:rowOff>0</xdr:rowOff>
    </xdr:to>
    <xdr:graphicFrame macro="">
      <xdr:nvGraphicFramePr>
        <xdr:cNvPr id="30" name="Chart 152">
          <a:extLst>
            <a:ext uri="{FF2B5EF4-FFF2-40B4-BE49-F238E27FC236}">
              <a16:creationId xmlns:a16="http://schemas.microsoft.com/office/drawing/2014/main" id="{08BBCD79-3B66-4FF2-8DFD-13A6757278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13</xdr:col>
      <xdr:colOff>397489</xdr:colOff>
      <xdr:row>163</xdr:row>
      <xdr:rowOff>38817</xdr:rowOff>
    </xdr:from>
    <xdr:to>
      <xdr:col>19</xdr:col>
      <xdr:colOff>163973</xdr:colOff>
      <xdr:row>177</xdr:row>
      <xdr:rowOff>0</xdr:rowOff>
    </xdr:to>
    <xdr:graphicFrame macro="">
      <xdr:nvGraphicFramePr>
        <xdr:cNvPr id="31" name="Chart 152">
          <a:extLst>
            <a:ext uri="{FF2B5EF4-FFF2-40B4-BE49-F238E27FC236}">
              <a16:creationId xmlns:a16="http://schemas.microsoft.com/office/drawing/2014/main" id="{AFF70965-A663-41EA-890B-7CA257A8C7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14</xdr:col>
      <xdr:colOff>18285</xdr:colOff>
      <xdr:row>178</xdr:row>
      <xdr:rowOff>83747</xdr:rowOff>
    </xdr:from>
    <xdr:to>
      <xdr:col>19</xdr:col>
      <xdr:colOff>181944</xdr:colOff>
      <xdr:row>192</xdr:row>
      <xdr:rowOff>17972</xdr:rowOff>
    </xdr:to>
    <xdr:graphicFrame macro="">
      <xdr:nvGraphicFramePr>
        <xdr:cNvPr id="32" name="Chart 152">
          <a:extLst>
            <a:ext uri="{FF2B5EF4-FFF2-40B4-BE49-F238E27FC236}">
              <a16:creationId xmlns:a16="http://schemas.microsoft.com/office/drawing/2014/main" id="{92D76CC8-C342-48A3-9A49-9AFFBCCD56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13</xdr:col>
      <xdr:colOff>397489</xdr:colOff>
      <xdr:row>197</xdr:row>
      <xdr:rowOff>38817</xdr:rowOff>
    </xdr:from>
    <xdr:to>
      <xdr:col>19</xdr:col>
      <xdr:colOff>163973</xdr:colOff>
      <xdr:row>211</xdr:row>
      <xdr:rowOff>0</xdr:rowOff>
    </xdr:to>
    <xdr:graphicFrame macro="">
      <xdr:nvGraphicFramePr>
        <xdr:cNvPr id="33" name="Chart 152">
          <a:extLst>
            <a:ext uri="{FF2B5EF4-FFF2-40B4-BE49-F238E27FC236}">
              <a16:creationId xmlns:a16="http://schemas.microsoft.com/office/drawing/2014/main" id="{5A838C70-5C1F-4D93-85D0-B74806D9D2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13</xdr:col>
      <xdr:colOff>397489</xdr:colOff>
      <xdr:row>217</xdr:row>
      <xdr:rowOff>38817</xdr:rowOff>
    </xdr:from>
    <xdr:to>
      <xdr:col>19</xdr:col>
      <xdr:colOff>163973</xdr:colOff>
      <xdr:row>231</xdr:row>
      <xdr:rowOff>0</xdr:rowOff>
    </xdr:to>
    <xdr:graphicFrame macro="">
      <xdr:nvGraphicFramePr>
        <xdr:cNvPr id="34" name="Chart 152">
          <a:extLst>
            <a:ext uri="{FF2B5EF4-FFF2-40B4-BE49-F238E27FC236}">
              <a16:creationId xmlns:a16="http://schemas.microsoft.com/office/drawing/2014/main" id="{79D590F8-07D7-45DF-9DBB-12B6D5D9B3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13</xdr:col>
      <xdr:colOff>397489</xdr:colOff>
      <xdr:row>236</xdr:row>
      <xdr:rowOff>38817</xdr:rowOff>
    </xdr:from>
    <xdr:to>
      <xdr:col>19</xdr:col>
      <xdr:colOff>163973</xdr:colOff>
      <xdr:row>250</xdr:row>
      <xdr:rowOff>0</xdr:rowOff>
    </xdr:to>
    <xdr:graphicFrame macro="">
      <xdr:nvGraphicFramePr>
        <xdr:cNvPr id="35" name="Chart 152">
          <a:extLst>
            <a:ext uri="{FF2B5EF4-FFF2-40B4-BE49-F238E27FC236}">
              <a16:creationId xmlns:a16="http://schemas.microsoft.com/office/drawing/2014/main" id="{2DEC43C3-8715-4E19-9331-93FB8028A4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13</xdr:col>
      <xdr:colOff>397489</xdr:colOff>
      <xdr:row>262</xdr:row>
      <xdr:rowOff>38817</xdr:rowOff>
    </xdr:from>
    <xdr:to>
      <xdr:col>19</xdr:col>
      <xdr:colOff>163973</xdr:colOff>
      <xdr:row>276</xdr:row>
      <xdr:rowOff>0</xdr:rowOff>
    </xdr:to>
    <xdr:graphicFrame macro="">
      <xdr:nvGraphicFramePr>
        <xdr:cNvPr id="36" name="Chart 152">
          <a:extLst>
            <a:ext uri="{FF2B5EF4-FFF2-40B4-BE49-F238E27FC236}">
              <a16:creationId xmlns:a16="http://schemas.microsoft.com/office/drawing/2014/main" id="{8F8FE219-3EDA-40F8-BEF2-1C9966F88C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13</xdr:col>
      <xdr:colOff>397489</xdr:colOff>
      <xdr:row>282</xdr:row>
      <xdr:rowOff>38817</xdr:rowOff>
    </xdr:from>
    <xdr:to>
      <xdr:col>19</xdr:col>
      <xdr:colOff>163973</xdr:colOff>
      <xdr:row>296</xdr:row>
      <xdr:rowOff>0</xdr:rowOff>
    </xdr:to>
    <xdr:graphicFrame macro="">
      <xdr:nvGraphicFramePr>
        <xdr:cNvPr id="37" name="Chart 152">
          <a:extLst>
            <a:ext uri="{FF2B5EF4-FFF2-40B4-BE49-F238E27FC236}">
              <a16:creationId xmlns:a16="http://schemas.microsoft.com/office/drawing/2014/main" id="{5E2B9779-49A2-4D4F-B3BD-17E2C9C3F5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13</xdr:col>
      <xdr:colOff>397489</xdr:colOff>
      <xdr:row>302</xdr:row>
      <xdr:rowOff>38817</xdr:rowOff>
    </xdr:from>
    <xdr:to>
      <xdr:col>19</xdr:col>
      <xdr:colOff>163973</xdr:colOff>
      <xdr:row>316</xdr:row>
      <xdr:rowOff>0</xdr:rowOff>
    </xdr:to>
    <xdr:graphicFrame macro="">
      <xdr:nvGraphicFramePr>
        <xdr:cNvPr id="38" name="Chart 152">
          <a:extLst>
            <a:ext uri="{FF2B5EF4-FFF2-40B4-BE49-F238E27FC236}">
              <a16:creationId xmlns:a16="http://schemas.microsoft.com/office/drawing/2014/main" id="{89E973D4-6F59-4BFF-AD07-A57496C0FD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13</xdr:col>
      <xdr:colOff>397489</xdr:colOff>
      <xdr:row>327</xdr:row>
      <xdr:rowOff>38817</xdr:rowOff>
    </xdr:from>
    <xdr:to>
      <xdr:col>19</xdr:col>
      <xdr:colOff>163973</xdr:colOff>
      <xdr:row>341</xdr:row>
      <xdr:rowOff>0</xdr:rowOff>
    </xdr:to>
    <xdr:graphicFrame macro="">
      <xdr:nvGraphicFramePr>
        <xdr:cNvPr id="39" name="Chart 152">
          <a:extLst>
            <a:ext uri="{FF2B5EF4-FFF2-40B4-BE49-F238E27FC236}">
              <a16:creationId xmlns:a16="http://schemas.microsoft.com/office/drawing/2014/main" id="{5D0D2C5A-340E-41B5-9E46-7637F9EA10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Design_All_DC_5\AEMostofa\Southwest%20Project\SMO%20Gopalgonj\Khal\P1\Design%20&amp;%20XL%20File\21%20Bhangar%20Branch%20Khal\CS%20of%20Bhangar%20Branch%20khal.xlsx" TargetMode="External"/><Relationship Id="rId1" Type="http://schemas.openxmlformats.org/officeDocument/2006/relationships/externalLinkPath" Target="CS%20of%20Bhangar%20Branch%20khal.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D:\Design_All_DC_5\AEMostofa\Southwest%20Project\SMO%20Gopalgonj\Khal\P1\Design%20&amp;%20XL%20File\24%20Basabari%20Khal\CS%20of%20Basabari%20khal.xlsx" TargetMode="External"/><Relationship Id="rId1" Type="http://schemas.openxmlformats.org/officeDocument/2006/relationships/externalLinkPath" Target="CS%20of%20Basabari%20kh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hangar Branch khal (2)"/>
      <sheetName val="Offtake khal"/>
      <sheetName val="Outfall khal"/>
      <sheetName val="Bhangar Branch khal"/>
      <sheetName val="Abstract of earth"/>
      <sheetName val="Bhangar Branch khal (data)"/>
    </sheetNames>
    <sheetDataSet>
      <sheetData sheetId="0" refreshError="1"/>
      <sheetData sheetId="1" refreshError="1"/>
      <sheetData sheetId="2" refreshError="1"/>
      <sheetData sheetId="3" refreshError="1"/>
      <sheetData sheetId="4" refreshError="1"/>
      <sheetData sheetId="5">
        <row r="5">
          <cell r="B5">
            <v>0</v>
          </cell>
        </row>
        <row r="108">
          <cell r="B108">
            <v>0</v>
          </cell>
          <cell r="C108">
            <v>1.4E-2</v>
          </cell>
        </row>
        <row r="109">
          <cell r="B109">
            <v>5</v>
          </cell>
          <cell r="C109">
            <v>5.0000000000000001E-3</v>
          </cell>
        </row>
        <row r="110">
          <cell r="B110">
            <v>10</v>
          </cell>
          <cell r="C110">
            <v>6.0000000000000001E-3</v>
          </cell>
        </row>
        <row r="111">
          <cell r="B111">
            <v>16</v>
          </cell>
          <cell r="C111">
            <v>1.6E-2</v>
          </cell>
        </row>
        <row r="112">
          <cell r="B112">
            <v>18</v>
          </cell>
          <cell r="C112">
            <v>2.0350000000000001</v>
          </cell>
          <cell r="I112">
            <v>0</v>
          </cell>
          <cell r="J112">
            <v>1.4E-2</v>
          </cell>
        </row>
        <row r="113">
          <cell r="B113">
            <v>20</v>
          </cell>
          <cell r="C113">
            <v>2.0299999999999998</v>
          </cell>
          <cell r="I113">
            <v>5</v>
          </cell>
          <cell r="J113">
            <v>5.0000000000000001E-3</v>
          </cell>
        </row>
        <row r="114">
          <cell r="B114">
            <v>21</v>
          </cell>
          <cell r="C114">
            <v>-0.42099999999999999</v>
          </cell>
          <cell r="I114">
            <v>10</v>
          </cell>
          <cell r="J114">
            <v>6.0000000000000001E-3</v>
          </cell>
        </row>
        <row r="115">
          <cell r="B115">
            <v>22</v>
          </cell>
          <cell r="C115">
            <v>-0.51700000000000002</v>
          </cell>
          <cell r="I115">
            <v>16</v>
          </cell>
          <cell r="J115">
            <v>1.6E-2</v>
          </cell>
        </row>
        <row r="116">
          <cell r="B116">
            <v>23</v>
          </cell>
          <cell r="C116">
            <v>-0.79500000000000004</v>
          </cell>
          <cell r="I116">
            <v>18</v>
          </cell>
          <cell r="J116">
            <v>2.0350000000000001</v>
          </cell>
        </row>
        <row r="117">
          <cell r="B117">
            <v>24</v>
          </cell>
          <cell r="C117">
            <v>-0.82</v>
          </cell>
          <cell r="I117">
            <v>20</v>
          </cell>
          <cell r="J117">
            <v>2.0299999999999998</v>
          </cell>
        </row>
        <row r="118">
          <cell r="B118">
            <v>25</v>
          </cell>
          <cell r="C118">
            <v>-0.78600000000000003</v>
          </cell>
          <cell r="I118">
            <v>21</v>
          </cell>
          <cell r="J118">
            <v>-0.42099999999999999</v>
          </cell>
        </row>
        <row r="119">
          <cell r="B119">
            <v>26</v>
          </cell>
          <cell r="C119">
            <v>-0.51600000000000001</v>
          </cell>
          <cell r="I119">
            <v>22.7685</v>
          </cell>
          <cell r="J119">
            <v>-1.6</v>
          </cell>
        </row>
        <row r="120">
          <cell r="B120">
            <v>27</v>
          </cell>
          <cell r="C120">
            <v>-0.42299999999999999</v>
          </cell>
          <cell r="I120">
            <v>25.0185</v>
          </cell>
          <cell r="J120">
            <v>-1.6</v>
          </cell>
        </row>
        <row r="121">
          <cell r="B121">
            <v>28</v>
          </cell>
          <cell r="C121">
            <v>8.5000000000000006E-2</v>
          </cell>
          <cell r="I121">
            <v>27.2685</v>
          </cell>
          <cell r="J121">
            <v>-1.6</v>
          </cell>
        </row>
        <row r="122">
          <cell r="B122">
            <v>35</v>
          </cell>
          <cell r="C122">
            <v>0.04</v>
          </cell>
          <cell r="I122">
            <v>29.7285</v>
          </cell>
          <cell r="J122">
            <v>0.04</v>
          </cell>
        </row>
        <row r="123">
          <cell r="B123">
            <v>40</v>
          </cell>
          <cell r="C123">
            <v>9.5000000000000001E-2</v>
          </cell>
          <cell r="I123">
            <v>35</v>
          </cell>
          <cell r="J123">
            <v>0.04</v>
          </cell>
        </row>
        <row r="124">
          <cell r="I124">
            <v>40</v>
          </cell>
          <cell r="J124">
            <v>9.5000000000000001E-2</v>
          </cell>
        </row>
        <row r="130">
          <cell r="B130">
            <v>0</v>
          </cell>
          <cell r="C130">
            <v>0.14299999999999999</v>
          </cell>
        </row>
        <row r="131">
          <cell r="B131">
            <v>5</v>
          </cell>
          <cell r="C131">
            <v>0.128</v>
          </cell>
          <cell r="I131">
            <v>5</v>
          </cell>
          <cell r="J131">
            <v>0.128</v>
          </cell>
        </row>
        <row r="132">
          <cell r="B132">
            <v>10</v>
          </cell>
          <cell r="C132">
            <v>0.122</v>
          </cell>
          <cell r="I132">
            <v>10</v>
          </cell>
          <cell r="J132">
            <v>0.122</v>
          </cell>
        </row>
        <row r="133">
          <cell r="B133">
            <v>15</v>
          </cell>
          <cell r="C133">
            <v>0.113</v>
          </cell>
          <cell r="I133">
            <v>15</v>
          </cell>
          <cell r="J133">
            <v>0.113</v>
          </cell>
        </row>
        <row r="134">
          <cell r="B134">
            <v>18</v>
          </cell>
          <cell r="C134">
            <v>0.10299999999999999</v>
          </cell>
          <cell r="I134">
            <v>18</v>
          </cell>
          <cell r="J134">
            <v>0.10299999999999999</v>
          </cell>
        </row>
        <row r="135">
          <cell r="B135">
            <v>19</v>
          </cell>
          <cell r="C135">
            <v>2.073</v>
          </cell>
          <cell r="I135">
            <v>19</v>
          </cell>
          <cell r="J135">
            <v>2.073</v>
          </cell>
        </row>
        <row r="136">
          <cell r="B136">
            <v>20</v>
          </cell>
          <cell r="C136">
            <v>2.1219999999999999</v>
          </cell>
          <cell r="I136">
            <v>20</v>
          </cell>
          <cell r="J136">
            <v>2.1219999999999999</v>
          </cell>
        </row>
        <row r="137">
          <cell r="B137">
            <v>21</v>
          </cell>
          <cell r="C137">
            <v>-0.69199999999999995</v>
          </cell>
          <cell r="I137">
            <v>21</v>
          </cell>
          <cell r="J137">
            <v>-0.69199999999999995</v>
          </cell>
        </row>
        <row r="138">
          <cell r="B138">
            <v>22</v>
          </cell>
          <cell r="C138">
            <v>-0.97799999999999998</v>
          </cell>
          <cell r="I138">
            <v>22</v>
          </cell>
          <cell r="J138">
            <v>-0.97799999999999998</v>
          </cell>
        </row>
        <row r="139">
          <cell r="B139">
            <v>24</v>
          </cell>
          <cell r="C139">
            <v>-1.262</v>
          </cell>
          <cell r="I139">
            <v>22.933</v>
          </cell>
          <cell r="J139">
            <v>-1.6</v>
          </cell>
        </row>
        <row r="140">
          <cell r="B140">
            <v>25</v>
          </cell>
          <cell r="C140">
            <v>-1.3069999999999999</v>
          </cell>
          <cell r="I140">
            <v>25.183</v>
          </cell>
          <cell r="J140">
            <v>-1.6</v>
          </cell>
        </row>
        <row r="141">
          <cell r="B141">
            <v>26</v>
          </cell>
          <cell r="C141">
            <v>-1.268</v>
          </cell>
          <cell r="I141">
            <v>27.433</v>
          </cell>
          <cell r="J141">
            <v>-1.6</v>
          </cell>
        </row>
        <row r="142">
          <cell r="B142">
            <v>28</v>
          </cell>
          <cell r="C142">
            <v>-0.97899999999999998</v>
          </cell>
          <cell r="I142">
            <v>28.632999999999999</v>
          </cell>
          <cell r="J142">
            <v>-0.8</v>
          </cell>
        </row>
        <row r="143">
          <cell r="B143">
            <v>29</v>
          </cell>
          <cell r="C143">
            <v>-0.68700000000000006</v>
          </cell>
          <cell r="I143">
            <v>29</v>
          </cell>
          <cell r="J143">
            <v>-0.68700000000000006</v>
          </cell>
        </row>
        <row r="144">
          <cell r="B144">
            <v>30</v>
          </cell>
          <cell r="C144">
            <v>0.71699999999999997</v>
          </cell>
          <cell r="I144">
            <v>30</v>
          </cell>
          <cell r="J144">
            <v>0.71699999999999997</v>
          </cell>
        </row>
        <row r="145">
          <cell r="B145">
            <v>32</v>
          </cell>
          <cell r="C145">
            <v>0.70799999999999996</v>
          </cell>
          <cell r="I145">
            <v>32</v>
          </cell>
          <cell r="J145">
            <v>0.70799999999999996</v>
          </cell>
        </row>
        <row r="146">
          <cell r="B146">
            <v>33</v>
          </cell>
          <cell r="C146">
            <v>0.122</v>
          </cell>
          <cell r="I146">
            <v>33</v>
          </cell>
          <cell r="J146">
            <v>0.122</v>
          </cell>
        </row>
        <row r="147">
          <cell r="B147">
            <v>35</v>
          </cell>
          <cell r="C147">
            <v>0.11799999999999999</v>
          </cell>
          <cell r="I147">
            <v>35</v>
          </cell>
          <cell r="J147">
            <v>0.11799999999999999</v>
          </cell>
        </row>
        <row r="148">
          <cell r="B148">
            <v>40</v>
          </cell>
          <cell r="C148">
            <v>0.112</v>
          </cell>
          <cell r="I148">
            <v>40</v>
          </cell>
          <cell r="J148">
            <v>0.112</v>
          </cell>
        </row>
        <row r="152">
          <cell r="B152">
            <v>0</v>
          </cell>
          <cell r="C152">
            <v>-6.2E-2</v>
          </cell>
        </row>
        <row r="153">
          <cell r="B153">
            <v>5</v>
          </cell>
          <cell r="C153">
            <v>-5.7000000000000002E-2</v>
          </cell>
        </row>
        <row r="154">
          <cell r="B154">
            <v>10</v>
          </cell>
          <cell r="C154">
            <v>-6.7000000000000004E-2</v>
          </cell>
        </row>
        <row r="155">
          <cell r="B155">
            <v>15</v>
          </cell>
          <cell r="C155">
            <v>-7.1999999999999995E-2</v>
          </cell>
        </row>
        <row r="156">
          <cell r="B156">
            <v>20</v>
          </cell>
          <cell r="C156">
            <v>-7.6999999999999999E-2</v>
          </cell>
        </row>
        <row r="157">
          <cell r="B157">
            <v>21</v>
          </cell>
          <cell r="C157">
            <v>-0.68300000000000005</v>
          </cell>
        </row>
        <row r="158">
          <cell r="B158">
            <v>23</v>
          </cell>
          <cell r="C158">
            <v>-0.97799999999999998</v>
          </cell>
          <cell r="I158">
            <v>0</v>
          </cell>
          <cell r="J158">
            <v>-6.2E-2</v>
          </cell>
        </row>
        <row r="159">
          <cell r="B159">
            <v>24</v>
          </cell>
          <cell r="C159">
            <v>-1.173</v>
          </cell>
          <cell r="I159">
            <v>5</v>
          </cell>
          <cell r="J159">
            <v>-5.7000000000000002E-2</v>
          </cell>
        </row>
        <row r="160">
          <cell r="B160">
            <v>25</v>
          </cell>
          <cell r="C160">
            <v>-1.2170000000000001</v>
          </cell>
          <cell r="I160">
            <v>10</v>
          </cell>
          <cell r="J160">
            <v>-6.7000000000000004E-2</v>
          </cell>
        </row>
        <row r="161">
          <cell r="B161">
            <v>26</v>
          </cell>
          <cell r="C161">
            <v>-1.1719999999999999</v>
          </cell>
          <cell r="I161">
            <v>15</v>
          </cell>
          <cell r="J161">
            <v>-7.1999999999999995E-2</v>
          </cell>
        </row>
        <row r="162">
          <cell r="B162">
            <v>27</v>
          </cell>
          <cell r="C162">
            <v>-0.98299999999999998</v>
          </cell>
          <cell r="I162">
            <v>20</v>
          </cell>
          <cell r="J162">
            <v>-7.6999999999999999E-2</v>
          </cell>
        </row>
        <row r="163">
          <cell r="B163">
            <v>29</v>
          </cell>
          <cell r="C163">
            <v>-0.67800000000000005</v>
          </cell>
          <cell r="I163">
            <v>21</v>
          </cell>
          <cell r="J163">
            <v>-0.68300000000000005</v>
          </cell>
        </row>
        <row r="164">
          <cell r="B164">
            <v>30</v>
          </cell>
          <cell r="C164">
            <v>-0.127</v>
          </cell>
          <cell r="I164">
            <v>22</v>
          </cell>
          <cell r="J164">
            <v>-0.85</v>
          </cell>
        </row>
        <row r="165">
          <cell r="B165">
            <v>35</v>
          </cell>
          <cell r="C165">
            <v>-0.122</v>
          </cell>
          <cell r="I165">
            <v>23.125</v>
          </cell>
          <cell r="J165">
            <v>-1.6</v>
          </cell>
        </row>
        <row r="166">
          <cell r="B166">
            <v>40</v>
          </cell>
          <cell r="C166">
            <v>-0.11700000000000001</v>
          </cell>
          <cell r="I166">
            <v>25.375</v>
          </cell>
          <cell r="J166">
            <v>-1.6</v>
          </cell>
        </row>
        <row r="167">
          <cell r="I167">
            <v>27.625</v>
          </cell>
          <cell r="J167">
            <v>-1.6</v>
          </cell>
        </row>
        <row r="170">
          <cell r="B170">
            <v>0</v>
          </cell>
          <cell r="C170">
            <v>9.5000000000000001E-2</v>
          </cell>
        </row>
        <row r="171">
          <cell r="B171">
            <v>5</v>
          </cell>
          <cell r="C171">
            <v>8.4000000000000005E-2</v>
          </cell>
        </row>
        <row r="172">
          <cell r="B172">
            <v>10</v>
          </cell>
          <cell r="C172">
            <v>7.4999999999999997E-2</v>
          </cell>
        </row>
        <row r="173">
          <cell r="B173">
            <v>15</v>
          </cell>
          <cell r="C173">
            <v>7.0000000000000007E-2</v>
          </cell>
        </row>
        <row r="174">
          <cell r="B174">
            <v>20</v>
          </cell>
          <cell r="C174">
            <v>6.4000000000000001E-2</v>
          </cell>
        </row>
        <row r="175">
          <cell r="B175">
            <v>22</v>
          </cell>
          <cell r="C175">
            <v>-0.88700000000000001</v>
          </cell>
        </row>
        <row r="176">
          <cell r="B176">
            <v>24</v>
          </cell>
          <cell r="C176">
            <v>-1.085</v>
          </cell>
        </row>
        <row r="177">
          <cell r="B177">
            <v>25</v>
          </cell>
          <cell r="C177">
            <v>-1.2869999999999999</v>
          </cell>
          <cell r="I177">
            <v>0</v>
          </cell>
          <cell r="J177">
            <v>9.5000000000000001E-2</v>
          </cell>
        </row>
        <row r="178">
          <cell r="B178">
            <v>26</v>
          </cell>
          <cell r="C178">
            <v>-1.335</v>
          </cell>
          <cell r="I178">
            <v>5</v>
          </cell>
          <cell r="J178">
            <v>8.4000000000000005E-2</v>
          </cell>
        </row>
        <row r="179">
          <cell r="B179">
            <v>27</v>
          </cell>
          <cell r="C179">
            <v>-1.286</v>
          </cell>
          <cell r="I179">
            <v>10</v>
          </cell>
          <cell r="J179">
            <v>7.4999999999999997E-2</v>
          </cell>
        </row>
        <row r="180">
          <cell r="B180">
            <v>28</v>
          </cell>
          <cell r="C180">
            <v>-1.087</v>
          </cell>
          <cell r="I180">
            <v>15</v>
          </cell>
          <cell r="J180">
            <v>7.0000000000000007E-2</v>
          </cell>
        </row>
        <row r="181">
          <cell r="B181">
            <v>30</v>
          </cell>
          <cell r="C181">
            <v>-0.88600000000000001</v>
          </cell>
          <cell r="I181">
            <v>20</v>
          </cell>
          <cell r="J181">
            <v>6.4000000000000001E-2</v>
          </cell>
        </row>
        <row r="182">
          <cell r="B182">
            <v>32</v>
          </cell>
          <cell r="C182">
            <v>8.5000000000000006E-2</v>
          </cell>
          <cell r="I182">
            <v>22</v>
          </cell>
          <cell r="J182">
            <v>-0.88700000000000001</v>
          </cell>
        </row>
        <row r="183">
          <cell r="B183">
            <v>35</v>
          </cell>
          <cell r="C183">
            <v>0.09</v>
          </cell>
          <cell r="I183">
            <v>23</v>
          </cell>
          <cell r="J183">
            <v>-1</v>
          </cell>
        </row>
        <row r="184">
          <cell r="B184">
            <v>45</v>
          </cell>
          <cell r="C184">
            <v>7.6999999999999999E-2</v>
          </cell>
          <cell r="I184">
            <v>23.9</v>
          </cell>
          <cell r="J184">
            <v>-1.6</v>
          </cell>
        </row>
        <row r="185">
          <cell r="I185">
            <v>26.15</v>
          </cell>
          <cell r="J185">
            <v>-1.6</v>
          </cell>
        </row>
        <row r="186">
          <cell r="I186">
            <v>28.4</v>
          </cell>
          <cell r="J186">
            <v>-1.6</v>
          </cell>
        </row>
        <row r="187">
          <cell r="I187">
            <v>29.375</v>
          </cell>
          <cell r="J187">
            <v>-0.95</v>
          </cell>
        </row>
        <row r="188">
          <cell r="I188">
            <v>30</v>
          </cell>
          <cell r="J188">
            <v>-0.88600000000000001</v>
          </cell>
        </row>
        <row r="189">
          <cell r="I189">
            <v>32</v>
          </cell>
          <cell r="J189">
            <v>8.5000000000000006E-2</v>
          </cell>
        </row>
        <row r="190">
          <cell r="I190">
            <v>35</v>
          </cell>
          <cell r="J190">
            <v>0.09</v>
          </cell>
        </row>
        <row r="191">
          <cell r="I191">
            <v>45</v>
          </cell>
          <cell r="J191">
            <v>7.6999999999999999E-2</v>
          </cell>
        </row>
        <row r="195">
          <cell r="B195">
            <v>0</v>
          </cell>
          <cell r="C195">
            <v>-4.28</v>
          </cell>
        </row>
        <row r="196">
          <cell r="B196">
            <v>5</v>
          </cell>
          <cell r="C196">
            <v>-4.1319999999999997</v>
          </cell>
        </row>
        <row r="197">
          <cell r="B197">
            <v>8</v>
          </cell>
          <cell r="C197">
            <v>-4.03</v>
          </cell>
        </row>
        <row r="198">
          <cell r="B198">
            <v>9</v>
          </cell>
          <cell r="C198">
            <v>-0.33</v>
          </cell>
        </row>
        <row r="199">
          <cell r="B199">
            <v>10</v>
          </cell>
          <cell r="C199">
            <v>-0.33600000000000002</v>
          </cell>
        </row>
        <row r="200">
          <cell r="B200">
            <v>12</v>
          </cell>
          <cell r="C200">
            <v>-1.0309999999999999</v>
          </cell>
        </row>
        <row r="201">
          <cell r="B201">
            <v>14</v>
          </cell>
          <cell r="C201">
            <v>-1.232</v>
          </cell>
        </row>
        <row r="202">
          <cell r="B202">
            <v>16</v>
          </cell>
          <cell r="C202">
            <v>-1.381</v>
          </cell>
          <cell r="I202">
            <v>0</v>
          </cell>
          <cell r="J202">
            <v>-4.28</v>
          </cell>
        </row>
        <row r="203">
          <cell r="B203">
            <v>17</v>
          </cell>
          <cell r="C203">
            <v>-1.43</v>
          </cell>
          <cell r="I203">
            <v>5</v>
          </cell>
          <cell r="J203">
            <v>-4.1319999999999997</v>
          </cell>
        </row>
        <row r="204">
          <cell r="B204">
            <v>18</v>
          </cell>
          <cell r="C204">
            <v>-1.385</v>
          </cell>
          <cell r="I204">
            <v>8</v>
          </cell>
          <cell r="J204">
            <v>-4.03</v>
          </cell>
        </row>
        <row r="205">
          <cell r="B205">
            <v>20</v>
          </cell>
          <cell r="C205">
            <v>-1.2310000000000001</v>
          </cell>
          <cell r="I205">
            <v>9</v>
          </cell>
          <cell r="J205">
            <v>-0.33</v>
          </cell>
        </row>
        <row r="206">
          <cell r="B206">
            <v>22</v>
          </cell>
          <cell r="C206">
            <v>-1.036</v>
          </cell>
          <cell r="I206">
            <v>10</v>
          </cell>
          <cell r="J206">
            <v>-0.33600000000000002</v>
          </cell>
        </row>
        <row r="207">
          <cell r="B207">
            <v>24</v>
          </cell>
          <cell r="C207">
            <v>0.16900000000000001</v>
          </cell>
          <cell r="I207">
            <v>12</v>
          </cell>
          <cell r="J207">
            <v>-1.0309999999999999</v>
          </cell>
        </row>
        <row r="208">
          <cell r="B208">
            <v>30</v>
          </cell>
          <cell r="C208">
            <v>0.17899999999999999</v>
          </cell>
          <cell r="I208">
            <v>14</v>
          </cell>
          <cell r="J208">
            <v>-1.232</v>
          </cell>
        </row>
        <row r="209">
          <cell r="B209">
            <v>31</v>
          </cell>
          <cell r="C209">
            <v>1.4690000000000001</v>
          </cell>
          <cell r="I209">
            <v>16</v>
          </cell>
          <cell r="J209">
            <v>-1.381</v>
          </cell>
        </row>
        <row r="210">
          <cell r="B210">
            <v>35</v>
          </cell>
          <cell r="C210">
            <v>1.468</v>
          </cell>
          <cell r="I210">
            <v>16.328500000000002</v>
          </cell>
          <cell r="J210">
            <v>-1.6</v>
          </cell>
        </row>
        <row r="214">
          <cell r="B214">
            <v>0</v>
          </cell>
          <cell r="C214">
            <v>-0.10100000000000001</v>
          </cell>
        </row>
        <row r="215">
          <cell r="B215">
            <v>5</v>
          </cell>
          <cell r="C215">
            <v>-0.11</v>
          </cell>
        </row>
        <row r="216">
          <cell r="B216">
            <v>10</v>
          </cell>
          <cell r="C216">
            <v>-0.11600000000000001</v>
          </cell>
        </row>
        <row r="217">
          <cell r="B217">
            <v>12</v>
          </cell>
          <cell r="C217">
            <v>-0.41599999999999998</v>
          </cell>
        </row>
        <row r="218">
          <cell r="B218">
            <v>13</v>
          </cell>
          <cell r="C218">
            <v>-0.62</v>
          </cell>
        </row>
        <row r="219">
          <cell r="B219">
            <v>14</v>
          </cell>
          <cell r="C219">
            <v>-0.73499999999999999</v>
          </cell>
        </row>
        <row r="220">
          <cell r="B220">
            <v>15</v>
          </cell>
          <cell r="C220">
            <v>-0.78500000000000003</v>
          </cell>
          <cell r="I220">
            <v>0</v>
          </cell>
          <cell r="J220">
            <v>-0.10100000000000001</v>
          </cell>
        </row>
        <row r="221">
          <cell r="B221">
            <v>16</v>
          </cell>
          <cell r="C221">
            <v>-0.71599999999999997</v>
          </cell>
          <cell r="I221">
            <v>5</v>
          </cell>
          <cell r="J221">
            <v>-0.11</v>
          </cell>
        </row>
        <row r="222">
          <cell r="B222">
            <v>17</v>
          </cell>
          <cell r="C222">
            <v>-0.53100000000000003</v>
          </cell>
          <cell r="I222">
            <v>10</v>
          </cell>
          <cell r="J222">
            <v>-0.11600000000000001</v>
          </cell>
        </row>
        <row r="223">
          <cell r="B223">
            <v>18</v>
          </cell>
          <cell r="C223">
            <v>-0.41699999999999998</v>
          </cell>
          <cell r="I223">
            <v>11</v>
          </cell>
          <cell r="J223">
            <v>-0.28000000000000003</v>
          </cell>
        </row>
        <row r="224">
          <cell r="B224">
            <v>20</v>
          </cell>
          <cell r="C224">
            <v>-1.6E-2</v>
          </cell>
          <cell r="I224">
            <v>12.98</v>
          </cell>
          <cell r="J224">
            <v>-1.6</v>
          </cell>
        </row>
        <row r="225">
          <cell r="B225">
            <v>25</v>
          </cell>
          <cell r="C225">
            <v>-6.0000000000000001E-3</v>
          </cell>
          <cell r="I225">
            <v>15.23</v>
          </cell>
          <cell r="J225">
            <v>-1.6</v>
          </cell>
        </row>
        <row r="226">
          <cell r="B226">
            <v>30</v>
          </cell>
          <cell r="C226">
            <v>4.0000000000000001E-3</v>
          </cell>
          <cell r="I226">
            <v>17.48</v>
          </cell>
          <cell r="J226">
            <v>-1.6</v>
          </cell>
        </row>
        <row r="227">
          <cell r="B227">
            <v>35</v>
          </cell>
          <cell r="C227">
            <v>1.4999999999999999E-2</v>
          </cell>
          <cell r="I227">
            <v>18.38</v>
          </cell>
          <cell r="J227">
            <v>-1</v>
          </cell>
        </row>
        <row r="231">
          <cell r="B231">
            <v>0</v>
          </cell>
          <cell r="C231">
            <v>1.8640000000000001</v>
          </cell>
        </row>
        <row r="232">
          <cell r="B232">
            <v>5</v>
          </cell>
          <cell r="C232">
            <v>1.859</v>
          </cell>
        </row>
        <row r="233">
          <cell r="B233">
            <v>7</v>
          </cell>
          <cell r="C233">
            <v>0.81399999999999995</v>
          </cell>
        </row>
        <row r="234">
          <cell r="B234">
            <v>10</v>
          </cell>
          <cell r="C234">
            <v>0.79900000000000004</v>
          </cell>
        </row>
        <row r="235">
          <cell r="B235">
            <v>12</v>
          </cell>
          <cell r="C235">
            <v>-0.252</v>
          </cell>
        </row>
        <row r="236">
          <cell r="B236">
            <v>14</v>
          </cell>
          <cell r="C236">
            <v>-0.54700000000000004</v>
          </cell>
        </row>
        <row r="237">
          <cell r="B237">
            <v>15</v>
          </cell>
          <cell r="C237">
            <v>-0.74</v>
          </cell>
        </row>
        <row r="238">
          <cell r="B238">
            <v>16</v>
          </cell>
          <cell r="C238">
            <v>-0.78600000000000003</v>
          </cell>
          <cell r="I238">
            <v>0</v>
          </cell>
          <cell r="J238">
            <v>1.8640000000000001</v>
          </cell>
        </row>
        <row r="239">
          <cell r="B239">
            <v>17</v>
          </cell>
          <cell r="C239">
            <v>-0.74099999999999999</v>
          </cell>
          <cell r="I239">
            <v>5</v>
          </cell>
          <cell r="J239">
            <v>1.859</v>
          </cell>
        </row>
        <row r="240">
          <cell r="B240">
            <v>18</v>
          </cell>
          <cell r="C240">
            <v>-0.54700000000000004</v>
          </cell>
          <cell r="I240">
            <v>7</v>
          </cell>
          <cell r="J240">
            <v>0.81399999999999995</v>
          </cell>
        </row>
        <row r="241">
          <cell r="B241">
            <v>20</v>
          </cell>
          <cell r="C241">
            <v>-0.29599999999999999</v>
          </cell>
          <cell r="I241">
            <v>10</v>
          </cell>
          <cell r="J241">
            <v>0.79900000000000004</v>
          </cell>
        </row>
        <row r="242">
          <cell r="B242">
            <v>22</v>
          </cell>
          <cell r="C242">
            <v>0.95299999999999996</v>
          </cell>
          <cell r="I242">
            <v>12</v>
          </cell>
          <cell r="J242">
            <v>-0.252</v>
          </cell>
        </row>
        <row r="243">
          <cell r="B243">
            <v>25</v>
          </cell>
          <cell r="C243">
            <v>0.94899999999999995</v>
          </cell>
          <cell r="I243">
            <v>14.022</v>
          </cell>
          <cell r="J243">
            <v>-1.6</v>
          </cell>
        </row>
        <row r="244">
          <cell r="B244">
            <v>27</v>
          </cell>
          <cell r="C244">
            <v>-0.48599999999999999</v>
          </cell>
          <cell r="I244">
            <v>16.271999999999998</v>
          </cell>
          <cell r="J244">
            <v>-1.6</v>
          </cell>
        </row>
        <row r="245">
          <cell r="B245">
            <v>29</v>
          </cell>
          <cell r="C245">
            <v>-0.68600000000000005</v>
          </cell>
          <cell r="I245">
            <v>18.521999999999998</v>
          </cell>
          <cell r="J245">
            <v>-1.6</v>
          </cell>
        </row>
        <row r="246">
          <cell r="B246">
            <v>30</v>
          </cell>
          <cell r="C246">
            <v>-0.73099999999999998</v>
          </cell>
          <cell r="I246">
            <v>22.351499999999998</v>
          </cell>
          <cell r="J246">
            <v>0.95299999999999996</v>
          </cell>
        </row>
        <row r="247">
          <cell r="I247">
            <v>25</v>
          </cell>
          <cell r="J247">
            <v>0.94899999999999995</v>
          </cell>
        </row>
        <row r="248">
          <cell r="I248">
            <v>27</v>
          </cell>
          <cell r="J248">
            <v>-0.48599999999999999</v>
          </cell>
        </row>
        <row r="249">
          <cell r="I249">
            <v>29</v>
          </cell>
          <cell r="J249">
            <v>-0.68600000000000005</v>
          </cell>
        </row>
        <row r="250">
          <cell r="I250">
            <v>30</v>
          </cell>
          <cell r="J250">
            <v>-0.73099999999999998</v>
          </cell>
        </row>
        <row r="259">
          <cell r="B259">
            <v>0</v>
          </cell>
          <cell r="C259">
            <v>0.32200000000000001</v>
          </cell>
        </row>
        <row r="260">
          <cell r="B260">
            <v>5</v>
          </cell>
          <cell r="C260">
            <v>0.32200000000000001</v>
          </cell>
        </row>
        <row r="261">
          <cell r="B261">
            <v>10</v>
          </cell>
          <cell r="C261">
            <v>0.317</v>
          </cell>
        </row>
        <row r="262">
          <cell r="B262">
            <v>15</v>
          </cell>
          <cell r="C262">
            <v>0.311</v>
          </cell>
        </row>
        <row r="263">
          <cell r="B263">
            <v>20</v>
          </cell>
          <cell r="C263">
            <v>0.30099999999999999</v>
          </cell>
        </row>
        <row r="264">
          <cell r="B264">
            <v>21</v>
          </cell>
          <cell r="C264">
            <v>-0.44900000000000001</v>
          </cell>
        </row>
        <row r="265">
          <cell r="B265">
            <v>22</v>
          </cell>
          <cell r="C265">
            <v>-0.69899999999999995</v>
          </cell>
        </row>
        <row r="266">
          <cell r="B266">
            <v>23</v>
          </cell>
          <cell r="C266">
            <v>-0.91200000000000003</v>
          </cell>
          <cell r="I266">
            <v>0</v>
          </cell>
          <cell r="J266">
            <v>0.32200000000000001</v>
          </cell>
        </row>
        <row r="267">
          <cell r="B267">
            <v>24</v>
          </cell>
          <cell r="C267">
            <v>-0.95799999999999996</v>
          </cell>
          <cell r="I267">
            <v>5</v>
          </cell>
          <cell r="J267">
            <v>0.32200000000000001</v>
          </cell>
        </row>
        <row r="268">
          <cell r="B268">
            <v>25</v>
          </cell>
          <cell r="C268">
            <v>-0.91300000000000003</v>
          </cell>
          <cell r="I268">
            <v>10</v>
          </cell>
          <cell r="J268">
            <v>0.317</v>
          </cell>
        </row>
        <row r="269">
          <cell r="B269">
            <v>26</v>
          </cell>
          <cell r="C269">
            <v>-0.7</v>
          </cell>
          <cell r="I269">
            <v>15</v>
          </cell>
          <cell r="J269">
            <v>0.311</v>
          </cell>
        </row>
        <row r="270">
          <cell r="B270">
            <v>27</v>
          </cell>
          <cell r="C270">
            <v>-0.44800000000000001</v>
          </cell>
          <cell r="I270">
            <v>18.5</v>
          </cell>
          <cell r="J270">
            <v>0.30099999999999999</v>
          </cell>
        </row>
        <row r="271">
          <cell r="B271">
            <v>28</v>
          </cell>
          <cell r="C271">
            <v>1.476</v>
          </cell>
          <cell r="I271">
            <v>21.351500000000001</v>
          </cell>
          <cell r="J271">
            <v>-1.6</v>
          </cell>
        </row>
        <row r="272">
          <cell r="B272">
            <v>30</v>
          </cell>
          <cell r="C272">
            <v>1.472</v>
          </cell>
          <cell r="I272">
            <v>23.601500000000001</v>
          </cell>
          <cell r="J272">
            <v>-1.6</v>
          </cell>
        </row>
        <row r="273">
          <cell r="B273">
            <v>32</v>
          </cell>
          <cell r="C273">
            <v>0.312</v>
          </cell>
          <cell r="I273">
            <v>25.851500000000001</v>
          </cell>
          <cell r="J273">
            <v>-1.6</v>
          </cell>
        </row>
        <row r="274">
          <cell r="B274">
            <v>35</v>
          </cell>
          <cell r="C274">
            <v>0.45700000000000002</v>
          </cell>
          <cell r="I274">
            <v>30.201500000000003</v>
          </cell>
          <cell r="J274">
            <v>1.3</v>
          </cell>
        </row>
        <row r="275">
          <cell r="B275">
            <v>40</v>
          </cell>
          <cell r="C275">
            <v>0.45200000000000001</v>
          </cell>
          <cell r="I275">
            <v>32</v>
          </cell>
          <cell r="J275">
            <v>0.312</v>
          </cell>
        </row>
        <row r="278">
          <cell r="B278">
            <v>0</v>
          </cell>
          <cell r="C278">
            <v>0.17199999999999999</v>
          </cell>
        </row>
        <row r="279">
          <cell r="B279">
            <v>5</v>
          </cell>
          <cell r="C279">
            <v>0.16600000000000001</v>
          </cell>
        </row>
        <row r="280">
          <cell r="B280">
            <v>10</v>
          </cell>
          <cell r="C280">
            <v>0.157</v>
          </cell>
        </row>
        <row r="281">
          <cell r="B281">
            <v>11</v>
          </cell>
          <cell r="C281">
            <v>-0.80400000000000005</v>
          </cell>
        </row>
        <row r="282">
          <cell r="B282">
            <v>12</v>
          </cell>
          <cell r="C282">
            <v>-1.054</v>
          </cell>
        </row>
        <row r="283">
          <cell r="B283">
            <v>13</v>
          </cell>
          <cell r="C283">
            <v>-1.1040000000000001</v>
          </cell>
        </row>
        <row r="284">
          <cell r="B284">
            <v>14</v>
          </cell>
          <cell r="C284">
            <v>-1.0529999999999999</v>
          </cell>
        </row>
        <row r="285">
          <cell r="B285">
            <v>15</v>
          </cell>
          <cell r="C285">
            <v>-0.80900000000000005</v>
          </cell>
          <cell r="I285">
            <v>0</v>
          </cell>
          <cell r="J285">
            <v>0.17199999999999999</v>
          </cell>
        </row>
        <row r="286">
          <cell r="B286">
            <v>16</v>
          </cell>
          <cell r="C286">
            <v>0.17699999999999999</v>
          </cell>
          <cell r="I286">
            <v>5</v>
          </cell>
          <cell r="J286">
            <v>0.16600000000000001</v>
          </cell>
        </row>
        <row r="287">
          <cell r="B287">
            <v>20</v>
          </cell>
          <cell r="C287">
            <v>0.182</v>
          </cell>
          <cell r="I287">
            <v>8.6999999999999993</v>
          </cell>
          <cell r="J287">
            <v>0.157</v>
          </cell>
        </row>
        <row r="288">
          <cell r="B288">
            <v>25</v>
          </cell>
          <cell r="C288">
            <v>0.187</v>
          </cell>
          <cell r="I288">
            <v>11.3355</v>
          </cell>
          <cell r="J288">
            <v>-1.6</v>
          </cell>
        </row>
        <row r="289">
          <cell r="B289">
            <v>30</v>
          </cell>
          <cell r="C289">
            <v>0.192</v>
          </cell>
          <cell r="I289">
            <v>13.5855</v>
          </cell>
          <cell r="J289">
            <v>-1.6</v>
          </cell>
        </row>
        <row r="291">
          <cell r="B291">
            <v>0</v>
          </cell>
          <cell r="C291">
            <v>-1.321</v>
          </cell>
        </row>
        <row r="292">
          <cell r="B292">
            <v>2</v>
          </cell>
          <cell r="C292">
            <v>-1.306</v>
          </cell>
        </row>
        <row r="293">
          <cell r="B293">
            <v>5</v>
          </cell>
          <cell r="C293">
            <v>-1.206</v>
          </cell>
        </row>
        <row r="294">
          <cell r="B294">
            <v>7</v>
          </cell>
          <cell r="C294">
            <v>-0.16</v>
          </cell>
        </row>
        <row r="295">
          <cell r="B295">
            <v>10</v>
          </cell>
          <cell r="C295">
            <v>-0.155</v>
          </cell>
        </row>
        <row r="296">
          <cell r="B296">
            <v>11</v>
          </cell>
          <cell r="C296">
            <v>-0.70599999999999996</v>
          </cell>
        </row>
        <row r="297">
          <cell r="B297">
            <v>12</v>
          </cell>
          <cell r="C297">
            <v>-0.96199999999999997</v>
          </cell>
        </row>
        <row r="298">
          <cell r="B298">
            <v>13</v>
          </cell>
          <cell r="C298">
            <v>-1.0109999999999999</v>
          </cell>
          <cell r="I298">
            <v>0</v>
          </cell>
          <cell r="J298">
            <v>-1.321</v>
          </cell>
        </row>
        <row r="299">
          <cell r="B299">
            <v>14</v>
          </cell>
          <cell r="C299">
            <v>-1.155</v>
          </cell>
          <cell r="I299">
            <v>2</v>
          </cell>
          <cell r="J299">
            <v>-1.306</v>
          </cell>
        </row>
        <row r="300">
          <cell r="B300">
            <v>15</v>
          </cell>
          <cell r="C300">
            <v>-1.0129999999999999</v>
          </cell>
          <cell r="I300">
            <v>5</v>
          </cell>
          <cell r="J300">
            <v>-1.206</v>
          </cell>
        </row>
        <row r="301">
          <cell r="B301">
            <v>16</v>
          </cell>
          <cell r="C301">
            <v>-0.85499999999999998</v>
          </cell>
          <cell r="I301">
            <v>7</v>
          </cell>
          <cell r="J301">
            <v>-0.16</v>
          </cell>
        </row>
        <row r="302">
          <cell r="B302">
            <v>17</v>
          </cell>
          <cell r="C302">
            <v>-0.70599999999999996</v>
          </cell>
          <cell r="I302">
            <v>9.5</v>
          </cell>
          <cell r="J302">
            <v>-0.155</v>
          </cell>
        </row>
        <row r="303">
          <cell r="B303">
            <v>18</v>
          </cell>
          <cell r="C303">
            <v>-1.0999999999999999E-2</v>
          </cell>
          <cell r="I303">
            <v>11.6675</v>
          </cell>
          <cell r="J303">
            <v>-1.6</v>
          </cell>
        </row>
        <row r="304">
          <cell r="B304">
            <v>19</v>
          </cell>
          <cell r="C304">
            <v>-1.4999999999999999E-2</v>
          </cell>
          <cell r="I304">
            <v>13.9175</v>
          </cell>
          <cell r="J304">
            <v>-1.6</v>
          </cell>
        </row>
        <row r="305">
          <cell r="B305">
            <v>20</v>
          </cell>
          <cell r="C305">
            <v>-0.01</v>
          </cell>
          <cell r="I305">
            <v>16.1675</v>
          </cell>
          <cell r="J305">
            <v>-1.6</v>
          </cell>
        </row>
        <row r="306">
          <cell r="B306">
            <v>25</v>
          </cell>
          <cell r="C306">
            <v>-1E-3</v>
          </cell>
          <cell r="I306">
            <v>18.567500000000003</v>
          </cell>
          <cell r="J306">
            <v>0</v>
          </cell>
        </row>
        <row r="307">
          <cell r="B307">
            <v>30</v>
          </cell>
          <cell r="C307">
            <v>-0.02</v>
          </cell>
          <cell r="I307">
            <v>19</v>
          </cell>
          <cell r="J307">
            <v>-1.4999999999999999E-2</v>
          </cell>
        </row>
        <row r="309">
          <cell r="B309">
            <v>0</v>
          </cell>
          <cell r="C309">
            <v>1.9330000000000001</v>
          </cell>
        </row>
        <row r="310">
          <cell r="B310">
            <v>3</v>
          </cell>
          <cell r="C310">
            <v>1.327</v>
          </cell>
          <cell r="I310">
            <v>0</v>
          </cell>
          <cell r="J310">
            <v>1.9330000000000001</v>
          </cell>
        </row>
        <row r="311">
          <cell r="B311">
            <v>4</v>
          </cell>
          <cell r="C311">
            <v>1.32</v>
          </cell>
          <cell r="I311">
            <v>3</v>
          </cell>
          <cell r="J311">
            <v>1.327</v>
          </cell>
        </row>
        <row r="312">
          <cell r="B312">
            <v>6</v>
          </cell>
          <cell r="C312">
            <v>-0.65600000000000003</v>
          </cell>
          <cell r="I312">
            <v>4</v>
          </cell>
          <cell r="J312">
            <v>1.32</v>
          </cell>
        </row>
        <row r="313">
          <cell r="B313">
            <v>7</v>
          </cell>
          <cell r="C313">
            <v>-0.80600000000000005</v>
          </cell>
          <cell r="I313">
            <v>6</v>
          </cell>
          <cell r="J313">
            <v>-0.65600000000000003</v>
          </cell>
        </row>
        <row r="314">
          <cell r="B314">
            <v>8</v>
          </cell>
          <cell r="C314">
            <v>-0.89700000000000002</v>
          </cell>
          <cell r="I314">
            <v>7.4160000000000004</v>
          </cell>
          <cell r="J314">
            <v>-1.6</v>
          </cell>
        </row>
        <row r="315">
          <cell r="B315">
            <v>10</v>
          </cell>
          <cell r="C315">
            <v>-0.995</v>
          </cell>
          <cell r="I315">
            <v>9.6660000000000004</v>
          </cell>
          <cell r="J315">
            <v>-1.6</v>
          </cell>
        </row>
        <row r="316">
          <cell r="B316">
            <v>12</v>
          </cell>
          <cell r="C316">
            <v>-0.9</v>
          </cell>
          <cell r="I316">
            <v>11.916</v>
          </cell>
          <cell r="J316">
            <v>-1.6</v>
          </cell>
        </row>
        <row r="317">
          <cell r="B317">
            <v>13</v>
          </cell>
          <cell r="C317">
            <v>-0.80700000000000005</v>
          </cell>
          <cell r="I317">
            <v>13.116</v>
          </cell>
          <cell r="J317">
            <v>-0.8</v>
          </cell>
        </row>
        <row r="318">
          <cell r="B318">
            <v>14</v>
          </cell>
          <cell r="C318">
            <v>-0.65500000000000003</v>
          </cell>
          <cell r="I318">
            <v>14</v>
          </cell>
          <cell r="J318">
            <v>-0.65500000000000003</v>
          </cell>
        </row>
        <row r="319">
          <cell r="B319">
            <v>16</v>
          </cell>
          <cell r="C319">
            <v>-0.155</v>
          </cell>
          <cell r="I319">
            <v>16</v>
          </cell>
          <cell r="J319">
            <v>-0.155</v>
          </cell>
        </row>
        <row r="320">
          <cell r="B320">
            <v>20</v>
          </cell>
          <cell r="C320">
            <v>-0.14499999999999999</v>
          </cell>
          <cell r="I320">
            <v>20</v>
          </cell>
          <cell r="J320">
            <v>-0.14499999999999999</v>
          </cell>
        </row>
        <row r="321">
          <cell r="B321">
            <v>25</v>
          </cell>
          <cell r="C321">
            <v>-0.14000000000000001</v>
          </cell>
          <cell r="I321">
            <v>25</v>
          </cell>
          <cell r="J321">
            <v>-0.14000000000000001</v>
          </cell>
        </row>
        <row r="322">
          <cell r="B322">
            <v>30</v>
          </cell>
          <cell r="C322">
            <v>-0.13500000000000001</v>
          </cell>
          <cell r="I322">
            <v>30</v>
          </cell>
          <cell r="J322">
            <v>-0.13500000000000001</v>
          </cell>
        </row>
        <row r="326">
          <cell r="B326">
            <v>0</v>
          </cell>
          <cell r="C326">
            <v>-1.264</v>
          </cell>
        </row>
        <row r="327">
          <cell r="B327">
            <v>3</v>
          </cell>
          <cell r="C327">
            <v>-0.71499999999999997</v>
          </cell>
        </row>
        <row r="328">
          <cell r="B328">
            <v>6</v>
          </cell>
          <cell r="C328">
            <v>-0.45400000000000001</v>
          </cell>
        </row>
        <row r="329">
          <cell r="B329">
            <v>8</v>
          </cell>
          <cell r="C329">
            <v>-0.31</v>
          </cell>
        </row>
        <row r="330">
          <cell r="B330">
            <v>10</v>
          </cell>
          <cell r="C330">
            <v>-0.315</v>
          </cell>
        </row>
        <row r="331">
          <cell r="B331">
            <v>11</v>
          </cell>
          <cell r="C331">
            <v>-0.41599999999999998</v>
          </cell>
          <cell r="I331">
            <v>0</v>
          </cell>
          <cell r="J331">
            <v>-1.264</v>
          </cell>
        </row>
        <row r="332">
          <cell r="B332">
            <v>12</v>
          </cell>
          <cell r="C332">
            <v>-0.61499999999999999</v>
          </cell>
          <cell r="I332">
            <v>3</v>
          </cell>
          <cell r="J332">
            <v>-0.71499999999999997</v>
          </cell>
        </row>
        <row r="333">
          <cell r="B333">
            <v>13</v>
          </cell>
          <cell r="C333">
            <v>-0.80600000000000005</v>
          </cell>
          <cell r="I333">
            <v>6</v>
          </cell>
          <cell r="J333">
            <v>-0.45400000000000001</v>
          </cell>
        </row>
        <row r="334">
          <cell r="B334">
            <v>14</v>
          </cell>
          <cell r="C334">
            <v>-0.84399999999999997</v>
          </cell>
          <cell r="I334">
            <v>8</v>
          </cell>
          <cell r="J334">
            <v>-0.31</v>
          </cell>
        </row>
        <row r="335">
          <cell r="B335">
            <v>15</v>
          </cell>
          <cell r="C335">
            <v>-0.80500000000000005</v>
          </cell>
          <cell r="I335">
            <v>10</v>
          </cell>
          <cell r="J335">
            <v>-0.315</v>
          </cell>
        </row>
        <row r="336">
          <cell r="B336">
            <v>16</v>
          </cell>
          <cell r="C336">
            <v>-0.61599999999999999</v>
          </cell>
          <cell r="I336">
            <v>11.9275</v>
          </cell>
          <cell r="J336">
            <v>-1.6</v>
          </cell>
        </row>
        <row r="337">
          <cell r="B337">
            <v>17</v>
          </cell>
          <cell r="C337">
            <v>-0.41499999999999998</v>
          </cell>
          <cell r="I337">
            <v>14.1775</v>
          </cell>
          <cell r="J337">
            <v>-1.6</v>
          </cell>
        </row>
        <row r="338">
          <cell r="B338">
            <v>18</v>
          </cell>
          <cell r="C338">
            <v>-8.5999999999999993E-2</v>
          </cell>
          <cell r="I338">
            <v>16.427500000000002</v>
          </cell>
          <cell r="J338">
            <v>-1.6</v>
          </cell>
        </row>
        <row r="339">
          <cell r="B339">
            <v>25</v>
          </cell>
          <cell r="C339">
            <v>9.0999999999999998E-2</v>
          </cell>
          <cell r="I339">
            <v>18.722500000000004</v>
          </cell>
          <cell r="J339">
            <v>-7.0000000000000007E-2</v>
          </cell>
        </row>
        <row r="340">
          <cell r="B340">
            <v>30</v>
          </cell>
          <cell r="C340">
            <v>9.6000000000000002E-2</v>
          </cell>
          <cell r="I340">
            <v>25</v>
          </cell>
          <cell r="J340">
            <v>9.0999999999999998E-2</v>
          </cell>
        </row>
        <row r="341">
          <cell r="B341">
            <v>35</v>
          </cell>
          <cell r="C341">
            <v>0.106</v>
          </cell>
          <cell r="I341">
            <v>30</v>
          </cell>
          <cell r="J341">
            <v>9.6000000000000002E-2</v>
          </cell>
        </row>
        <row r="345">
          <cell r="B345">
            <v>0</v>
          </cell>
          <cell r="C345">
            <v>-1.1870000000000001</v>
          </cell>
        </row>
        <row r="346">
          <cell r="B346">
            <v>2</v>
          </cell>
          <cell r="C346">
            <v>-0.97799999999999998</v>
          </cell>
        </row>
        <row r="347">
          <cell r="B347">
            <v>5</v>
          </cell>
          <cell r="C347">
            <v>-0.51200000000000001</v>
          </cell>
        </row>
        <row r="348">
          <cell r="B348">
            <v>7</v>
          </cell>
          <cell r="C348">
            <v>1.9419999999999999</v>
          </cell>
          <cell r="I348">
            <v>0</v>
          </cell>
          <cell r="J348">
            <v>-1.1870000000000001</v>
          </cell>
        </row>
        <row r="349">
          <cell r="B349">
            <v>8</v>
          </cell>
          <cell r="C349">
            <v>1.9370000000000001</v>
          </cell>
          <cell r="I349">
            <v>2</v>
          </cell>
          <cell r="J349">
            <v>-0.97799999999999998</v>
          </cell>
        </row>
        <row r="350">
          <cell r="B350">
            <v>9</v>
          </cell>
          <cell r="C350">
            <v>0.34799999999999998</v>
          </cell>
          <cell r="I350">
            <v>5</v>
          </cell>
          <cell r="J350">
            <v>-0.51200000000000001</v>
          </cell>
        </row>
        <row r="351">
          <cell r="B351">
            <v>10</v>
          </cell>
          <cell r="C351">
            <v>0.34200000000000003</v>
          </cell>
          <cell r="I351">
            <v>7</v>
          </cell>
          <cell r="J351">
            <v>1.9419999999999999</v>
          </cell>
        </row>
        <row r="352">
          <cell r="B352">
            <v>11</v>
          </cell>
          <cell r="C352">
            <v>7.2999999999999995E-2</v>
          </cell>
          <cell r="I352">
            <v>8</v>
          </cell>
          <cell r="J352">
            <v>1.9370000000000001</v>
          </cell>
        </row>
        <row r="353">
          <cell r="B353">
            <v>12</v>
          </cell>
          <cell r="C353">
            <v>-0.17299999999999999</v>
          </cell>
          <cell r="I353">
            <v>9</v>
          </cell>
          <cell r="J353">
            <v>0.34799999999999998</v>
          </cell>
        </row>
        <row r="354">
          <cell r="B354">
            <v>12.5</v>
          </cell>
          <cell r="C354">
            <v>-0.377</v>
          </cell>
          <cell r="I354">
            <v>11.922000000000001</v>
          </cell>
          <cell r="J354">
            <v>-1.6</v>
          </cell>
        </row>
        <row r="355">
          <cell r="B355">
            <v>13</v>
          </cell>
          <cell r="C355">
            <v>-0.42199999999999999</v>
          </cell>
          <cell r="I355">
            <v>14.172000000000001</v>
          </cell>
          <cell r="J355">
            <v>-1.6</v>
          </cell>
        </row>
        <row r="356">
          <cell r="B356">
            <v>13.5</v>
          </cell>
          <cell r="C356">
            <v>-0.372</v>
          </cell>
          <cell r="I356">
            <v>16.422000000000001</v>
          </cell>
          <cell r="J356">
            <v>-1.6</v>
          </cell>
        </row>
        <row r="357">
          <cell r="B357">
            <v>14</v>
          </cell>
          <cell r="C357">
            <v>-0.17399999999999999</v>
          </cell>
          <cell r="I357">
            <v>19.3125</v>
          </cell>
          <cell r="J357">
            <v>0.32700000000000001</v>
          </cell>
        </row>
        <row r="358">
          <cell r="B358">
            <v>15</v>
          </cell>
          <cell r="C358">
            <v>8.6999999999999994E-2</v>
          </cell>
          <cell r="I358">
            <v>20</v>
          </cell>
          <cell r="J358">
            <v>0.33300000000000002</v>
          </cell>
        </row>
        <row r="359">
          <cell r="B359">
            <v>16</v>
          </cell>
          <cell r="C359">
            <v>0.32700000000000001</v>
          </cell>
          <cell r="I359">
            <v>25</v>
          </cell>
          <cell r="J359">
            <v>0.33800000000000002</v>
          </cell>
        </row>
        <row r="360">
          <cell r="B360">
            <v>20</v>
          </cell>
          <cell r="C360">
            <v>0.33300000000000002</v>
          </cell>
        </row>
        <row r="361">
          <cell r="B361">
            <v>25</v>
          </cell>
          <cell r="C361">
            <v>0.33800000000000002</v>
          </cell>
        </row>
        <row r="365">
          <cell r="B365">
            <v>0</v>
          </cell>
          <cell r="C365">
            <v>-2.0009999999999999</v>
          </cell>
        </row>
        <row r="366">
          <cell r="B366">
            <v>3</v>
          </cell>
          <cell r="C366">
            <v>-1.9359999999999999</v>
          </cell>
        </row>
        <row r="367">
          <cell r="B367">
            <v>5</v>
          </cell>
          <cell r="C367">
            <v>-1.87</v>
          </cell>
        </row>
        <row r="368">
          <cell r="B368">
            <v>7</v>
          </cell>
          <cell r="C368">
            <v>1.7150000000000001</v>
          </cell>
        </row>
        <row r="369">
          <cell r="B369">
            <v>8</v>
          </cell>
          <cell r="C369">
            <v>1.7689999999999999</v>
          </cell>
          <cell r="I369">
            <v>0</v>
          </cell>
          <cell r="J369">
            <v>-2.0009999999999999</v>
          </cell>
        </row>
        <row r="370">
          <cell r="B370">
            <v>9</v>
          </cell>
          <cell r="C370">
            <v>0.26</v>
          </cell>
          <cell r="I370">
            <v>3</v>
          </cell>
          <cell r="J370">
            <v>-1.9359999999999999</v>
          </cell>
        </row>
        <row r="371">
          <cell r="B371">
            <v>10</v>
          </cell>
          <cell r="C371">
            <v>0.255</v>
          </cell>
          <cell r="I371">
            <v>5</v>
          </cell>
          <cell r="J371">
            <v>-1.87</v>
          </cell>
        </row>
        <row r="372">
          <cell r="B372">
            <v>11</v>
          </cell>
          <cell r="C372">
            <v>-3.1E-2</v>
          </cell>
          <cell r="I372">
            <v>7</v>
          </cell>
          <cell r="J372">
            <v>1.7150000000000001</v>
          </cell>
        </row>
        <row r="373">
          <cell r="B373">
            <v>12</v>
          </cell>
          <cell r="C373">
            <v>-0.19500000000000001</v>
          </cell>
          <cell r="I373">
            <v>8</v>
          </cell>
          <cell r="J373">
            <v>1.7689999999999999</v>
          </cell>
        </row>
        <row r="374">
          <cell r="B374">
            <v>12.5</v>
          </cell>
          <cell r="C374">
            <v>-0.40899999999999997</v>
          </cell>
          <cell r="I374">
            <v>9</v>
          </cell>
          <cell r="J374">
            <v>0.26</v>
          </cell>
        </row>
        <row r="375">
          <cell r="B375">
            <v>13</v>
          </cell>
          <cell r="C375">
            <v>-0.43099999999999999</v>
          </cell>
          <cell r="I375">
            <v>11.79</v>
          </cell>
          <cell r="J375">
            <v>-1.6</v>
          </cell>
        </row>
        <row r="376">
          <cell r="B376">
            <v>13.5</v>
          </cell>
          <cell r="C376">
            <v>-0.40799999999999997</v>
          </cell>
          <cell r="I376">
            <v>14.04</v>
          </cell>
          <cell r="J376">
            <v>-1.6</v>
          </cell>
        </row>
        <row r="377">
          <cell r="B377">
            <v>14</v>
          </cell>
          <cell r="C377">
            <v>-0.188</v>
          </cell>
          <cell r="I377">
            <v>16.29</v>
          </cell>
          <cell r="J377">
            <v>-1.6</v>
          </cell>
        </row>
        <row r="378">
          <cell r="B378">
            <v>15</v>
          </cell>
          <cell r="C378">
            <v>-7.0000000000000007E-2</v>
          </cell>
          <cell r="I378">
            <v>19.32</v>
          </cell>
          <cell r="J378">
            <v>0.42</v>
          </cell>
        </row>
        <row r="379">
          <cell r="B379">
            <v>16</v>
          </cell>
          <cell r="C379">
            <v>0.42</v>
          </cell>
          <cell r="I379">
            <v>20</v>
          </cell>
          <cell r="J379">
            <v>0.42499999999999999</v>
          </cell>
        </row>
        <row r="380">
          <cell r="B380">
            <v>20</v>
          </cell>
          <cell r="C380">
            <v>0.42499999999999999</v>
          </cell>
          <cell r="I380">
            <v>30</v>
          </cell>
          <cell r="J380">
            <v>0.43</v>
          </cell>
        </row>
        <row r="381">
          <cell r="B381">
            <v>30</v>
          </cell>
          <cell r="C381">
            <v>0.43</v>
          </cell>
        </row>
        <row r="391">
          <cell r="B391">
            <v>0</v>
          </cell>
          <cell r="C391">
            <v>-1.831</v>
          </cell>
        </row>
        <row r="392">
          <cell r="B392">
            <v>3</v>
          </cell>
          <cell r="C392">
            <v>-1.78</v>
          </cell>
        </row>
        <row r="393">
          <cell r="B393">
            <v>5</v>
          </cell>
          <cell r="C393">
            <v>-1.67</v>
          </cell>
        </row>
        <row r="394">
          <cell r="B394">
            <v>7</v>
          </cell>
          <cell r="C394">
            <v>1.7150000000000001</v>
          </cell>
        </row>
        <row r="395">
          <cell r="B395">
            <v>8</v>
          </cell>
          <cell r="C395">
            <v>1.7050000000000001</v>
          </cell>
        </row>
        <row r="396">
          <cell r="B396">
            <v>9</v>
          </cell>
          <cell r="C396">
            <v>0.2</v>
          </cell>
          <cell r="I396">
            <v>0</v>
          </cell>
          <cell r="J396">
            <v>-1.831</v>
          </cell>
        </row>
        <row r="397">
          <cell r="B397">
            <v>10</v>
          </cell>
          <cell r="C397">
            <v>0.185</v>
          </cell>
          <cell r="I397">
            <v>3</v>
          </cell>
          <cell r="J397">
            <v>-1.78</v>
          </cell>
        </row>
        <row r="398">
          <cell r="B398">
            <v>11</v>
          </cell>
          <cell r="C398">
            <v>-8.5000000000000006E-2</v>
          </cell>
          <cell r="I398">
            <v>5</v>
          </cell>
          <cell r="J398">
            <v>-1.67</v>
          </cell>
        </row>
        <row r="399">
          <cell r="B399">
            <v>12</v>
          </cell>
          <cell r="C399">
            <v>-0.26</v>
          </cell>
          <cell r="I399">
            <v>7</v>
          </cell>
          <cell r="J399">
            <v>1.7150000000000001</v>
          </cell>
        </row>
        <row r="400">
          <cell r="B400">
            <v>12.5</v>
          </cell>
          <cell r="C400">
            <v>-0.35499999999999998</v>
          </cell>
          <cell r="I400">
            <v>8</v>
          </cell>
          <cell r="J400">
            <v>1.7050000000000001</v>
          </cell>
        </row>
        <row r="401">
          <cell r="B401">
            <v>13</v>
          </cell>
          <cell r="C401">
            <v>-0.4</v>
          </cell>
          <cell r="I401">
            <v>9</v>
          </cell>
          <cell r="J401">
            <v>0.2</v>
          </cell>
        </row>
        <row r="402">
          <cell r="B402">
            <v>13.5</v>
          </cell>
          <cell r="C402">
            <v>-0.35</v>
          </cell>
          <cell r="I402">
            <v>11.7</v>
          </cell>
          <cell r="J402">
            <v>-1.6</v>
          </cell>
        </row>
        <row r="403">
          <cell r="B403">
            <v>14</v>
          </cell>
          <cell r="C403">
            <v>-0.255</v>
          </cell>
          <cell r="I403">
            <v>13.95</v>
          </cell>
          <cell r="J403">
            <v>-1.6</v>
          </cell>
        </row>
        <row r="404">
          <cell r="B404">
            <v>15</v>
          </cell>
          <cell r="C404">
            <v>-0.08</v>
          </cell>
          <cell r="I404">
            <v>16.2</v>
          </cell>
          <cell r="J404">
            <v>-1.6</v>
          </cell>
        </row>
        <row r="405">
          <cell r="B405">
            <v>16</v>
          </cell>
          <cell r="C405">
            <v>0.33</v>
          </cell>
          <cell r="I405">
            <v>19.125</v>
          </cell>
          <cell r="J405">
            <v>0.35</v>
          </cell>
        </row>
        <row r="406">
          <cell r="B406">
            <v>20</v>
          </cell>
          <cell r="C406">
            <v>0.33500000000000002</v>
          </cell>
          <cell r="I406">
            <v>20</v>
          </cell>
          <cell r="J406">
            <v>0.33500000000000002</v>
          </cell>
        </row>
        <row r="407">
          <cell r="B407">
            <v>25</v>
          </cell>
          <cell r="C407">
            <v>0.34</v>
          </cell>
          <cell r="I407">
            <v>25</v>
          </cell>
          <cell r="J407">
            <v>0.34</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Long section Basabari khal "/>
      <sheetName val="Offtake khal"/>
      <sheetName val="Outfall khal"/>
      <sheetName val="Basabari khal"/>
      <sheetName val="Abstract of earth"/>
      <sheetName val="Basabari khal (data)"/>
    </sheetNames>
    <sheetDataSet>
      <sheetData sheetId="0" refreshError="1"/>
      <sheetData sheetId="1" refreshError="1"/>
      <sheetData sheetId="2" refreshError="1"/>
      <sheetData sheetId="3" refreshError="1"/>
      <sheetData sheetId="4" refreshError="1"/>
      <sheetData sheetId="5">
        <row r="6">
          <cell r="B6">
            <v>0</v>
          </cell>
          <cell r="C6">
            <v>2.6160000000000001</v>
          </cell>
        </row>
        <row r="7">
          <cell r="B7">
            <v>5</v>
          </cell>
          <cell r="C7">
            <v>2.6110000000000002</v>
          </cell>
          <cell r="I7">
            <v>0</v>
          </cell>
          <cell r="J7">
            <v>2.6160000000000001</v>
          </cell>
        </row>
        <row r="8">
          <cell r="B8">
            <v>10</v>
          </cell>
          <cell r="C8">
            <v>2.597</v>
          </cell>
          <cell r="I8">
            <v>5</v>
          </cell>
          <cell r="J8">
            <v>2.6110000000000002</v>
          </cell>
        </row>
        <row r="9">
          <cell r="B9">
            <v>12</v>
          </cell>
          <cell r="C9">
            <v>-1.4E-2</v>
          </cell>
          <cell r="I9">
            <v>10</v>
          </cell>
          <cell r="J9">
            <v>2.597</v>
          </cell>
        </row>
        <row r="10">
          <cell r="B10">
            <v>14</v>
          </cell>
          <cell r="C10">
            <v>-1.5069999999999999</v>
          </cell>
          <cell r="I10">
            <v>12</v>
          </cell>
          <cell r="J10">
            <v>-1.4E-2</v>
          </cell>
        </row>
        <row r="11">
          <cell r="B11">
            <v>17</v>
          </cell>
          <cell r="C11">
            <v>-2.637</v>
          </cell>
          <cell r="I11">
            <v>14</v>
          </cell>
          <cell r="J11">
            <v>-1.5069999999999999</v>
          </cell>
        </row>
        <row r="12">
          <cell r="B12">
            <v>20</v>
          </cell>
          <cell r="C12">
            <v>-2.915</v>
          </cell>
          <cell r="I12">
            <v>17</v>
          </cell>
          <cell r="J12">
            <v>-2.637</v>
          </cell>
        </row>
        <row r="13">
          <cell r="B13">
            <v>23</v>
          </cell>
          <cell r="C13">
            <v>-2.629</v>
          </cell>
          <cell r="I13">
            <v>20</v>
          </cell>
          <cell r="J13">
            <v>-2.915</v>
          </cell>
        </row>
        <row r="14">
          <cell r="B14">
            <v>26</v>
          </cell>
          <cell r="C14">
            <v>-1.5149999999999999</v>
          </cell>
          <cell r="I14">
            <v>23</v>
          </cell>
          <cell r="J14">
            <v>-2.629</v>
          </cell>
        </row>
        <row r="15">
          <cell r="B15">
            <v>28</v>
          </cell>
          <cell r="C15">
            <v>-3.9E-2</v>
          </cell>
          <cell r="I15">
            <v>26</v>
          </cell>
          <cell r="J15">
            <v>-1.5149999999999999</v>
          </cell>
        </row>
        <row r="16">
          <cell r="B16">
            <v>30</v>
          </cell>
          <cell r="C16">
            <v>2.694</v>
          </cell>
          <cell r="I16">
            <v>28</v>
          </cell>
          <cell r="J16">
            <v>-3.9E-2</v>
          </cell>
        </row>
        <row r="17">
          <cell r="B17">
            <v>35</v>
          </cell>
          <cell r="C17">
            <v>2.7010000000000001</v>
          </cell>
          <cell r="I17">
            <v>30</v>
          </cell>
          <cell r="J17">
            <v>2.694</v>
          </cell>
        </row>
        <row r="18">
          <cell r="B18">
            <v>40</v>
          </cell>
          <cell r="C18">
            <v>2.17</v>
          </cell>
          <cell r="I18">
            <v>35</v>
          </cell>
          <cell r="J18">
            <v>2.7010000000000001</v>
          </cell>
        </row>
        <row r="22">
          <cell r="B22">
            <v>0</v>
          </cell>
          <cell r="C22">
            <v>1.9710000000000001</v>
          </cell>
        </row>
        <row r="23">
          <cell r="B23">
            <v>5</v>
          </cell>
          <cell r="C23">
            <v>1.966</v>
          </cell>
          <cell r="I23">
            <v>0</v>
          </cell>
          <cell r="J23">
            <v>1.9710000000000001</v>
          </cell>
        </row>
        <row r="24">
          <cell r="B24">
            <v>10</v>
          </cell>
          <cell r="C24">
            <v>1.9610000000000001</v>
          </cell>
          <cell r="I24">
            <v>5</v>
          </cell>
          <cell r="J24">
            <v>1.966</v>
          </cell>
        </row>
        <row r="25">
          <cell r="B25">
            <v>11</v>
          </cell>
          <cell r="C25">
            <v>0.72599999999999998</v>
          </cell>
          <cell r="I25">
            <v>10</v>
          </cell>
          <cell r="J25">
            <v>1.9610000000000001</v>
          </cell>
        </row>
        <row r="26">
          <cell r="B26">
            <v>12</v>
          </cell>
          <cell r="C26">
            <v>-0.20499999999999999</v>
          </cell>
          <cell r="I26">
            <v>11</v>
          </cell>
          <cell r="J26">
            <v>0.72599999999999998</v>
          </cell>
        </row>
        <row r="27">
          <cell r="B27">
            <v>14</v>
          </cell>
          <cell r="C27">
            <v>-0.86299999999999999</v>
          </cell>
          <cell r="I27">
            <v>12</v>
          </cell>
          <cell r="J27">
            <v>-0.20499999999999999</v>
          </cell>
        </row>
        <row r="28">
          <cell r="B28">
            <v>16</v>
          </cell>
          <cell r="C28">
            <v>-1.4139999999999999</v>
          </cell>
          <cell r="I28">
            <v>14</v>
          </cell>
          <cell r="J28">
            <v>-0.86299999999999999</v>
          </cell>
        </row>
        <row r="29">
          <cell r="B29">
            <v>18</v>
          </cell>
          <cell r="C29">
            <v>-1.5269999999999999</v>
          </cell>
          <cell r="I29">
            <v>16</v>
          </cell>
          <cell r="J29">
            <v>-1.4139999999999999</v>
          </cell>
        </row>
        <row r="30">
          <cell r="B30">
            <v>20</v>
          </cell>
          <cell r="C30">
            <v>-1.419</v>
          </cell>
          <cell r="I30">
            <v>18</v>
          </cell>
          <cell r="J30">
            <v>-1.5269999999999999</v>
          </cell>
        </row>
        <row r="31">
          <cell r="B31">
            <v>22</v>
          </cell>
          <cell r="C31">
            <v>-0.88</v>
          </cell>
          <cell r="I31">
            <v>20</v>
          </cell>
          <cell r="J31">
            <v>-1.419</v>
          </cell>
        </row>
        <row r="32">
          <cell r="B32">
            <v>24</v>
          </cell>
          <cell r="C32">
            <v>-0.36399999999999999</v>
          </cell>
          <cell r="I32">
            <v>22</v>
          </cell>
          <cell r="J32">
            <v>-0.88</v>
          </cell>
        </row>
        <row r="33">
          <cell r="B33">
            <v>25</v>
          </cell>
          <cell r="C33">
            <v>0.24099999999999999</v>
          </cell>
          <cell r="I33">
            <v>24</v>
          </cell>
          <cell r="J33">
            <v>-0.36399999999999999</v>
          </cell>
        </row>
        <row r="34">
          <cell r="B34">
            <v>26</v>
          </cell>
          <cell r="C34">
            <v>1.004</v>
          </cell>
          <cell r="I34">
            <v>25</v>
          </cell>
          <cell r="J34">
            <v>0.24099999999999999</v>
          </cell>
        </row>
        <row r="35">
          <cell r="B35">
            <v>30</v>
          </cell>
          <cell r="C35">
            <v>1.0109999999999999</v>
          </cell>
          <cell r="I35">
            <v>26</v>
          </cell>
          <cell r="J35">
            <v>1.004</v>
          </cell>
        </row>
        <row r="36">
          <cell r="B36">
            <v>35</v>
          </cell>
          <cell r="C36">
            <v>1.026</v>
          </cell>
          <cell r="I36">
            <v>30</v>
          </cell>
          <cell r="J36">
            <v>1.0109999999999999</v>
          </cell>
        </row>
        <row r="37">
          <cell r="B37">
            <v>40</v>
          </cell>
          <cell r="C37">
            <v>1.042</v>
          </cell>
          <cell r="I37">
            <v>35</v>
          </cell>
          <cell r="J37">
            <v>1.026</v>
          </cell>
        </row>
        <row r="41">
          <cell r="B41">
            <v>0</v>
          </cell>
          <cell r="C41">
            <v>2.2509999999999999</v>
          </cell>
        </row>
        <row r="42">
          <cell r="B42">
            <v>5</v>
          </cell>
          <cell r="C42">
            <v>2.2389999999999999</v>
          </cell>
        </row>
        <row r="43">
          <cell r="B43">
            <v>10</v>
          </cell>
          <cell r="C43">
            <v>2.226</v>
          </cell>
        </row>
        <row r="44">
          <cell r="B44">
            <v>11</v>
          </cell>
          <cell r="C44">
            <v>0.91700000000000004</v>
          </cell>
        </row>
        <row r="45">
          <cell r="B45">
            <v>13</v>
          </cell>
          <cell r="C45">
            <v>-5.2999999999999999E-2</v>
          </cell>
        </row>
        <row r="46">
          <cell r="B46">
            <v>15</v>
          </cell>
          <cell r="C46">
            <v>-0.68300000000000005</v>
          </cell>
        </row>
        <row r="47">
          <cell r="B47">
            <v>17</v>
          </cell>
          <cell r="C47">
            <v>-0.78500000000000003</v>
          </cell>
          <cell r="I47">
            <v>0</v>
          </cell>
          <cell r="J47">
            <v>2.2509999999999999</v>
          </cell>
        </row>
        <row r="48">
          <cell r="B48">
            <v>19</v>
          </cell>
          <cell r="C48">
            <v>-0.67400000000000004</v>
          </cell>
          <cell r="I48">
            <v>5</v>
          </cell>
          <cell r="J48">
            <v>2.2389999999999999</v>
          </cell>
        </row>
        <row r="49">
          <cell r="B49">
            <v>21</v>
          </cell>
          <cell r="C49">
            <v>-8.2000000000000003E-2</v>
          </cell>
          <cell r="I49">
            <v>10</v>
          </cell>
          <cell r="J49">
            <v>2.226</v>
          </cell>
        </row>
        <row r="50">
          <cell r="B50">
            <v>23</v>
          </cell>
          <cell r="C50">
            <v>0.89800000000000002</v>
          </cell>
          <cell r="I50">
            <v>11</v>
          </cell>
          <cell r="J50">
            <v>0.91700000000000004</v>
          </cell>
        </row>
        <row r="51">
          <cell r="B51">
            <v>24</v>
          </cell>
          <cell r="C51">
            <v>2.077</v>
          </cell>
          <cell r="I51">
            <v>13</v>
          </cell>
          <cell r="J51">
            <v>-5.2999999999999999E-2</v>
          </cell>
        </row>
        <row r="52">
          <cell r="B52">
            <v>30</v>
          </cell>
          <cell r="C52">
            <v>2.073</v>
          </cell>
          <cell r="I52">
            <v>15</v>
          </cell>
          <cell r="J52">
            <v>-0.68300000000000005</v>
          </cell>
        </row>
        <row r="53">
          <cell r="B53">
            <v>35</v>
          </cell>
          <cell r="C53">
            <v>2.09</v>
          </cell>
          <cell r="I53">
            <v>15.775499999999999</v>
          </cell>
          <cell r="J53">
            <v>-1.2</v>
          </cell>
        </row>
        <row r="54">
          <cell r="B54">
            <v>40</v>
          </cell>
          <cell r="C54">
            <v>2.0990000000000002</v>
          </cell>
          <cell r="I54">
            <v>17.275500000000001</v>
          </cell>
          <cell r="J54">
            <v>-1.2</v>
          </cell>
        </row>
        <row r="55">
          <cell r="I55">
            <v>18.775500000000001</v>
          </cell>
          <cell r="J55">
            <v>-1.2</v>
          </cell>
        </row>
        <row r="56">
          <cell r="I56">
            <v>19.825500000000002</v>
          </cell>
          <cell r="J56">
            <v>-0.5</v>
          </cell>
        </row>
        <row r="57">
          <cell r="I57">
            <v>21</v>
          </cell>
          <cell r="J57">
            <v>-8.2000000000000003E-2</v>
          </cell>
        </row>
        <row r="58">
          <cell r="I58">
            <v>23</v>
          </cell>
          <cell r="J58">
            <v>0.89800000000000002</v>
          </cell>
        </row>
        <row r="59">
          <cell r="I59">
            <v>24</v>
          </cell>
          <cell r="J59">
            <v>2.077</v>
          </cell>
        </row>
        <row r="60">
          <cell r="I60">
            <v>30</v>
          </cell>
          <cell r="J60">
            <v>2.073</v>
          </cell>
        </row>
        <row r="61">
          <cell r="I61">
            <v>35</v>
          </cell>
          <cell r="J61">
            <v>2.09</v>
          </cell>
        </row>
        <row r="62">
          <cell r="I62">
            <v>40</v>
          </cell>
          <cell r="J62">
            <v>2.0990000000000002</v>
          </cell>
        </row>
        <row r="66">
          <cell r="B66">
            <v>0</v>
          </cell>
          <cell r="C66">
            <v>0.25</v>
          </cell>
        </row>
        <row r="67">
          <cell r="B67">
            <v>2</v>
          </cell>
          <cell r="C67">
            <v>0.748</v>
          </cell>
        </row>
        <row r="68">
          <cell r="B68">
            <v>3</v>
          </cell>
          <cell r="C68">
            <v>1.5389999999999999</v>
          </cell>
        </row>
        <row r="69">
          <cell r="B69">
            <v>4</v>
          </cell>
          <cell r="C69">
            <v>1.526</v>
          </cell>
        </row>
        <row r="70">
          <cell r="B70">
            <v>5</v>
          </cell>
          <cell r="C70">
            <v>1.2410000000000001</v>
          </cell>
        </row>
        <row r="71">
          <cell r="B71">
            <v>7</v>
          </cell>
          <cell r="C71">
            <v>2.4E-2</v>
          </cell>
        </row>
        <row r="72">
          <cell r="B72">
            <v>9</v>
          </cell>
          <cell r="C72">
            <v>-0.45900000000000002</v>
          </cell>
          <cell r="I72">
            <v>0</v>
          </cell>
          <cell r="J72">
            <v>0.25</v>
          </cell>
        </row>
        <row r="73">
          <cell r="B73">
            <v>11</v>
          </cell>
          <cell r="C73">
            <v>-0.56299999999999994</v>
          </cell>
          <cell r="I73">
            <v>2</v>
          </cell>
          <cell r="J73">
            <v>0.748</v>
          </cell>
        </row>
        <row r="74">
          <cell r="B74">
            <v>13</v>
          </cell>
          <cell r="C74">
            <v>-0.45600000000000002</v>
          </cell>
          <cell r="I74">
            <v>3</v>
          </cell>
          <cell r="J74">
            <v>1.5389999999999999</v>
          </cell>
        </row>
        <row r="75">
          <cell r="B75">
            <v>15</v>
          </cell>
          <cell r="C75">
            <v>1.6E-2</v>
          </cell>
          <cell r="I75">
            <v>4</v>
          </cell>
          <cell r="J75">
            <v>1.526</v>
          </cell>
        </row>
        <row r="76">
          <cell r="B76">
            <v>17</v>
          </cell>
          <cell r="C76">
            <v>0.82299999999999995</v>
          </cell>
          <cell r="I76">
            <v>5</v>
          </cell>
          <cell r="J76">
            <v>1.2410000000000001</v>
          </cell>
        </row>
        <row r="77">
          <cell r="B77">
            <v>18</v>
          </cell>
          <cell r="C77">
            <v>2.0489999999999999</v>
          </cell>
          <cell r="I77">
            <v>7</v>
          </cell>
          <cell r="J77">
            <v>2.4E-2</v>
          </cell>
        </row>
        <row r="78">
          <cell r="B78">
            <v>19</v>
          </cell>
          <cell r="C78">
            <v>2.0379999999999998</v>
          </cell>
          <cell r="I78">
            <v>8</v>
          </cell>
          <cell r="J78">
            <v>-0.2</v>
          </cell>
        </row>
        <row r="79">
          <cell r="B79">
            <v>20</v>
          </cell>
          <cell r="C79">
            <v>1.1950000000000001</v>
          </cell>
          <cell r="I79">
            <v>9.5</v>
          </cell>
          <cell r="J79">
            <v>-1.2</v>
          </cell>
        </row>
        <row r="80">
          <cell r="B80">
            <v>21</v>
          </cell>
          <cell r="C80">
            <v>0.53900000000000003</v>
          </cell>
          <cell r="I80">
            <v>11</v>
          </cell>
          <cell r="J80">
            <v>-1.2</v>
          </cell>
        </row>
        <row r="81">
          <cell r="I81">
            <v>12.5</v>
          </cell>
          <cell r="J81">
            <v>-1.2</v>
          </cell>
        </row>
        <row r="83">
          <cell r="B83">
            <v>0</v>
          </cell>
          <cell r="C83">
            <v>2.3980000000000001</v>
          </cell>
        </row>
        <row r="84">
          <cell r="B84">
            <v>5</v>
          </cell>
          <cell r="C84">
            <v>2.3929999999999998</v>
          </cell>
          <cell r="I84">
            <v>5</v>
          </cell>
          <cell r="J84">
            <v>2.3929999999999998</v>
          </cell>
        </row>
        <row r="85">
          <cell r="B85">
            <v>10</v>
          </cell>
          <cell r="C85">
            <v>2.3849999999999998</v>
          </cell>
          <cell r="I85">
            <v>9</v>
          </cell>
          <cell r="J85">
            <v>2.3849999999999998</v>
          </cell>
        </row>
        <row r="86">
          <cell r="B86">
            <v>11</v>
          </cell>
          <cell r="C86">
            <v>1.107</v>
          </cell>
          <cell r="I86">
            <v>14.3775</v>
          </cell>
          <cell r="J86">
            <v>-1.2</v>
          </cell>
        </row>
        <row r="87">
          <cell r="B87">
            <v>12</v>
          </cell>
          <cell r="C87">
            <v>0.54900000000000004</v>
          </cell>
          <cell r="I87">
            <v>15.8775</v>
          </cell>
          <cell r="J87">
            <v>-1.2</v>
          </cell>
        </row>
        <row r="88">
          <cell r="B88">
            <v>14</v>
          </cell>
          <cell r="C88">
            <v>6.0999999999999999E-2</v>
          </cell>
          <cell r="I88">
            <v>17.377499999999998</v>
          </cell>
          <cell r="J88">
            <v>-1.2</v>
          </cell>
        </row>
        <row r="89">
          <cell r="B89">
            <v>16</v>
          </cell>
          <cell r="C89">
            <v>-4.1000000000000002E-2</v>
          </cell>
          <cell r="I89">
            <v>22.544999999999998</v>
          </cell>
          <cell r="J89">
            <v>2.2450000000000001</v>
          </cell>
        </row>
        <row r="90">
          <cell r="B90">
            <v>18</v>
          </cell>
          <cell r="C90">
            <v>6.5000000000000002E-2</v>
          </cell>
          <cell r="I90">
            <v>23</v>
          </cell>
          <cell r="J90">
            <v>2.234</v>
          </cell>
        </row>
        <row r="91">
          <cell r="B91">
            <v>20</v>
          </cell>
          <cell r="C91">
            <v>0.52300000000000002</v>
          </cell>
          <cell r="I91">
            <v>24</v>
          </cell>
          <cell r="J91">
            <v>1.645</v>
          </cell>
        </row>
        <row r="92">
          <cell r="B92">
            <v>21</v>
          </cell>
          <cell r="C92">
            <v>1.147</v>
          </cell>
          <cell r="I92">
            <v>26</v>
          </cell>
          <cell r="J92">
            <v>1.1539999999999999</v>
          </cell>
        </row>
        <row r="93">
          <cell r="B93">
            <v>22</v>
          </cell>
          <cell r="C93">
            <v>2.2450000000000001</v>
          </cell>
        </row>
        <row r="94">
          <cell r="B94">
            <v>23</v>
          </cell>
          <cell r="C94">
            <v>2.234</v>
          </cell>
        </row>
        <row r="95">
          <cell r="B95">
            <v>24</v>
          </cell>
          <cell r="C95">
            <v>1.645</v>
          </cell>
        </row>
        <row r="96">
          <cell r="B96">
            <v>26</v>
          </cell>
          <cell r="C96">
            <v>1.1539999999999999</v>
          </cell>
        </row>
        <row r="99">
          <cell r="B99">
            <v>0</v>
          </cell>
          <cell r="C99">
            <v>1.8779999999999999</v>
          </cell>
        </row>
        <row r="100">
          <cell r="B100">
            <v>5</v>
          </cell>
          <cell r="C100">
            <v>1.873</v>
          </cell>
        </row>
        <row r="101">
          <cell r="B101">
            <v>10</v>
          </cell>
          <cell r="C101">
            <v>1.859</v>
          </cell>
        </row>
        <row r="102">
          <cell r="B102">
            <v>11</v>
          </cell>
          <cell r="C102">
            <v>1.038</v>
          </cell>
        </row>
        <row r="103">
          <cell r="B103">
            <v>12</v>
          </cell>
          <cell r="C103">
            <v>0.64700000000000002</v>
          </cell>
          <cell r="I103">
            <v>0</v>
          </cell>
          <cell r="J103">
            <v>1.8779999999999999</v>
          </cell>
        </row>
        <row r="104">
          <cell r="B104">
            <v>13</v>
          </cell>
          <cell r="C104">
            <v>0.25900000000000001</v>
          </cell>
          <cell r="I104">
            <v>5</v>
          </cell>
          <cell r="J104">
            <v>1.873</v>
          </cell>
        </row>
        <row r="105">
          <cell r="B105">
            <v>15</v>
          </cell>
          <cell r="C105">
            <v>0.155</v>
          </cell>
          <cell r="I105">
            <v>8.6999999999999993</v>
          </cell>
          <cell r="J105">
            <v>1.859</v>
          </cell>
        </row>
        <row r="106">
          <cell r="B106">
            <v>17</v>
          </cell>
          <cell r="C106">
            <v>0.25800000000000001</v>
          </cell>
          <cell r="I106">
            <v>13.288499999999999</v>
          </cell>
          <cell r="J106">
            <v>-1.2</v>
          </cell>
        </row>
        <row r="107">
          <cell r="B107">
            <v>18</v>
          </cell>
          <cell r="C107">
            <v>0.65200000000000002</v>
          </cell>
          <cell r="I107">
            <v>14.788499999999999</v>
          </cell>
          <cell r="J107">
            <v>-1.2</v>
          </cell>
        </row>
        <row r="108">
          <cell r="B108">
            <v>19</v>
          </cell>
          <cell r="C108">
            <v>1.0229999999999999</v>
          </cell>
          <cell r="I108">
            <v>16.288499999999999</v>
          </cell>
          <cell r="J108">
            <v>-1.2</v>
          </cell>
        </row>
        <row r="109">
          <cell r="B109">
            <v>20</v>
          </cell>
          <cell r="C109">
            <v>2.0920000000000001</v>
          </cell>
          <cell r="I109">
            <v>21.226499999999998</v>
          </cell>
          <cell r="J109">
            <v>2.0920000000000001</v>
          </cell>
        </row>
        <row r="110">
          <cell r="B110">
            <v>25</v>
          </cell>
          <cell r="C110">
            <v>2.1030000000000002</v>
          </cell>
          <cell r="I110">
            <v>25</v>
          </cell>
          <cell r="J110">
            <v>2.1030000000000002</v>
          </cell>
        </row>
        <row r="111">
          <cell r="B111">
            <v>30</v>
          </cell>
          <cell r="C111">
            <v>2.1080000000000001</v>
          </cell>
          <cell r="I111">
            <v>30</v>
          </cell>
          <cell r="J111">
            <v>2.1080000000000001</v>
          </cell>
        </row>
        <row r="114">
          <cell r="B114">
            <v>0</v>
          </cell>
          <cell r="C114">
            <v>0.72499999999999998</v>
          </cell>
        </row>
        <row r="115">
          <cell r="B115">
            <v>2</v>
          </cell>
          <cell r="C115">
            <v>1.6</v>
          </cell>
          <cell r="I115">
            <v>2</v>
          </cell>
          <cell r="J115">
            <v>1.6</v>
          </cell>
        </row>
        <row r="116">
          <cell r="B116">
            <v>3</v>
          </cell>
          <cell r="C116">
            <v>2.129</v>
          </cell>
          <cell r="I116">
            <v>3</v>
          </cell>
          <cell r="J116">
            <v>2.129</v>
          </cell>
        </row>
        <row r="117">
          <cell r="B117">
            <v>4</v>
          </cell>
          <cell r="C117">
            <v>2.1019999999999999</v>
          </cell>
          <cell r="I117">
            <v>3.5</v>
          </cell>
          <cell r="J117">
            <v>2.1019999999999999</v>
          </cell>
        </row>
        <row r="118">
          <cell r="B118">
            <v>5</v>
          </cell>
          <cell r="C118">
            <v>1.135</v>
          </cell>
          <cell r="I118">
            <v>8.4529999999999994</v>
          </cell>
          <cell r="J118">
            <v>-1.2</v>
          </cell>
        </row>
        <row r="119">
          <cell r="B119">
            <v>6</v>
          </cell>
          <cell r="C119">
            <v>0.52700000000000002</v>
          </cell>
          <cell r="I119">
            <v>9.9529999999999994</v>
          </cell>
          <cell r="J119">
            <v>-1.2</v>
          </cell>
        </row>
        <row r="120">
          <cell r="B120">
            <v>8</v>
          </cell>
          <cell r="C120">
            <v>0.22700000000000001</v>
          </cell>
          <cell r="I120">
            <v>11.452999999999999</v>
          </cell>
          <cell r="J120">
            <v>-1.2</v>
          </cell>
        </row>
        <row r="121">
          <cell r="B121">
            <v>10</v>
          </cell>
          <cell r="C121">
            <v>0.124</v>
          </cell>
          <cell r="I121">
            <v>16.491499999999998</v>
          </cell>
          <cell r="J121">
            <v>2.1589999999999998</v>
          </cell>
        </row>
        <row r="122">
          <cell r="B122">
            <v>12</v>
          </cell>
          <cell r="C122">
            <v>0.22800000000000001</v>
          </cell>
          <cell r="I122">
            <v>17</v>
          </cell>
          <cell r="J122">
            <v>2.1539999999999999</v>
          </cell>
        </row>
        <row r="123">
          <cell r="B123">
            <v>14</v>
          </cell>
          <cell r="C123">
            <v>0.53700000000000003</v>
          </cell>
          <cell r="I123">
            <v>18</v>
          </cell>
          <cell r="J123">
            <v>1.4339999999999999</v>
          </cell>
        </row>
        <row r="124">
          <cell r="B124">
            <v>15</v>
          </cell>
          <cell r="C124">
            <v>1.1830000000000001</v>
          </cell>
          <cell r="I124">
            <v>20</v>
          </cell>
          <cell r="J124">
            <v>0.82299999999999995</v>
          </cell>
        </row>
        <row r="125">
          <cell r="B125">
            <v>16</v>
          </cell>
          <cell r="C125">
            <v>2.1589999999999998</v>
          </cell>
        </row>
        <row r="126">
          <cell r="B126">
            <v>17</v>
          </cell>
          <cell r="C126">
            <v>2.1539999999999999</v>
          </cell>
        </row>
        <row r="127">
          <cell r="B127">
            <v>18</v>
          </cell>
          <cell r="C127">
            <v>1.4339999999999999</v>
          </cell>
        </row>
        <row r="128">
          <cell r="B128">
            <v>20</v>
          </cell>
          <cell r="C128">
            <v>0.82299999999999995</v>
          </cell>
        </row>
        <row r="130">
          <cell r="B130">
            <v>0</v>
          </cell>
          <cell r="C130">
            <v>0.97299999999999998</v>
          </cell>
        </row>
        <row r="131">
          <cell r="B131">
            <v>2</v>
          </cell>
          <cell r="C131">
            <v>1.571</v>
          </cell>
        </row>
        <row r="132">
          <cell r="B132">
            <v>4</v>
          </cell>
          <cell r="C132">
            <v>3.4510000000000001</v>
          </cell>
        </row>
        <row r="133">
          <cell r="B133">
            <v>8</v>
          </cell>
          <cell r="C133">
            <v>3.4620000000000002</v>
          </cell>
        </row>
        <row r="134">
          <cell r="B134">
            <v>9</v>
          </cell>
          <cell r="C134">
            <v>1.8720000000000001</v>
          </cell>
        </row>
        <row r="135">
          <cell r="B135">
            <v>11</v>
          </cell>
          <cell r="C135">
            <v>0.53100000000000003</v>
          </cell>
        </row>
        <row r="136">
          <cell r="B136">
            <v>13</v>
          </cell>
          <cell r="C136">
            <v>-0.26800000000000002</v>
          </cell>
          <cell r="I136">
            <v>0</v>
          </cell>
          <cell r="J136">
            <v>0.97299999999999998</v>
          </cell>
        </row>
        <row r="137">
          <cell r="B137">
            <v>15</v>
          </cell>
          <cell r="C137">
            <v>-0.373</v>
          </cell>
          <cell r="I137">
            <v>2</v>
          </cell>
          <cell r="J137">
            <v>1.571</v>
          </cell>
        </row>
        <row r="138">
          <cell r="B138">
            <v>17</v>
          </cell>
          <cell r="C138">
            <v>-0.27100000000000002</v>
          </cell>
          <cell r="I138">
            <v>4</v>
          </cell>
          <cell r="J138">
            <v>3.4510000000000001</v>
          </cell>
        </row>
        <row r="139">
          <cell r="B139">
            <v>19</v>
          </cell>
          <cell r="C139">
            <v>0.46200000000000002</v>
          </cell>
          <cell r="I139">
            <v>8</v>
          </cell>
          <cell r="J139">
            <v>3.4620000000000002</v>
          </cell>
        </row>
        <row r="140">
          <cell r="B140">
            <v>21</v>
          </cell>
          <cell r="C140">
            <v>1.3759999999999999</v>
          </cell>
          <cell r="I140">
            <v>9</v>
          </cell>
          <cell r="J140">
            <v>1.8720000000000001</v>
          </cell>
        </row>
        <row r="141">
          <cell r="B141">
            <v>22</v>
          </cell>
          <cell r="C141">
            <v>2.1219999999999999</v>
          </cell>
          <cell r="I141">
            <v>11</v>
          </cell>
          <cell r="J141">
            <v>0.53100000000000003</v>
          </cell>
        </row>
        <row r="142">
          <cell r="B142">
            <v>23</v>
          </cell>
          <cell r="C142">
            <v>2.117</v>
          </cell>
          <cell r="I142">
            <v>13.596499999999999</v>
          </cell>
          <cell r="J142">
            <v>-1.2</v>
          </cell>
        </row>
        <row r="143">
          <cell r="B143">
            <v>24</v>
          </cell>
          <cell r="C143">
            <v>1.482</v>
          </cell>
          <cell r="I143">
            <v>15.096499999999999</v>
          </cell>
          <cell r="J143">
            <v>-1.2</v>
          </cell>
        </row>
        <row r="144">
          <cell r="B144">
            <v>26</v>
          </cell>
          <cell r="C144">
            <v>0.66300000000000003</v>
          </cell>
          <cell r="I144">
            <v>16.596499999999999</v>
          </cell>
          <cell r="J144">
            <v>-1.2</v>
          </cell>
        </row>
        <row r="147">
          <cell r="B147">
            <v>0</v>
          </cell>
          <cell r="C147">
            <v>0.629</v>
          </cell>
        </row>
        <row r="148">
          <cell r="B148">
            <v>2</v>
          </cell>
          <cell r="C148">
            <v>1.2629999999999999</v>
          </cell>
        </row>
        <row r="149">
          <cell r="B149">
            <v>4</v>
          </cell>
          <cell r="C149">
            <v>3.202</v>
          </cell>
        </row>
        <row r="150">
          <cell r="B150">
            <v>8</v>
          </cell>
          <cell r="C150">
            <v>3.1970000000000001</v>
          </cell>
        </row>
        <row r="151">
          <cell r="B151">
            <v>9</v>
          </cell>
          <cell r="C151">
            <v>1.827</v>
          </cell>
        </row>
        <row r="152">
          <cell r="B152">
            <v>11</v>
          </cell>
          <cell r="C152">
            <v>0.65200000000000002</v>
          </cell>
        </row>
        <row r="153">
          <cell r="B153">
            <v>13</v>
          </cell>
          <cell r="C153">
            <v>-6.0000000000000001E-3</v>
          </cell>
        </row>
        <row r="154">
          <cell r="B154">
            <v>15</v>
          </cell>
          <cell r="C154">
            <v>-4.9000000000000002E-2</v>
          </cell>
          <cell r="I154">
            <v>0</v>
          </cell>
          <cell r="J154">
            <v>0.629</v>
          </cell>
        </row>
        <row r="155">
          <cell r="B155">
            <v>17</v>
          </cell>
          <cell r="C155">
            <v>5.2999999999999999E-2</v>
          </cell>
          <cell r="I155">
            <v>2</v>
          </cell>
          <cell r="J155">
            <v>1.2629999999999999</v>
          </cell>
        </row>
        <row r="156">
          <cell r="B156">
            <v>19</v>
          </cell>
          <cell r="C156">
            <v>0.64700000000000002</v>
          </cell>
          <cell r="I156">
            <v>4</v>
          </cell>
          <cell r="J156">
            <v>3.202</v>
          </cell>
        </row>
        <row r="157">
          <cell r="B157">
            <v>21</v>
          </cell>
          <cell r="C157">
            <v>1.359</v>
          </cell>
          <cell r="I157">
            <v>8</v>
          </cell>
          <cell r="J157">
            <v>3.1970000000000001</v>
          </cell>
        </row>
        <row r="158">
          <cell r="B158">
            <v>22</v>
          </cell>
          <cell r="C158">
            <v>2.242</v>
          </cell>
          <cell r="I158">
            <v>9</v>
          </cell>
          <cell r="J158">
            <v>1.827</v>
          </cell>
        </row>
        <row r="159">
          <cell r="B159">
            <v>23</v>
          </cell>
          <cell r="C159">
            <v>2.2370000000000001</v>
          </cell>
          <cell r="I159">
            <v>10</v>
          </cell>
          <cell r="J159">
            <v>1.3</v>
          </cell>
        </row>
        <row r="160">
          <cell r="B160">
            <v>24</v>
          </cell>
          <cell r="C160">
            <v>1.351</v>
          </cell>
          <cell r="I160">
            <v>13.75</v>
          </cell>
          <cell r="J160">
            <v>-1.2</v>
          </cell>
        </row>
        <row r="161">
          <cell r="B161">
            <v>26</v>
          </cell>
          <cell r="C161">
            <v>0.751</v>
          </cell>
          <cell r="I161">
            <v>15.25</v>
          </cell>
          <cell r="J161">
            <v>-1.2</v>
          </cell>
        </row>
        <row r="163">
          <cell r="B163">
            <v>0</v>
          </cell>
          <cell r="C163">
            <v>1.25</v>
          </cell>
        </row>
        <row r="164">
          <cell r="B164">
            <v>2</v>
          </cell>
          <cell r="C164">
            <v>2.0619999999999998</v>
          </cell>
        </row>
        <row r="165">
          <cell r="B165">
            <v>4</v>
          </cell>
          <cell r="C165">
            <v>3.15</v>
          </cell>
        </row>
        <row r="166">
          <cell r="B166">
            <v>8</v>
          </cell>
          <cell r="C166">
            <v>3.1360000000000001</v>
          </cell>
        </row>
        <row r="167">
          <cell r="B167">
            <v>9</v>
          </cell>
          <cell r="C167">
            <v>1.758</v>
          </cell>
        </row>
        <row r="168">
          <cell r="B168">
            <v>11</v>
          </cell>
          <cell r="C168">
            <v>0.56200000000000006</v>
          </cell>
        </row>
        <row r="169">
          <cell r="B169">
            <v>13</v>
          </cell>
          <cell r="C169">
            <v>-8.5000000000000006E-2</v>
          </cell>
          <cell r="I169">
            <v>0</v>
          </cell>
          <cell r="J169">
            <v>1.25</v>
          </cell>
        </row>
        <row r="170">
          <cell r="B170">
            <v>14.5</v>
          </cell>
          <cell r="C170">
            <v>-0.189</v>
          </cell>
          <cell r="I170">
            <v>2</v>
          </cell>
          <cell r="J170">
            <v>2.0619999999999998</v>
          </cell>
        </row>
        <row r="171">
          <cell r="B171">
            <v>16</v>
          </cell>
          <cell r="C171">
            <v>-8.6999999999999994E-2</v>
          </cell>
          <cell r="I171">
            <v>4</v>
          </cell>
          <cell r="J171">
            <v>3.15</v>
          </cell>
        </row>
        <row r="172">
          <cell r="B172">
            <v>18</v>
          </cell>
          <cell r="C172">
            <v>2.8000000000000001E-2</v>
          </cell>
          <cell r="I172">
            <v>8</v>
          </cell>
          <cell r="J172">
            <v>3.1360000000000001</v>
          </cell>
        </row>
        <row r="173">
          <cell r="B173">
            <v>20</v>
          </cell>
          <cell r="C173">
            <v>0.16200000000000001</v>
          </cell>
          <cell r="I173">
            <v>9</v>
          </cell>
          <cell r="J173">
            <v>1.758</v>
          </cell>
        </row>
        <row r="174">
          <cell r="B174">
            <v>21</v>
          </cell>
          <cell r="C174">
            <v>0.25</v>
          </cell>
          <cell r="I174">
            <v>11</v>
          </cell>
          <cell r="J174">
            <v>0.56200000000000006</v>
          </cell>
        </row>
        <row r="175">
          <cell r="B175">
            <v>25</v>
          </cell>
          <cell r="C175">
            <v>0.24099999999999999</v>
          </cell>
          <cell r="I175">
            <v>13</v>
          </cell>
          <cell r="J175">
            <v>-8.5000000000000006E-2</v>
          </cell>
        </row>
        <row r="176">
          <cell r="B176">
            <v>30</v>
          </cell>
          <cell r="C176">
            <v>0.23599999999999999</v>
          </cell>
          <cell r="I176">
            <v>14.672499999999999</v>
          </cell>
          <cell r="J176">
            <v>-1.2</v>
          </cell>
        </row>
        <row r="177">
          <cell r="B177">
            <v>35</v>
          </cell>
          <cell r="C177">
            <v>0.219</v>
          </cell>
          <cell r="I177">
            <v>16.172499999999999</v>
          </cell>
          <cell r="J177">
            <v>-1.2</v>
          </cell>
        </row>
        <row r="180">
          <cell r="B180">
            <v>0</v>
          </cell>
          <cell r="C180">
            <v>0.29499999999999998</v>
          </cell>
        </row>
        <row r="181">
          <cell r="B181">
            <v>2</v>
          </cell>
          <cell r="C181">
            <v>1.1000000000000001</v>
          </cell>
        </row>
        <row r="182">
          <cell r="B182">
            <v>6</v>
          </cell>
          <cell r="C182">
            <v>2.9260000000000002</v>
          </cell>
        </row>
        <row r="183">
          <cell r="B183">
            <v>10</v>
          </cell>
          <cell r="C183">
            <v>2.9209999999999998</v>
          </cell>
        </row>
        <row r="184">
          <cell r="B184">
            <v>11</v>
          </cell>
          <cell r="C184">
            <v>1.7729999999999999</v>
          </cell>
        </row>
        <row r="185">
          <cell r="B185">
            <v>13</v>
          </cell>
          <cell r="C185">
            <v>0.69599999999999995</v>
          </cell>
        </row>
        <row r="186">
          <cell r="B186">
            <v>15</v>
          </cell>
          <cell r="C186">
            <v>9.9000000000000005E-2</v>
          </cell>
          <cell r="I186">
            <v>0</v>
          </cell>
          <cell r="J186">
            <v>0.29499999999999998</v>
          </cell>
        </row>
        <row r="187">
          <cell r="B187">
            <v>17</v>
          </cell>
          <cell r="C187">
            <v>-4.0000000000000001E-3</v>
          </cell>
          <cell r="I187">
            <v>2</v>
          </cell>
          <cell r="J187">
            <v>1.1000000000000001</v>
          </cell>
        </row>
        <row r="188">
          <cell r="B188">
            <v>19</v>
          </cell>
          <cell r="C188">
            <v>9.8000000000000004E-2</v>
          </cell>
          <cell r="I188">
            <v>6</v>
          </cell>
          <cell r="J188">
            <v>2.9260000000000002</v>
          </cell>
        </row>
        <row r="189">
          <cell r="B189">
            <v>21</v>
          </cell>
          <cell r="C189">
            <v>0.13</v>
          </cell>
          <cell r="I189">
            <v>10</v>
          </cell>
          <cell r="J189">
            <v>2.9209999999999998</v>
          </cell>
        </row>
        <row r="190">
          <cell r="B190">
            <v>23</v>
          </cell>
          <cell r="C190">
            <v>0.20399999999999999</v>
          </cell>
          <cell r="I190">
            <v>11</v>
          </cell>
          <cell r="J190">
            <v>1.7729999999999999</v>
          </cell>
        </row>
        <row r="191">
          <cell r="B191">
            <v>24</v>
          </cell>
          <cell r="C191">
            <v>0.30599999999999999</v>
          </cell>
          <cell r="I191">
            <v>13</v>
          </cell>
          <cell r="J191">
            <v>0.69599999999999995</v>
          </cell>
        </row>
        <row r="192">
          <cell r="B192">
            <v>30</v>
          </cell>
          <cell r="C192">
            <v>0.29599999999999999</v>
          </cell>
          <cell r="I192">
            <v>15</v>
          </cell>
          <cell r="J192">
            <v>9.9000000000000005E-2</v>
          </cell>
        </row>
        <row r="193">
          <cell r="B193">
            <v>35</v>
          </cell>
          <cell r="C193">
            <v>0.28499999999999998</v>
          </cell>
          <cell r="I193">
            <v>16.948499999999999</v>
          </cell>
          <cell r="J193">
            <v>-1.2</v>
          </cell>
        </row>
        <row r="197">
          <cell r="B197">
            <v>0</v>
          </cell>
          <cell r="C197">
            <v>9.2999999999999999E-2</v>
          </cell>
        </row>
        <row r="198">
          <cell r="B198">
            <v>2</v>
          </cell>
          <cell r="C198">
            <v>0.88800000000000001</v>
          </cell>
        </row>
        <row r="199">
          <cell r="B199">
            <v>6</v>
          </cell>
          <cell r="C199">
            <v>2.964</v>
          </cell>
        </row>
        <row r="200">
          <cell r="B200">
            <v>10</v>
          </cell>
          <cell r="C200">
            <v>2.9529999999999998</v>
          </cell>
        </row>
        <row r="201">
          <cell r="B201">
            <v>11</v>
          </cell>
          <cell r="C201">
            <v>1.6819999999999999</v>
          </cell>
        </row>
        <row r="202">
          <cell r="B202">
            <v>13</v>
          </cell>
          <cell r="C202">
            <v>0.98599999999999999</v>
          </cell>
        </row>
        <row r="203">
          <cell r="B203">
            <v>15</v>
          </cell>
          <cell r="C203">
            <v>0.58699999999999997</v>
          </cell>
        </row>
        <row r="204">
          <cell r="B204">
            <v>17</v>
          </cell>
          <cell r="C204">
            <v>0.14699999999999999</v>
          </cell>
          <cell r="I204">
            <v>0</v>
          </cell>
          <cell r="J204">
            <v>9.2999999999999999E-2</v>
          </cell>
        </row>
        <row r="205">
          <cell r="B205">
            <v>19</v>
          </cell>
          <cell r="C205">
            <v>4.3999999999999997E-2</v>
          </cell>
          <cell r="I205">
            <v>2</v>
          </cell>
          <cell r="J205">
            <v>0.88800000000000001</v>
          </cell>
        </row>
        <row r="206">
          <cell r="B206">
            <v>21</v>
          </cell>
          <cell r="C206">
            <v>0.14599999999999999</v>
          </cell>
          <cell r="I206">
            <v>6</v>
          </cell>
          <cell r="J206">
            <v>2.964</v>
          </cell>
        </row>
        <row r="207">
          <cell r="B207">
            <v>23</v>
          </cell>
          <cell r="C207">
            <v>0.57799999999999996</v>
          </cell>
          <cell r="I207">
            <v>10</v>
          </cell>
          <cell r="J207">
            <v>2.9529999999999998</v>
          </cell>
        </row>
        <row r="208">
          <cell r="B208">
            <v>25</v>
          </cell>
          <cell r="C208">
            <v>0.97199999999999998</v>
          </cell>
          <cell r="I208">
            <v>11</v>
          </cell>
          <cell r="J208">
            <v>1.6819999999999999</v>
          </cell>
        </row>
        <row r="209">
          <cell r="B209">
            <v>27</v>
          </cell>
          <cell r="C209">
            <v>1.587</v>
          </cell>
          <cell r="I209">
            <v>13</v>
          </cell>
          <cell r="J209">
            <v>0.98599999999999999</v>
          </cell>
        </row>
        <row r="210">
          <cell r="B210">
            <v>28</v>
          </cell>
          <cell r="C210">
            <v>2.4820000000000002</v>
          </cell>
          <cell r="I210">
            <v>14</v>
          </cell>
          <cell r="J210">
            <v>0.8</v>
          </cell>
        </row>
        <row r="211">
          <cell r="B211">
            <v>29</v>
          </cell>
          <cell r="C211">
            <v>2.464</v>
          </cell>
          <cell r="I211">
            <v>17</v>
          </cell>
          <cell r="J211">
            <v>-1.2</v>
          </cell>
        </row>
        <row r="212">
          <cell r="B212">
            <v>31</v>
          </cell>
          <cell r="C212">
            <v>1.5880000000000001</v>
          </cell>
          <cell r="I212">
            <v>18.5</v>
          </cell>
          <cell r="J212">
            <v>-1.2</v>
          </cell>
        </row>
        <row r="213">
          <cell r="B213">
            <v>32</v>
          </cell>
          <cell r="C213">
            <v>0.89800000000000002</v>
          </cell>
          <cell r="I213">
            <v>20</v>
          </cell>
          <cell r="J213">
            <v>-1.2</v>
          </cell>
        </row>
        <row r="217">
          <cell r="B217">
            <v>0</v>
          </cell>
          <cell r="C217">
            <v>0.46200000000000002</v>
          </cell>
        </row>
        <row r="218">
          <cell r="B218">
            <v>2</v>
          </cell>
          <cell r="C218">
            <v>1.087</v>
          </cell>
        </row>
        <row r="219">
          <cell r="B219">
            <v>4</v>
          </cell>
          <cell r="C219">
            <v>2.9860000000000002</v>
          </cell>
        </row>
        <row r="220">
          <cell r="B220">
            <v>10</v>
          </cell>
          <cell r="C220">
            <v>2.972</v>
          </cell>
        </row>
        <row r="221">
          <cell r="B221">
            <v>12</v>
          </cell>
          <cell r="C221">
            <v>1.5640000000000001</v>
          </cell>
        </row>
        <row r="222">
          <cell r="B222">
            <v>14</v>
          </cell>
          <cell r="C222">
            <v>1.0860000000000001</v>
          </cell>
        </row>
        <row r="223">
          <cell r="B223">
            <v>16</v>
          </cell>
          <cell r="C223">
            <v>0.64200000000000002</v>
          </cell>
        </row>
        <row r="224">
          <cell r="B224">
            <v>18</v>
          </cell>
          <cell r="C224">
            <v>0.26700000000000002</v>
          </cell>
          <cell r="I224">
            <v>0</v>
          </cell>
          <cell r="J224">
            <v>0.46200000000000002</v>
          </cell>
        </row>
        <row r="225">
          <cell r="B225">
            <v>20</v>
          </cell>
          <cell r="C225">
            <v>0.16200000000000001</v>
          </cell>
          <cell r="I225">
            <v>2</v>
          </cell>
          <cell r="J225">
            <v>1.087</v>
          </cell>
        </row>
        <row r="226">
          <cell r="B226">
            <v>22</v>
          </cell>
          <cell r="C226">
            <v>0.26400000000000001</v>
          </cell>
          <cell r="I226">
            <v>4</v>
          </cell>
          <cell r="J226">
            <v>2.9860000000000002</v>
          </cell>
        </row>
        <row r="227">
          <cell r="B227">
            <v>24</v>
          </cell>
          <cell r="C227">
            <v>0.377</v>
          </cell>
          <cell r="I227">
            <v>10</v>
          </cell>
          <cell r="J227">
            <v>2.972</v>
          </cell>
        </row>
        <row r="228">
          <cell r="B228">
            <v>26</v>
          </cell>
          <cell r="C228">
            <v>0.498</v>
          </cell>
          <cell r="I228">
            <v>12</v>
          </cell>
          <cell r="J228">
            <v>1.5640000000000001</v>
          </cell>
        </row>
        <row r="229">
          <cell r="B229">
            <v>28</v>
          </cell>
          <cell r="C229">
            <v>0.56100000000000005</v>
          </cell>
          <cell r="I229">
            <v>14</v>
          </cell>
          <cell r="J229">
            <v>1.0860000000000001</v>
          </cell>
        </row>
        <row r="230">
          <cell r="B230">
            <v>30</v>
          </cell>
          <cell r="C230">
            <v>0.79800000000000004</v>
          </cell>
          <cell r="I230">
            <v>16</v>
          </cell>
          <cell r="J230">
            <v>0.64200000000000002</v>
          </cell>
        </row>
        <row r="231">
          <cell r="B231">
            <v>35</v>
          </cell>
          <cell r="C231">
            <v>0.78700000000000003</v>
          </cell>
          <cell r="I231">
            <v>18.762999999999998</v>
          </cell>
          <cell r="J231">
            <v>-1.2</v>
          </cell>
        </row>
        <row r="232">
          <cell r="B232">
            <v>40</v>
          </cell>
          <cell r="C232">
            <v>0.76200000000000001</v>
          </cell>
          <cell r="I232">
            <v>20.262999999999998</v>
          </cell>
          <cell r="J232">
            <v>-1.2</v>
          </cell>
        </row>
        <row r="233">
          <cell r="I233">
            <v>21.762999999999998</v>
          </cell>
          <cell r="J233">
            <v>-1.2</v>
          </cell>
        </row>
        <row r="236">
          <cell r="B236">
            <v>0</v>
          </cell>
          <cell r="C236">
            <v>0.438</v>
          </cell>
        </row>
        <row r="237">
          <cell r="B237">
            <v>2</v>
          </cell>
          <cell r="C237">
            <v>1.2450000000000001</v>
          </cell>
        </row>
        <row r="238">
          <cell r="B238">
            <v>6</v>
          </cell>
          <cell r="C238">
            <v>2.7280000000000002</v>
          </cell>
        </row>
        <row r="239">
          <cell r="B239">
            <v>10</v>
          </cell>
          <cell r="C239">
            <v>2.7229999999999999</v>
          </cell>
        </row>
        <row r="240">
          <cell r="B240">
            <v>12</v>
          </cell>
          <cell r="C240">
            <v>1.5449999999999999</v>
          </cell>
        </row>
        <row r="241">
          <cell r="B241">
            <v>14</v>
          </cell>
          <cell r="C241">
            <v>0.89300000000000002</v>
          </cell>
        </row>
        <row r="242">
          <cell r="B242">
            <v>16</v>
          </cell>
          <cell r="C242">
            <v>0.38700000000000001</v>
          </cell>
        </row>
        <row r="243">
          <cell r="B243">
            <v>18</v>
          </cell>
          <cell r="C243">
            <v>-1.7999999999999999E-2</v>
          </cell>
          <cell r="I243">
            <v>0</v>
          </cell>
          <cell r="J243">
            <v>0.438</v>
          </cell>
        </row>
        <row r="244">
          <cell r="B244">
            <v>21</v>
          </cell>
          <cell r="C244">
            <v>-0.122</v>
          </cell>
          <cell r="I244">
            <v>2</v>
          </cell>
          <cell r="J244">
            <v>1.2450000000000001</v>
          </cell>
        </row>
        <row r="245">
          <cell r="B245">
            <v>24</v>
          </cell>
          <cell r="C245">
            <v>-1.4999999999999999E-2</v>
          </cell>
          <cell r="I245">
            <v>6</v>
          </cell>
          <cell r="J245">
            <v>2.7280000000000002</v>
          </cell>
        </row>
        <row r="246">
          <cell r="B246">
            <v>26</v>
          </cell>
          <cell r="C246">
            <v>2.5000000000000001E-2</v>
          </cell>
          <cell r="I246">
            <v>10</v>
          </cell>
          <cell r="J246">
            <v>2.7229999999999999</v>
          </cell>
        </row>
        <row r="247">
          <cell r="B247">
            <v>28</v>
          </cell>
          <cell r="C247">
            <v>0.114</v>
          </cell>
          <cell r="I247">
            <v>12</v>
          </cell>
          <cell r="J247">
            <v>1.5449999999999999</v>
          </cell>
        </row>
        <row r="248">
          <cell r="B248">
            <v>30</v>
          </cell>
          <cell r="C248">
            <v>0.32500000000000001</v>
          </cell>
          <cell r="I248">
            <v>14</v>
          </cell>
          <cell r="J248">
            <v>0.89300000000000002</v>
          </cell>
        </row>
        <row r="249">
          <cell r="B249">
            <v>32</v>
          </cell>
          <cell r="C249">
            <v>0.78700000000000003</v>
          </cell>
          <cell r="I249">
            <v>16</v>
          </cell>
          <cell r="J249">
            <v>0.38700000000000001</v>
          </cell>
        </row>
        <row r="250">
          <cell r="B250">
            <v>40</v>
          </cell>
          <cell r="C250">
            <v>0.79900000000000004</v>
          </cell>
          <cell r="I250">
            <v>18</v>
          </cell>
          <cell r="J250">
            <v>-1.7999999999999999E-2</v>
          </cell>
        </row>
        <row r="251">
          <cell r="B251">
            <v>45</v>
          </cell>
          <cell r="C251">
            <v>0.81499999999999995</v>
          </cell>
          <cell r="I251">
            <v>19.773</v>
          </cell>
          <cell r="J251">
            <v>-1.2</v>
          </cell>
        </row>
        <row r="252">
          <cell r="B252">
            <v>50</v>
          </cell>
          <cell r="C252">
            <v>0.82299999999999995</v>
          </cell>
          <cell r="I252">
            <v>21.273</v>
          </cell>
          <cell r="J252">
            <v>-1.2</v>
          </cell>
        </row>
        <row r="253">
          <cell r="I253">
            <v>22.773</v>
          </cell>
          <cell r="J253">
            <v>-1.2</v>
          </cell>
        </row>
        <row r="254">
          <cell r="I254">
            <v>24.573</v>
          </cell>
          <cell r="J254">
            <v>0</v>
          </cell>
        </row>
        <row r="255">
          <cell r="I255">
            <v>21</v>
          </cell>
          <cell r="J255">
            <v>-0.122</v>
          </cell>
        </row>
        <row r="256">
          <cell r="I256">
            <v>24</v>
          </cell>
          <cell r="J256">
            <v>-1.4999999999999999E-2</v>
          </cell>
        </row>
        <row r="257">
          <cell r="I257">
            <v>26</v>
          </cell>
          <cell r="J257">
            <v>2.5000000000000001E-2</v>
          </cell>
        </row>
        <row r="258">
          <cell r="I258">
            <v>28</v>
          </cell>
          <cell r="J258">
            <v>0.114</v>
          </cell>
        </row>
        <row r="259">
          <cell r="I259">
            <v>30</v>
          </cell>
          <cell r="J259">
            <v>0.32500000000000001</v>
          </cell>
        </row>
        <row r="262">
          <cell r="B262">
            <v>0</v>
          </cell>
          <cell r="C262">
            <v>1.21</v>
          </cell>
        </row>
        <row r="263">
          <cell r="B263">
            <v>2</v>
          </cell>
          <cell r="C263">
            <v>1.8540000000000001</v>
          </cell>
        </row>
        <row r="264">
          <cell r="B264">
            <v>6</v>
          </cell>
          <cell r="C264">
            <v>3.0939999999999999</v>
          </cell>
        </row>
        <row r="265">
          <cell r="B265">
            <v>10</v>
          </cell>
          <cell r="C265">
            <v>3.0790000000000002</v>
          </cell>
        </row>
        <row r="266">
          <cell r="B266">
            <v>12</v>
          </cell>
          <cell r="C266">
            <v>1.859</v>
          </cell>
        </row>
        <row r="267">
          <cell r="B267">
            <v>14</v>
          </cell>
          <cell r="C267">
            <v>1.1100000000000001</v>
          </cell>
        </row>
        <row r="268">
          <cell r="B268">
            <v>16</v>
          </cell>
          <cell r="C268">
            <v>0.496</v>
          </cell>
        </row>
        <row r="269">
          <cell r="B269">
            <v>18</v>
          </cell>
          <cell r="C269">
            <v>8.5999999999999993E-2</v>
          </cell>
          <cell r="I269">
            <v>0</v>
          </cell>
          <cell r="J269">
            <v>1.21</v>
          </cell>
        </row>
        <row r="270">
          <cell r="B270">
            <v>19.5</v>
          </cell>
          <cell r="C270">
            <v>-1.4999999999999999E-2</v>
          </cell>
          <cell r="I270">
            <v>2</v>
          </cell>
          <cell r="J270">
            <v>1.8540000000000001</v>
          </cell>
        </row>
        <row r="271">
          <cell r="B271">
            <v>21</v>
          </cell>
          <cell r="C271">
            <v>8.8999999999999996E-2</v>
          </cell>
          <cell r="I271">
            <v>6</v>
          </cell>
          <cell r="J271">
            <v>3.0939999999999999</v>
          </cell>
        </row>
        <row r="272">
          <cell r="B272">
            <v>23</v>
          </cell>
          <cell r="C272">
            <v>0.35399999999999998</v>
          </cell>
          <cell r="I272">
            <v>10</v>
          </cell>
          <cell r="J272">
            <v>3.0790000000000002</v>
          </cell>
        </row>
        <row r="273">
          <cell r="B273">
            <v>25</v>
          </cell>
          <cell r="C273">
            <v>0.7</v>
          </cell>
          <cell r="I273">
            <v>12</v>
          </cell>
          <cell r="J273">
            <v>1.859</v>
          </cell>
        </row>
        <row r="274">
          <cell r="B274">
            <v>27</v>
          </cell>
          <cell r="C274">
            <v>0.999</v>
          </cell>
          <cell r="I274">
            <v>14</v>
          </cell>
          <cell r="J274">
            <v>1.1100000000000001</v>
          </cell>
        </row>
        <row r="275">
          <cell r="B275">
            <v>29</v>
          </cell>
          <cell r="C275">
            <v>1.909</v>
          </cell>
          <cell r="I275">
            <v>17.465</v>
          </cell>
          <cell r="J275">
            <v>-1.2</v>
          </cell>
        </row>
        <row r="276">
          <cell r="B276">
            <v>30</v>
          </cell>
          <cell r="C276">
            <v>1.9039999999999999</v>
          </cell>
          <cell r="I276">
            <v>18.965</v>
          </cell>
          <cell r="J276">
            <v>-1.2</v>
          </cell>
        </row>
        <row r="277">
          <cell r="B277">
            <v>32</v>
          </cell>
          <cell r="C277">
            <v>1.2090000000000001</v>
          </cell>
          <cell r="I277">
            <v>20.465</v>
          </cell>
          <cell r="J277">
            <v>-1.2</v>
          </cell>
        </row>
        <row r="278">
          <cell r="B278">
            <v>34</v>
          </cell>
          <cell r="C278">
            <v>0.68</v>
          </cell>
          <cell r="I278">
            <v>22.79</v>
          </cell>
          <cell r="J278">
            <v>0.35</v>
          </cell>
        </row>
        <row r="282">
          <cell r="B282">
            <v>0</v>
          </cell>
          <cell r="C282">
            <v>1.252</v>
          </cell>
        </row>
        <row r="283">
          <cell r="B283">
            <v>4</v>
          </cell>
          <cell r="C283">
            <v>1.3680000000000001</v>
          </cell>
          <cell r="I283">
            <v>0</v>
          </cell>
          <cell r="J283">
            <v>1.252</v>
          </cell>
        </row>
        <row r="284">
          <cell r="B284">
            <v>6</v>
          </cell>
          <cell r="C284">
            <v>3.0579999999999998</v>
          </cell>
          <cell r="I284">
            <v>4</v>
          </cell>
          <cell r="J284">
            <v>1.3680000000000001</v>
          </cell>
        </row>
        <row r="285">
          <cell r="B285">
            <v>10</v>
          </cell>
          <cell r="C285">
            <v>3.0470000000000002</v>
          </cell>
          <cell r="I285">
            <v>6</v>
          </cell>
          <cell r="J285">
            <v>3.0579999999999998</v>
          </cell>
        </row>
        <row r="286">
          <cell r="B286">
            <v>12</v>
          </cell>
          <cell r="C286">
            <v>1.8580000000000001</v>
          </cell>
          <cell r="I286">
            <v>10</v>
          </cell>
          <cell r="J286">
            <v>3.0470000000000002</v>
          </cell>
        </row>
        <row r="287">
          <cell r="B287">
            <v>14</v>
          </cell>
          <cell r="C287">
            <v>0.85599999999999998</v>
          </cell>
          <cell r="I287">
            <v>12</v>
          </cell>
          <cell r="J287">
            <v>1.8580000000000001</v>
          </cell>
        </row>
        <row r="288">
          <cell r="B288">
            <v>16</v>
          </cell>
          <cell r="C288">
            <v>0.158</v>
          </cell>
          <cell r="I288">
            <v>14</v>
          </cell>
          <cell r="J288">
            <v>0.85599999999999998</v>
          </cell>
        </row>
        <row r="289">
          <cell r="B289">
            <v>18</v>
          </cell>
          <cell r="C289">
            <v>-0.14000000000000001</v>
          </cell>
          <cell r="I289">
            <v>16</v>
          </cell>
          <cell r="J289">
            <v>0.158</v>
          </cell>
        </row>
        <row r="290">
          <cell r="B290">
            <v>20</v>
          </cell>
          <cell r="C290">
            <v>-0.24299999999999999</v>
          </cell>
          <cell r="I290">
            <v>18.036999999999999</v>
          </cell>
          <cell r="J290">
            <v>-1.2</v>
          </cell>
        </row>
        <row r="291">
          <cell r="B291">
            <v>22</v>
          </cell>
          <cell r="C291">
            <v>-0.14199999999999999</v>
          </cell>
          <cell r="I291">
            <v>19.536999999999999</v>
          </cell>
          <cell r="J291">
            <v>-1.2</v>
          </cell>
        </row>
        <row r="292">
          <cell r="B292">
            <v>24</v>
          </cell>
          <cell r="C292">
            <v>0.14699999999999999</v>
          </cell>
          <cell r="I292">
            <v>21.036999999999999</v>
          </cell>
          <cell r="J292">
            <v>-1.2</v>
          </cell>
        </row>
        <row r="293">
          <cell r="B293">
            <v>26</v>
          </cell>
          <cell r="C293">
            <v>0.85399999999999998</v>
          </cell>
          <cell r="I293">
            <v>22.837</v>
          </cell>
          <cell r="J293">
            <v>0</v>
          </cell>
        </row>
        <row r="294">
          <cell r="B294">
            <v>28</v>
          </cell>
          <cell r="C294">
            <v>1.5580000000000001</v>
          </cell>
          <cell r="I294">
            <v>24</v>
          </cell>
          <cell r="J294">
            <v>0.14699999999999999</v>
          </cell>
        </row>
        <row r="295">
          <cell r="B295">
            <v>30</v>
          </cell>
          <cell r="C295">
            <v>2.456</v>
          </cell>
          <cell r="I295">
            <v>26</v>
          </cell>
          <cell r="J295">
            <v>0.85399999999999998</v>
          </cell>
        </row>
        <row r="296">
          <cell r="B296">
            <v>31</v>
          </cell>
          <cell r="C296">
            <v>2.4470000000000001</v>
          </cell>
          <cell r="I296">
            <v>28</v>
          </cell>
          <cell r="J296">
            <v>1.5580000000000001</v>
          </cell>
        </row>
        <row r="297">
          <cell r="B297">
            <v>33</v>
          </cell>
          <cell r="C297">
            <v>1.534</v>
          </cell>
          <cell r="I297">
            <v>30</v>
          </cell>
          <cell r="J297">
            <v>2.456</v>
          </cell>
        </row>
        <row r="298">
          <cell r="B298">
            <v>34</v>
          </cell>
          <cell r="C298">
            <v>0.95699999999999996</v>
          </cell>
          <cell r="I298">
            <v>31</v>
          </cell>
          <cell r="J298">
            <v>2.4470000000000001</v>
          </cell>
        </row>
        <row r="299">
          <cell r="I299">
            <v>33</v>
          </cell>
          <cell r="J299">
            <v>1.534</v>
          </cell>
        </row>
        <row r="302">
          <cell r="B302">
            <v>0</v>
          </cell>
          <cell r="C302">
            <v>0.95599999999999996</v>
          </cell>
        </row>
        <row r="303">
          <cell r="B303">
            <v>2</v>
          </cell>
          <cell r="C303">
            <v>1.367</v>
          </cell>
        </row>
        <row r="304">
          <cell r="B304">
            <v>4</v>
          </cell>
          <cell r="C304">
            <v>3.3940000000000001</v>
          </cell>
        </row>
        <row r="305">
          <cell r="B305">
            <v>10</v>
          </cell>
          <cell r="C305">
            <v>3.387</v>
          </cell>
        </row>
        <row r="306">
          <cell r="B306">
            <v>11</v>
          </cell>
          <cell r="C306">
            <v>2.1509999999999998</v>
          </cell>
        </row>
        <row r="307">
          <cell r="B307">
            <v>13</v>
          </cell>
          <cell r="C307">
            <v>1.1679999999999999</v>
          </cell>
          <cell r="I307">
            <v>0</v>
          </cell>
          <cell r="J307">
            <v>0.95599999999999996</v>
          </cell>
        </row>
        <row r="308">
          <cell r="B308">
            <v>15</v>
          </cell>
          <cell r="C308">
            <v>0.34699999999999998</v>
          </cell>
          <cell r="I308">
            <v>2</v>
          </cell>
          <cell r="J308">
            <v>1.367</v>
          </cell>
        </row>
        <row r="309">
          <cell r="B309">
            <v>17</v>
          </cell>
          <cell r="C309">
            <v>-0.14000000000000001</v>
          </cell>
          <cell r="I309">
            <v>4</v>
          </cell>
          <cell r="J309">
            <v>3.3940000000000001</v>
          </cell>
        </row>
        <row r="310">
          <cell r="B310">
            <v>19</v>
          </cell>
          <cell r="C310">
            <v>-0.29799999999999999</v>
          </cell>
          <cell r="I310">
            <v>10</v>
          </cell>
          <cell r="J310">
            <v>3.387</v>
          </cell>
        </row>
        <row r="311">
          <cell r="B311">
            <v>21</v>
          </cell>
          <cell r="C311">
            <v>-0.14199999999999999</v>
          </cell>
          <cell r="I311">
            <v>11</v>
          </cell>
          <cell r="J311">
            <v>2.1509999999999998</v>
          </cell>
        </row>
        <row r="312">
          <cell r="B312">
            <v>23</v>
          </cell>
          <cell r="C312">
            <v>0.316</v>
          </cell>
          <cell r="I312">
            <v>13</v>
          </cell>
          <cell r="J312">
            <v>1.1679999999999999</v>
          </cell>
        </row>
        <row r="313">
          <cell r="B313">
            <v>25</v>
          </cell>
          <cell r="C313">
            <v>1.1539999999999999</v>
          </cell>
          <cell r="I313">
            <v>15</v>
          </cell>
          <cell r="J313">
            <v>0.34699999999999998</v>
          </cell>
        </row>
        <row r="314">
          <cell r="B314">
            <v>27</v>
          </cell>
          <cell r="C314">
            <v>2.0640000000000001</v>
          </cell>
          <cell r="I314">
            <v>17.320499999999999</v>
          </cell>
          <cell r="J314">
            <v>-1.2</v>
          </cell>
        </row>
        <row r="315">
          <cell r="B315">
            <v>28</v>
          </cell>
          <cell r="C315">
            <v>2.5579999999999998</v>
          </cell>
          <cell r="I315">
            <v>18.820499999999999</v>
          </cell>
          <cell r="J315">
            <v>-1.2</v>
          </cell>
        </row>
        <row r="316">
          <cell r="B316">
            <v>29</v>
          </cell>
          <cell r="C316">
            <v>2.5470000000000002</v>
          </cell>
          <cell r="I316">
            <v>20.320499999999999</v>
          </cell>
          <cell r="J316">
            <v>-1.2</v>
          </cell>
        </row>
        <row r="317">
          <cell r="B317">
            <v>31</v>
          </cell>
          <cell r="C317">
            <v>1.4570000000000001</v>
          </cell>
          <cell r="I317">
            <v>22.420499999999997</v>
          </cell>
          <cell r="J317">
            <v>0.2</v>
          </cell>
        </row>
        <row r="318">
          <cell r="B318">
            <v>33</v>
          </cell>
          <cell r="C318">
            <v>0.95399999999999996</v>
          </cell>
          <cell r="I318">
            <v>23</v>
          </cell>
          <cell r="J318">
            <v>0.316</v>
          </cell>
        </row>
        <row r="319">
          <cell r="I319">
            <v>25</v>
          </cell>
          <cell r="J319">
            <v>1.1539999999999999</v>
          </cell>
        </row>
        <row r="320">
          <cell r="I320">
            <v>27</v>
          </cell>
          <cell r="J320">
            <v>2.0640000000000001</v>
          </cell>
        </row>
        <row r="321">
          <cell r="I321">
            <v>28</v>
          </cell>
          <cell r="J321">
            <v>2.5579999999999998</v>
          </cell>
        </row>
        <row r="322">
          <cell r="I322">
            <v>29</v>
          </cell>
          <cell r="J322">
            <v>2.5470000000000002</v>
          </cell>
        </row>
        <row r="323">
          <cell r="I323">
            <v>31</v>
          </cell>
          <cell r="J323">
            <v>1.4570000000000001</v>
          </cell>
        </row>
        <row r="324">
          <cell r="I324">
            <v>33</v>
          </cell>
          <cell r="J324">
            <v>0.95399999999999996</v>
          </cell>
        </row>
        <row r="327">
          <cell r="B327">
            <v>0</v>
          </cell>
          <cell r="C327">
            <v>1.474</v>
          </cell>
        </row>
        <row r="328">
          <cell r="B328">
            <v>5</v>
          </cell>
          <cell r="C328">
            <v>1.4630000000000001</v>
          </cell>
        </row>
        <row r="329">
          <cell r="B329">
            <v>10</v>
          </cell>
          <cell r="C329">
            <v>1.4490000000000001</v>
          </cell>
        </row>
        <row r="330">
          <cell r="B330">
            <v>11</v>
          </cell>
          <cell r="C330">
            <v>0.94199999999999995</v>
          </cell>
          <cell r="I330">
            <v>0</v>
          </cell>
          <cell r="J330">
            <v>1.474</v>
          </cell>
        </row>
        <row r="331">
          <cell r="B331">
            <v>13</v>
          </cell>
          <cell r="C331">
            <v>0.10199999999999999</v>
          </cell>
          <cell r="I331">
            <v>5</v>
          </cell>
          <cell r="J331">
            <v>1.4630000000000001</v>
          </cell>
        </row>
        <row r="332">
          <cell r="B332">
            <v>15</v>
          </cell>
          <cell r="C332">
            <v>-0.13100000000000001</v>
          </cell>
          <cell r="I332">
            <v>10</v>
          </cell>
          <cell r="J332">
            <v>1.4490000000000001</v>
          </cell>
        </row>
        <row r="333">
          <cell r="B333">
            <v>17</v>
          </cell>
          <cell r="C333">
            <v>-0.254</v>
          </cell>
          <cell r="I333">
            <v>11</v>
          </cell>
          <cell r="J333">
            <v>0.94199999999999995</v>
          </cell>
        </row>
        <row r="334">
          <cell r="B334">
            <v>19</v>
          </cell>
          <cell r="C334">
            <v>-0.126</v>
          </cell>
          <cell r="I334">
            <v>13</v>
          </cell>
          <cell r="J334">
            <v>0.10199999999999999</v>
          </cell>
        </row>
        <row r="335">
          <cell r="B335">
            <v>21</v>
          </cell>
          <cell r="C335">
            <v>0.26400000000000001</v>
          </cell>
          <cell r="I335">
            <v>14.952999999999999</v>
          </cell>
          <cell r="J335">
            <v>-1.2</v>
          </cell>
        </row>
        <row r="336">
          <cell r="B336">
            <v>23</v>
          </cell>
          <cell r="C336">
            <v>1.0680000000000001</v>
          </cell>
          <cell r="I336">
            <v>16.452999999999999</v>
          </cell>
          <cell r="J336">
            <v>-1.2</v>
          </cell>
        </row>
        <row r="337">
          <cell r="B337">
            <v>24</v>
          </cell>
          <cell r="C337">
            <v>1.661</v>
          </cell>
          <cell r="I337">
            <v>17.952999999999999</v>
          </cell>
          <cell r="J337">
            <v>-1.2</v>
          </cell>
        </row>
        <row r="338">
          <cell r="B338">
            <v>30</v>
          </cell>
          <cell r="C338">
            <v>1.6679999999999999</v>
          </cell>
          <cell r="I338">
            <v>19.902999999999999</v>
          </cell>
          <cell r="J338">
            <v>0.1</v>
          </cell>
        </row>
        <row r="339">
          <cell r="B339">
            <v>35</v>
          </cell>
          <cell r="C339">
            <v>1.673</v>
          </cell>
          <cell r="I339">
            <v>21</v>
          </cell>
          <cell r="J339">
            <v>0.26400000000000001</v>
          </cell>
        </row>
        <row r="340">
          <cell r="I340">
            <v>23</v>
          </cell>
          <cell r="J340">
            <v>1.0680000000000001</v>
          </cell>
        </row>
        <row r="341">
          <cell r="I341">
            <v>24</v>
          </cell>
          <cell r="J341">
            <v>1.661</v>
          </cell>
        </row>
        <row r="342">
          <cell r="I342">
            <v>30</v>
          </cell>
          <cell r="J342">
            <v>1.6679999999999999</v>
          </cell>
        </row>
        <row r="343">
          <cell r="I343">
            <v>35</v>
          </cell>
          <cell r="J343">
            <v>1.673</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V360"/>
  <sheetViews>
    <sheetView topLeftCell="A307" zoomScale="160" zoomScaleNormal="160" zoomScaleSheetLayoutView="70" workbookViewId="0">
      <selection activeCell="O321" sqref="O321"/>
    </sheetView>
  </sheetViews>
  <sheetFormatPr defaultRowHeight="13.2" x14ac:dyDescent="0.25"/>
  <cols>
    <col min="1" max="1" width="9.6640625" style="21" customWidth="1"/>
    <col min="2" max="2" width="8.109375" style="28" customWidth="1"/>
    <col min="3" max="3" width="8.5546875" style="29" customWidth="1"/>
    <col min="4" max="4" width="10.33203125" style="29" customWidth="1"/>
    <col min="5" max="7" width="8.109375" style="21" hidden="1" customWidth="1"/>
    <col min="8" max="8" width="7.5546875" style="21" hidden="1" customWidth="1"/>
    <col min="9" max="9" width="7.44140625" style="21" hidden="1" customWidth="1"/>
    <col min="10" max="10" width="7.44140625" style="33" hidden="1" customWidth="1"/>
    <col min="11" max="12" width="7.44140625" style="21" hidden="1" customWidth="1"/>
    <col min="13" max="13" width="9.109375" style="21" hidden="1" customWidth="1"/>
    <col min="14" max="14" width="3.109375" style="21" customWidth="1"/>
    <col min="15" max="16" width="10.109375" style="21" customWidth="1"/>
    <col min="17" max="17" width="8.6640625" style="21" customWidth="1"/>
    <col min="18" max="18" width="8.88671875" style="21"/>
    <col min="19" max="19" width="21" style="21" customWidth="1"/>
    <col min="20" max="258" width="8.88671875" style="21"/>
    <col min="259" max="263" width="8.109375" style="21" customWidth="1"/>
    <col min="264" max="264" width="2.88671875" style="21" customWidth="1"/>
    <col min="265" max="269" width="7.44140625" style="21" customWidth="1"/>
    <col min="270" max="272" width="10.109375" style="21" customWidth="1"/>
    <col min="273" max="273" width="8.6640625" style="21" customWidth="1"/>
    <col min="274" max="514" width="8.88671875" style="21"/>
    <col min="515" max="519" width="8.109375" style="21" customWidth="1"/>
    <col min="520" max="520" width="2.88671875" style="21" customWidth="1"/>
    <col min="521" max="525" width="7.44140625" style="21" customWidth="1"/>
    <col min="526" max="528" width="10.109375" style="21" customWidth="1"/>
    <col min="529" max="529" width="8.6640625" style="21" customWidth="1"/>
    <col min="530" max="770" width="8.88671875" style="21"/>
    <col min="771" max="775" width="8.109375" style="21" customWidth="1"/>
    <col min="776" max="776" width="2.88671875" style="21" customWidth="1"/>
    <col min="777" max="781" width="7.44140625" style="21" customWidth="1"/>
    <col min="782" max="784" width="10.109375" style="21" customWidth="1"/>
    <col min="785" max="785" width="8.6640625" style="21" customWidth="1"/>
    <col min="786" max="1026" width="8.88671875" style="21"/>
    <col min="1027" max="1031" width="8.109375" style="21" customWidth="1"/>
    <col min="1032" max="1032" width="2.88671875" style="21" customWidth="1"/>
    <col min="1033" max="1037" width="7.44140625" style="21" customWidth="1"/>
    <col min="1038" max="1040" width="10.109375" style="21" customWidth="1"/>
    <col min="1041" max="1041" width="8.6640625" style="21" customWidth="1"/>
    <col min="1042" max="1282" width="8.88671875" style="21"/>
    <col min="1283" max="1287" width="8.109375" style="21" customWidth="1"/>
    <col min="1288" max="1288" width="2.88671875" style="21" customWidth="1"/>
    <col min="1289" max="1293" width="7.44140625" style="21" customWidth="1"/>
    <col min="1294" max="1296" width="10.109375" style="21" customWidth="1"/>
    <col min="1297" max="1297" width="8.6640625" style="21" customWidth="1"/>
    <col min="1298" max="1538" width="8.88671875" style="21"/>
    <col min="1539" max="1543" width="8.109375" style="21" customWidth="1"/>
    <col min="1544" max="1544" width="2.88671875" style="21" customWidth="1"/>
    <col min="1545" max="1549" width="7.44140625" style="21" customWidth="1"/>
    <col min="1550" max="1552" width="10.109375" style="21" customWidth="1"/>
    <col min="1553" max="1553" width="8.6640625" style="21" customWidth="1"/>
    <col min="1554" max="1794" width="8.88671875" style="21"/>
    <col min="1795" max="1799" width="8.109375" style="21" customWidth="1"/>
    <col min="1800" max="1800" width="2.88671875" style="21" customWidth="1"/>
    <col min="1801" max="1805" width="7.44140625" style="21" customWidth="1"/>
    <col min="1806" max="1808" width="10.109375" style="21" customWidth="1"/>
    <col min="1809" max="1809" width="8.6640625" style="21" customWidth="1"/>
    <col min="1810" max="2050" width="8.88671875" style="21"/>
    <col min="2051" max="2055" width="8.109375" style="21" customWidth="1"/>
    <col min="2056" max="2056" width="2.88671875" style="21" customWidth="1"/>
    <col min="2057" max="2061" width="7.44140625" style="21" customWidth="1"/>
    <col min="2062" max="2064" width="10.109375" style="21" customWidth="1"/>
    <col min="2065" max="2065" width="8.6640625" style="21" customWidth="1"/>
    <col min="2066" max="2306" width="8.88671875" style="21"/>
    <col min="2307" max="2311" width="8.109375" style="21" customWidth="1"/>
    <col min="2312" max="2312" width="2.88671875" style="21" customWidth="1"/>
    <col min="2313" max="2317" width="7.44140625" style="21" customWidth="1"/>
    <col min="2318" max="2320" width="10.109375" style="21" customWidth="1"/>
    <col min="2321" max="2321" width="8.6640625" style="21" customWidth="1"/>
    <col min="2322" max="2562" width="8.88671875" style="21"/>
    <col min="2563" max="2567" width="8.109375" style="21" customWidth="1"/>
    <col min="2568" max="2568" width="2.88671875" style="21" customWidth="1"/>
    <col min="2569" max="2573" width="7.44140625" style="21" customWidth="1"/>
    <col min="2574" max="2576" width="10.109375" style="21" customWidth="1"/>
    <col min="2577" max="2577" width="8.6640625" style="21" customWidth="1"/>
    <col min="2578" max="2818" width="8.88671875" style="21"/>
    <col min="2819" max="2823" width="8.109375" style="21" customWidth="1"/>
    <col min="2824" max="2824" width="2.88671875" style="21" customWidth="1"/>
    <col min="2825" max="2829" width="7.44140625" style="21" customWidth="1"/>
    <col min="2830" max="2832" width="10.109375" style="21" customWidth="1"/>
    <col min="2833" max="2833" width="8.6640625" style="21" customWidth="1"/>
    <col min="2834" max="3074" width="8.88671875" style="21"/>
    <col min="3075" max="3079" width="8.109375" style="21" customWidth="1"/>
    <col min="3080" max="3080" width="2.88671875" style="21" customWidth="1"/>
    <col min="3081" max="3085" width="7.44140625" style="21" customWidth="1"/>
    <col min="3086" max="3088" width="10.109375" style="21" customWidth="1"/>
    <col min="3089" max="3089" width="8.6640625" style="21" customWidth="1"/>
    <col min="3090" max="3330" width="8.88671875" style="21"/>
    <col min="3331" max="3335" width="8.109375" style="21" customWidth="1"/>
    <col min="3336" max="3336" width="2.88671875" style="21" customWidth="1"/>
    <col min="3337" max="3341" width="7.44140625" style="21" customWidth="1"/>
    <col min="3342" max="3344" width="10.109375" style="21" customWidth="1"/>
    <col min="3345" max="3345" width="8.6640625" style="21" customWidth="1"/>
    <col min="3346" max="3586" width="8.88671875" style="21"/>
    <col min="3587" max="3591" width="8.109375" style="21" customWidth="1"/>
    <col min="3592" max="3592" width="2.88671875" style="21" customWidth="1"/>
    <col min="3593" max="3597" width="7.44140625" style="21" customWidth="1"/>
    <col min="3598" max="3600" width="10.109375" style="21" customWidth="1"/>
    <col min="3601" max="3601" width="8.6640625" style="21" customWidth="1"/>
    <col min="3602" max="3842" width="8.88671875" style="21"/>
    <col min="3843" max="3847" width="8.109375" style="21" customWidth="1"/>
    <col min="3848" max="3848" width="2.88671875" style="21" customWidth="1"/>
    <col min="3849" max="3853" width="7.44140625" style="21" customWidth="1"/>
    <col min="3854" max="3856" width="10.109375" style="21" customWidth="1"/>
    <col min="3857" max="3857" width="8.6640625" style="21" customWidth="1"/>
    <col min="3858" max="4098" width="8.88671875" style="21"/>
    <col min="4099" max="4103" width="8.109375" style="21" customWidth="1"/>
    <col min="4104" max="4104" width="2.88671875" style="21" customWidth="1"/>
    <col min="4105" max="4109" width="7.44140625" style="21" customWidth="1"/>
    <col min="4110" max="4112" width="10.109375" style="21" customWidth="1"/>
    <col min="4113" max="4113" width="8.6640625" style="21" customWidth="1"/>
    <col min="4114" max="4354" width="8.88671875" style="21"/>
    <col min="4355" max="4359" width="8.109375" style="21" customWidth="1"/>
    <col min="4360" max="4360" width="2.88671875" style="21" customWidth="1"/>
    <col min="4361" max="4365" width="7.44140625" style="21" customWidth="1"/>
    <col min="4366" max="4368" width="10.109375" style="21" customWidth="1"/>
    <col min="4369" max="4369" width="8.6640625" style="21" customWidth="1"/>
    <col min="4370" max="4610" width="8.88671875" style="21"/>
    <col min="4611" max="4615" width="8.109375" style="21" customWidth="1"/>
    <col min="4616" max="4616" width="2.88671875" style="21" customWidth="1"/>
    <col min="4617" max="4621" width="7.44140625" style="21" customWidth="1"/>
    <col min="4622" max="4624" width="10.109375" style="21" customWidth="1"/>
    <col min="4625" max="4625" width="8.6640625" style="21" customWidth="1"/>
    <col min="4626" max="4866" width="8.88671875" style="21"/>
    <col min="4867" max="4871" width="8.109375" style="21" customWidth="1"/>
    <col min="4872" max="4872" width="2.88671875" style="21" customWidth="1"/>
    <col min="4873" max="4877" width="7.44140625" style="21" customWidth="1"/>
    <col min="4878" max="4880" width="10.109375" style="21" customWidth="1"/>
    <col min="4881" max="4881" width="8.6640625" style="21" customWidth="1"/>
    <col min="4882" max="5122" width="8.88671875" style="21"/>
    <col min="5123" max="5127" width="8.109375" style="21" customWidth="1"/>
    <col min="5128" max="5128" width="2.88671875" style="21" customWidth="1"/>
    <col min="5129" max="5133" width="7.44140625" style="21" customWidth="1"/>
    <col min="5134" max="5136" width="10.109375" style="21" customWidth="1"/>
    <col min="5137" max="5137" width="8.6640625" style="21" customWidth="1"/>
    <col min="5138" max="5378" width="8.88671875" style="21"/>
    <col min="5379" max="5383" width="8.109375" style="21" customWidth="1"/>
    <col min="5384" max="5384" width="2.88671875" style="21" customWidth="1"/>
    <col min="5385" max="5389" width="7.44140625" style="21" customWidth="1"/>
    <col min="5390" max="5392" width="10.109375" style="21" customWidth="1"/>
    <col min="5393" max="5393" width="8.6640625" style="21" customWidth="1"/>
    <col min="5394" max="5634" width="8.88671875" style="21"/>
    <col min="5635" max="5639" width="8.109375" style="21" customWidth="1"/>
    <col min="5640" max="5640" width="2.88671875" style="21" customWidth="1"/>
    <col min="5641" max="5645" width="7.44140625" style="21" customWidth="1"/>
    <col min="5646" max="5648" width="10.109375" style="21" customWidth="1"/>
    <col min="5649" max="5649" width="8.6640625" style="21" customWidth="1"/>
    <col min="5650" max="5890" width="8.88671875" style="21"/>
    <col min="5891" max="5895" width="8.109375" style="21" customWidth="1"/>
    <col min="5896" max="5896" width="2.88671875" style="21" customWidth="1"/>
    <col min="5897" max="5901" width="7.44140625" style="21" customWidth="1"/>
    <col min="5902" max="5904" width="10.109375" style="21" customWidth="1"/>
    <col min="5905" max="5905" width="8.6640625" style="21" customWidth="1"/>
    <col min="5906" max="6146" width="8.88671875" style="21"/>
    <col min="6147" max="6151" width="8.109375" style="21" customWidth="1"/>
    <col min="6152" max="6152" width="2.88671875" style="21" customWidth="1"/>
    <col min="6153" max="6157" width="7.44140625" style="21" customWidth="1"/>
    <col min="6158" max="6160" width="10.109375" style="21" customWidth="1"/>
    <col min="6161" max="6161" width="8.6640625" style="21" customWidth="1"/>
    <col min="6162" max="6402" width="8.88671875" style="21"/>
    <col min="6403" max="6407" width="8.109375" style="21" customWidth="1"/>
    <col min="6408" max="6408" width="2.88671875" style="21" customWidth="1"/>
    <col min="6409" max="6413" width="7.44140625" style="21" customWidth="1"/>
    <col min="6414" max="6416" width="10.109375" style="21" customWidth="1"/>
    <col min="6417" max="6417" width="8.6640625" style="21" customWidth="1"/>
    <col min="6418" max="6658" width="8.88671875" style="21"/>
    <col min="6659" max="6663" width="8.109375" style="21" customWidth="1"/>
    <col min="6664" max="6664" width="2.88671875" style="21" customWidth="1"/>
    <col min="6665" max="6669" width="7.44140625" style="21" customWidth="1"/>
    <col min="6670" max="6672" width="10.109375" style="21" customWidth="1"/>
    <col min="6673" max="6673" width="8.6640625" style="21" customWidth="1"/>
    <col min="6674" max="6914" width="8.88671875" style="21"/>
    <col min="6915" max="6919" width="8.109375" style="21" customWidth="1"/>
    <col min="6920" max="6920" width="2.88671875" style="21" customWidth="1"/>
    <col min="6921" max="6925" width="7.44140625" style="21" customWidth="1"/>
    <col min="6926" max="6928" width="10.109375" style="21" customWidth="1"/>
    <col min="6929" max="6929" width="8.6640625" style="21" customWidth="1"/>
    <col min="6930" max="7170" width="8.88671875" style="21"/>
    <col min="7171" max="7175" width="8.109375" style="21" customWidth="1"/>
    <col min="7176" max="7176" width="2.88671875" style="21" customWidth="1"/>
    <col min="7177" max="7181" width="7.44140625" style="21" customWidth="1"/>
    <col min="7182" max="7184" width="10.109375" style="21" customWidth="1"/>
    <col min="7185" max="7185" width="8.6640625" style="21" customWidth="1"/>
    <col min="7186" max="7426" width="8.88671875" style="21"/>
    <col min="7427" max="7431" width="8.109375" style="21" customWidth="1"/>
    <col min="7432" max="7432" width="2.88671875" style="21" customWidth="1"/>
    <col min="7433" max="7437" width="7.44140625" style="21" customWidth="1"/>
    <col min="7438" max="7440" width="10.109375" style="21" customWidth="1"/>
    <col min="7441" max="7441" width="8.6640625" style="21" customWidth="1"/>
    <col min="7442" max="7682" width="8.88671875" style="21"/>
    <col min="7683" max="7687" width="8.109375" style="21" customWidth="1"/>
    <col min="7688" max="7688" width="2.88671875" style="21" customWidth="1"/>
    <col min="7689" max="7693" width="7.44140625" style="21" customWidth="1"/>
    <col min="7694" max="7696" width="10.109375" style="21" customWidth="1"/>
    <col min="7697" max="7697" width="8.6640625" style="21" customWidth="1"/>
    <col min="7698" max="7938" width="8.88671875" style="21"/>
    <col min="7939" max="7943" width="8.109375" style="21" customWidth="1"/>
    <col min="7944" max="7944" width="2.88671875" style="21" customWidth="1"/>
    <col min="7945" max="7949" width="7.44140625" style="21" customWidth="1"/>
    <col min="7950" max="7952" width="10.109375" style="21" customWidth="1"/>
    <col min="7953" max="7953" width="8.6640625" style="21" customWidth="1"/>
    <col min="7954" max="8194" width="8.88671875" style="21"/>
    <col min="8195" max="8199" width="8.109375" style="21" customWidth="1"/>
    <col min="8200" max="8200" width="2.88671875" style="21" customWidth="1"/>
    <col min="8201" max="8205" width="7.44140625" style="21" customWidth="1"/>
    <col min="8206" max="8208" width="10.109375" style="21" customWidth="1"/>
    <col min="8209" max="8209" width="8.6640625" style="21" customWidth="1"/>
    <col min="8210" max="8450" width="8.88671875" style="21"/>
    <col min="8451" max="8455" width="8.109375" style="21" customWidth="1"/>
    <col min="8456" max="8456" width="2.88671875" style="21" customWidth="1"/>
    <col min="8457" max="8461" width="7.44140625" style="21" customWidth="1"/>
    <col min="8462" max="8464" width="10.109375" style="21" customWidth="1"/>
    <col min="8465" max="8465" width="8.6640625" style="21" customWidth="1"/>
    <col min="8466" max="8706" width="8.88671875" style="21"/>
    <col min="8707" max="8711" width="8.109375" style="21" customWidth="1"/>
    <col min="8712" max="8712" width="2.88671875" style="21" customWidth="1"/>
    <col min="8713" max="8717" width="7.44140625" style="21" customWidth="1"/>
    <col min="8718" max="8720" width="10.109375" style="21" customWidth="1"/>
    <col min="8721" max="8721" width="8.6640625" style="21" customWidth="1"/>
    <col min="8722" max="8962" width="8.88671875" style="21"/>
    <col min="8963" max="8967" width="8.109375" style="21" customWidth="1"/>
    <col min="8968" max="8968" width="2.88671875" style="21" customWidth="1"/>
    <col min="8969" max="8973" width="7.44140625" style="21" customWidth="1"/>
    <col min="8974" max="8976" width="10.109375" style="21" customWidth="1"/>
    <col min="8977" max="8977" width="8.6640625" style="21" customWidth="1"/>
    <col min="8978" max="9218" width="8.88671875" style="21"/>
    <col min="9219" max="9223" width="8.109375" style="21" customWidth="1"/>
    <col min="9224" max="9224" width="2.88671875" style="21" customWidth="1"/>
    <col min="9225" max="9229" width="7.44140625" style="21" customWidth="1"/>
    <col min="9230" max="9232" width="10.109375" style="21" customWidth="1"/>
    <col min="9233" max="9233" width="8.6640625" style="21" customWidth="1"/>
    <col min="9234" max="9474" width="8.88671875" style="21"/>
    <col min="9475" max="9479" width="8.109375" style="21" customWidth="1"/>
    <col min="9480" max="9480" width="2.88671875" style="21" customWidth="1"/>
    <col min="9481" max="9485" width="7.44140625" style="21" customWidth="1"/>
    <col min="9486" max="9488" width="10.109375" style="21" customWidth="1"/>
    <col min="9489" max="9489" width="8.6640625" style="21" customWidth="1"/>
    <col min="9490" max="9730" width="8.88671875" style="21"/>
    <col min="9731" max="9735" width="8.109375" style="21" customWidth="1"/>
    <col min="9736" max="9736" width="2.88671875" style="21" customWidth="1"/>
    <col min="9737" max="9741" width="7.44140625" style="21" customWidth="1"/>
    <col min="9742" max="9744" width="10.109375" style="21" customWidth="1"/>
    <col min="9745" max="9745" width="8.6640625" style="21" customWidth="1"/>
    <col min="9746" max="9986" width="8.88671875" style="21"/>
    <col min="9987" max="9991" width="8.109375" style="21" customWidth="1"/>
    <col min="9992" max="9992" width="2.88671875" style="21" customWidth="1"/>
    <col min="9993" max="9997" width="7.44140625" style="21" customWidth="1"/>
    <col min="9998" max="10000" width="10.109375" style="21" customWidth="1"/>
    <col min="10001" max="10001" width="8.6640625" style="21" customWidth="1"/>
    <col min="10002" max="10242" width="8.88671875" style="21"/>
    <col min="10243" max="10247" width="8.109375" style="21" customWidth="1"/>
    <col min="10248" max="10248" width="2.88671875" style="21" customWidth="1"/>
    <col min="10249" max="10253" width="7.44140625" style="21" customWidth="1"/>
    <col min="10254" max="10256" width="10.109375" style="21" customWidth="1"/>
    <col min="10257" max="10257" width="8.6640625" style="21" customWidth="1"/>
    <col min="10258" max="10498" width="8.88671875" style="21"/>
    <col min="10499" max="10503" width="8.109375" style="21" customWidth="1"/>
    <col min="10504" max="10504" width="2.88671875" style="21" customWidth="1"/>
    <col min="10505" max="10509" width="7.44140625" style="21" customWidth="1"/>
    <col min="10510" max="10512" width="10.109375" style="21" customWidth="1"/>
    <col min="10513" max="10513" width="8.6640625" style="21" customWidth="1"/>
    <col min="10514" max="10754" width="8.88671875" style="21"/>
    <col min="10755" max="10759" width="8.109375" style="21" customWidth="1"/>
    <col min="10760" max="10760" width="2.88671875" style="21" customWidth="1"/>
    <col min="10761" max="10765" width="7.44140625" style="21" customWidth="1"/>
    <col min="10766" max="10768" width="10.109375" style="21" customWidth="1"/>
    <col min="10769" max="10769" width="8.6640625" style="21" customWidth="1"/>
    <col min="10770" max="11010" width="8.88671875" style="21"/>
    <col min="11011" max="11015" width="8.109375" style="21" customWidth="1"/>
    <col min="11016" max="11016" width="2.88671875" style="21" customWidth="1"/>
    <col min="11017" max="11021" width="7.44140625" style="21" customWidth="1"/>
    <col min="11022" max="11024" width="10.109375" style="21" customWidth="1"/>
    <col min="11025" max="11025" width="8.6640625" style="21" customWidth="1"/>
    <col min="11026" max="11266" width="8.88671875" style="21"/>
    <col min="11267" max="11271" width="8.109375" style="21" customWidth="1"/>
    <col min="11272" max="11272" width="2.88671875" style="21" customWidth="1"/>
    <col min="11273" max="11277" width="7.44140625" style="21" customWidth="1"/>
    <col min="11278" max="11280" width="10.109375" style="21" customWidth="1"/>
    <col min="11281" max="11281" width="8.6640625" style="21" customWidth="1"/>
    <col min="11282" max="11522" width="8.88671875" style="21"/>
    <col min="11523" max="11527" width="8.109375" style="21" customWidth="1"/>
    <col min="11528" max="11528" width="2.88671875" style="21" customWidth="1"/>
    <col min="11529" max="11533" width="7.44140625" style="21" customWidth="1"/>
    <col min="11534" max="11536" width="10.109375" style="21" customWidth="1"/>
    <col min="11537" max="11537" width="8.6640625" style="21" customWidth="1"/>
    <col min="11538" max="11778" width="8.88671875" style="21"/>
    <col min="11779" max="11783" width="8.109375" style="21" customWidth="1"/>
    <col min="11784" max="11784" width="2.88671875" style="21" customWidth="1"/>
    <col min="11785" max="11789" width="7.44140625" style="21" customWidth="1"/>
    <col min="11790" max="11792" width="10.109375" style="21" customWidth="1"/>
    <col min="11793" max="11793" width="8.6640625" style="21" customWidth="1"/>
    <col min="11794" max="12034" width="8.88671875" style="21"/>
    <col min="12035" max="12039" width="8.109375" style="21" customWidth="1"/>
    <col min="12040" max="12040" width="2.88671875" style="21" customWidth="1"/>
    <col min="12041" max="12045" width="7.44140625" style="21" customWidth="1"/>
    <col min="12046" max="12048" width="10.109375" style="21" customWidth="1"/>
    <col min="12049" max="12049" width="8.6640625" style="21" customWidth="1"/>
    <col min="12050" max="12290" width="8.88671875" style="21"/>
    <col min="12291" max="12295" width="8.109375" style="21" customWidth="1"/>
    <col min="12296" max="12296" width="2.88671875" style="21" customWidth="1"/>
    <col min="12297" max="12301" width="7.44140625" style="21" customWidth="1"/>
    <col min="12302" max="12304" width="10.109375" style="21" customWidth="1"/>
    <col min="12305" max="12305" width="8.6640625" style="21" customWidth="1"/>
    <col min="12306" max="12546" width="8.88671875" style="21"/>
    <col min="12547" max="12551" width="8.109375" style="21" customWidth="1"/>
    <col min="12552" max="12552" width="2.88671875" style="21" customWidth="1"/>
    <col min="12553" max="12557" width="7.44140625" style="21" customWidth="1"/>
    <col min="12558" max="12560" width="10.109375" style="21" customWidth="1"/>
    <col min="12561" max="12561" width="8.6640625" style="21" customWidth="1"/>
    <col min="12562" max="12802" width="8.88671875" style="21"/>
    <col min="12803" max="12807" width="8.109375" style="21" customWidth="1"/>
    <col min="12808" max="12808" width="2.88671875" style="21" customWidth="1"/>
    <col min="12809" max="12813" width="7.44140625" style="21" customWidth="1"/>
    <col min="12814" max="12816" width="10.109375" style="21" customWidth="1"/>
    <col min="12817" max="12817" width="8.6640625" style="21" customWidth="1"/>
    <col min="12818" max="13058" width="8.88671875" style="21"/>
    <col min="13059" max="13063" width="8.109375" style="21" customWidth="1"/>
    <col min="13064" max="13064" width="2.88671875" style="21" customWidth="1"/>
    <col min="13065" max="13069" width="7.44140625" style="21" customWidth="1"/>
    <col min="13070" max="13072" width="10.109375" style="21" customWidth="1"/>
    <col min="13073" max="13073" width="8.6640625" style="21" customWidth="1"/>
    <col min="13074" max="13314" width="8.88671875" style="21"/>
    <col min="13315" max="13319" width="8.109375" style="21" customWidth="1"/>
    <col min="13320" max="13320" width="2.88671875" style="21" customWidth="1"/>
    <col min="13321" max="13325" width="7.44140625" style="21" customWidth="1"/>
    <col min="13326" max="13328" width="10.109375" style="21" customWidth="1"/>
    <col min="13329" max="13329" width="8.6640625" style="21" customWidth="1"/>
    <col min="13330" max="13570" width="8.88671875" style="21"/>
    <col min="13571" max="13575" width="8.109375" style="21" customWidth="1"/>
    <col min="13576" max="13576" width="2.88671875" style="21" customWidth="1"/>
    <col min="13577" max="13581" width="7.44140625" style="21" customWidth="1"/>
    <col min="13582" max="13584" width="10.109375" style="21" customWidth="1"/>
    <col min="13585" max="13585" width="8.6640625" style="21" customWidth="1"/>
    <col min="13586" max="13826" width="8.88671875" style="21"/>
    <col min="13827" max="13831" width="8.109375" style="21" customWidth="1"/>
    <col min="13832" max="13832" width="2.88671875" style="21" customWidth="1"/>
    <col min="13833" max="13837" width="7.44140625" style="21" customWidth="1"/>
    <col min="13838" max="13840" width="10.109375" style="21" customWidth="1"/>
    <col min="13841" max="13841" width="8.6640625" style="21" customWidth="1"/>
    <col min="13842" max="14082" width="8.88671875" style="21"/>
    <col min="14083" max="14087" width="8.109375" style="21" customWidth="1"/>
    <col min="14088" max="14088" width="2.88671875" style="21" customWidth="1"/>
    <col min="14089" max="14093" width="7.44140625" style="21" customWidth="1"/>
    <col min="14094" max="14096" width="10.109375" style="21" customWidth="1"/>
    <col min="14097" max="14097" width="8.6640625" style="21" customWidth="1"/>
    <col min="14098" max="14338" width="8.88671875" style="21"/>
    <col min="14339" max="14343" width="8.109375" style="21" customWidth="1"/>
    <col min="14344" max="14344" width="2.88671875" style="21" customWidth="1"/>
    <col min="14345" max="14349" width="7.44140625" style="21" customWidth="1"/>
    <col min="14350" max="14352" width="10.109375" style="21" customWidth="1"/>
    <col min="14353" max="14353" width="8.6640625" style="21" customWidth="1"/>
    <col min="14354" max="14594" width="8.88671875" style="21"/>
    <col min="14595" max="14599" width="8.109375" style="21" customWidth="1"/>
    <col min="14600" max="14600" width="2.88671875" style="21" customWidth="1"/>
    <col min="14601" max="14605" width="7.44140625" style="21" customWidth="1"/>
    <col min="14606" max="14608" width="10.109375" style="21" customWidth="1"/>
    <col min="14609" max="14609" width="8.6640625" style="21" customWidth="1"/>
    <col min="14610" max="14850" width="8.88671875" style="21"/>
    <col min="14851" max="14855" width="8.109375" style="21" customWidth="1"/>
    <col min="14856" max="14856" width="2.88671875" style="21" customWidth="1"/>
    <col min="14857" max="14861" width="7.44140625" style="21" customWidth="1"/>
    <col min="14862" max="14864" width="10.109375" style="21" customWidth="1"/>
    <col min="14865" max="14865" width="8.6640625" style="21" customWidth="1"/>
    <col min="14866" max="15106" width="8.88671875" style="21"/>
    <col min="15107" max="15111" width="8.109375" style="21" customWidth="1"/>
    <col min="15112" max="15112" width="2.88671875" style="21" customWidth="1"/>
    <col min="15113" max="15117" width="7.44140625" style="21" customWidth="1"/>
    <col min="15118" max="15120" width="10.109375" style="21" customWidth="1"/>
    <col min="15121" max="15121" width="8.6640625" style="21" customWidth="1"/>
    <col min="15122" max="15362" width="8.88671875" style="21"/>
    <col min="15363" max="15367" width="8.109375" style="21" customWidth="1"/>
    <col min="15368" max="15368" width="2.88671875" style="21" customWidth="1"/>
    <col min="15369" max="15373" width="7.44140625" style="21" customWidth="1"/>
    <col min="15374" max="15376" width="10.109375" style="21" customWidth="1"/>
    <col min="15377" max="15377" width="8.6640625" style="21" customWidth="1"/>
    <col min="15378" max="15618" width="8.88671875" style="21"/>
    <col min="15619" max="15623" width="8.109375" style="21" customWidth="1"/>
    <col min="15624" max="15624" width="2.88671875" style="21" customWidth="1"/>
    <col min="15625" max="15629" width="7.44140625" style="21" customWidth="1"/>
    <col min="15630" max="15632" width="10.109375" style="21" customWidth="1"/>
    <col min="15633" max="15633" width="8.6640625" style="21" customWidth="1"/>
    <col min="15634" max="15874" width="8.88671875" style="21"/>
    <col min="15875" max="15879" width="8.109375" style="21" customWidth="1"/>
    <col min="15880" max="15880" width="2.88671875" style="21" customWidth="1"/>
    <col min="15881" max="15885" width="7.44140625" style="21" customWidth="1"/>
    <col min="15886" max="15888" width="10.109375" style="21" customWidth="1"/>
    <col min="15889" max="15889" width="8.6640625" style="21" customWidth="1"/>
    <col min="15890" max="16130" width="8.88671875" style="21"/>
    <col min="16131" max="16135" width="8.109375" style="21" customWidth="1"/>
    <col min="16136" max="16136" width="2.88671875" style="21" customWidth="1"/>
    <col min="16137" max="16141" width="7.44140625" style="21" customWidth="1"/>
    <col min="16142" max="16144" width="10.109375" style="21" customWidth="1"/>
    <col min="16145" max="16145" width="8.6640625" style="21" customWidth="1"/>
    <col min="16146" max="16384" width="8.88671875" style="21"/>
  </cols>
  <sheetData>
    <row r="2" spans="1:22" ht="49.95" customHeight="1" x14ac:dyDescent="0.25">
      <c r="A2" s="59" t="s">
        <v>121</v>
      </c>
      <c r="B2" s="59"/>
      <c r="C2" s="59"/>
      <c r="D2" s="59"/>
      <c r="E2" s="59"/>
      <c r="F2" s="59"/>
      <c r="G2" s="59"/>
      <c r="H2" s="59"/>
      <c r="I2" s="59"/>
      <c r="J2" s="59"/>
      <c r="K2" s="59"/>
      <c r="L2" s="59"/>
      <c r="M2" s="59"/>
      <c r="N2" s="59"/>
      <c r="O2" s="59"/>
      <c r="P2" s="59"/>
      <c r="Q2" s="59"/>
      <c r="R2" s="59"/>
      <c r="S2" s="59"/>
      <c r="T2" s="40"/>
      <c r="U2" s="20"/>
      <c r="V2" s="20"/>
    </row>
    <row r="3" spans="1:22" ht="15" x14ac:dyDescent="0.25">
      <c r="B3" s="32"/>
      <c r="C3" s="22"/>
      <c r="D3" s="22"/>
      <c r="E3" s="32"/>
      <c r="F3" s="32"/>
      <c r="G3" s="32"/>
      <c r="H3" s="32"/>
      <c r="I3" s="32"/>
      <c r="J3" s="32"/>
      <c r="K3" s="32"/>
      <c r="L3" s="32"/>
      <c r="M3" s="32"/>
      <c r="N3" s="32"/>
      <c r="O3" s="32"/>
      <c r="P3" s="32"/>
      <c r="Q3" s="32"/>
      <c r="R3" s="32"/>
      <c r="S3" s="32"/>
      <c r="T3" s="20"/>
      <c r="U3" s="20"/>
      <c r="V3" s="20"/>
    </row>
    <row r="4" spans="1:22" ht="15" x14ac:dyDescent="0.25">
      <c r="B4" s="41" t="s">
        <v>108</v>
      </c>
      <c r="C4" s="41"/>
      <c r="D4" s="57">
        <v>0</v>
      </c>
      <c r="E4" s="57"/>
      <c r="J4" s="32"/>
      <c r="K4" s="32"/>
      <c r="L4" s="32"/>
      <c r="M4" s="32"/>
      <c r="N4" s="23"/>
      <c r="O4" s="23"/>
      <c r="P4" s="23"/>
    </row>
    <row r="5" spans="1:22" x14ac:dyDescent="0.25">
      <c r="B5" s="58"/>
      <c r="C5" s="58"/>
      <c r="D5" s="58"/>
      <c r="E5" s="58"/>
      <c r="F5" s="58"/>
      <c r="G5" s="58"/>
      <c r="I5" s="58" t="s">
        <v>109</v>
      </c>
      <c r="J5" s="58"/>
      <c r="K5" s="58"/>
      <c r="L5" s="58"/>
      <c r="M5" s="58"/>
      <c r="N5" s="24"/>
      <c r="O5" s="24"/>
      <c r="P5" s="24"/>
    </row>
    <row r="6" spans="1:22" x14ac:dyDescent="0.25">
      <c r="B6" s="43">
        <v>0</v>
      </c>
      <c r="C6" s="42">
        <v>2.6160000000000001</v>
      </c>
      <c r="D6" s="42" t="s">
        <v>122</v>
      </c>
      <c r="E6" s="43"/>
      <c r="F6" s="43"/>
      <c r="G6" s="43"/>
      <c r="H6" s="43"/>
      <c r="I6" s="44"/>
      <c r="J6" s="25"/>
      <c r="K6" s="42"/>
      <c r="L6" s="43"/>
      <c r="M6" s="42"/>
      <c r="N6" s="26"/>
      <c r="O6" s="26"/>
      <c r="P6" s="26"/>
      <c r="R6" s="27"/>
    </row>
    <row r="7" spans="1:22" x14ac:dyDescent="0.25">
      <c r="B7" s="43">
        <v>5</v>
      </c>
      <c r="C7" s="42">
        <v>2.6110000000000002</v>
      </c>
      <c r="D7" s="42"/>
      <c r="E7" s="42">
        <f>(C6+C7)/2</f>
        <v>2.6135000000000002</v>
      </c>
      <c r="F7" s="43">
        <f>B7-B6</f>
        <v>5</v>
      </c>
      <c r="G7" s="42">
        <f>E7*F7</f>
        <v>13.067500000000001</v>
      </c>
      <c r="H7" s="43"/>
      <c r="I7" s="43">
        <v>0</v>
      </c>
      <c r="J7" s="42">
        <v>2.6160000000000001</v>
      </c>
      <c r="K7" s="42"/>
      <c r="L7" s="43"/>
      <c r="M7" s="42"/>
      <c r="N7" s="26"/>
      <c r="O7" s="26"/>
      <c r="P7" s="26"/>
      <c r="Q7" s="28"/>
      <c r="R7" s="27"/>
    </row>
    <row r="8" spans="1:22" x14ac:dyDescent="0.25">
      <c r="B8" s="43">
        <v>10</v>
      </c>
      <c r="C8" s="42">
        <v>2.597</v>
      </c>
      <c r="D8" s="42" t="s">
        <v>24</v>
      </c>
      <c r="E8" s="42">
        <f t="shared" ref="E8:E18" si="0">(C7+C8)/2</f>
        <v>2.6040000000000001</v>
      </c>
      <c r="F8" s="43">
        <f t="shared" ref="F8:F18" si="1">B8-B7</f>
        <v>5</v>
      </c>
      <c r="G8" s="42">
        <f t="shared" ref="G8:G18" si="2">E8*F8</f>
        <v>13.02</v>
      </c>
      <c r="H8" s="43"/>
      <c r="I8" s="43">
        <v>5</v>
      </c>
      <c r="J8" s="42">
        <v>2.6110000000000002</v>
      </c>
      <c r="K8" s="42">
        <f t="shared" ref="K8:K13" si="3">AVERAGE(J7,J8)</f>
        <v>2.6135000000000002</v>
      </c>
      <c r="L8" s="43">
        <f t="shared" ref="L8:L13" si="4">I8-I7</f>
        <v>5</v>
      </c>
      <c r="M8" s="42">
        <f t="shared" ref="M8:M18" si="5">L8*K8</f>
        <v>13.067500000000001</v>
      </c>
      <c r="N8" s="26"/>
      <c r="O8" s="26"/>
      <c r="P8" s="26"/>
      <c r="Q8" s="28"/>
      <c r="R8" s="27"/>
    </row>
    <row r="9" spans="1:22" x14ac:dyDescent="0.25">
      <c r="B9" s="43">
        <v>12</v>
      </c>
      <c r="C9" s="42">
        <v>-1.4E-2</v>
      </c>
      <c r="D9" s="42"/>
      <c r="E9" s="42">
        <f t="shared" si="0"/>
        <v>1.2915000000000001</v>
      </c>
      <c r="F9" s="43">
        <f t="shared" si="1"/>
        <v>2</v>
      </c>
      <c r="G9" s="42">
        <f t="shared" si="2"/>
        <v>2.5830000000000002</v>
      </c>
      <c r="H9" s="43"/>
      <c r="I9" s="43">
        <v>10</v>
      </c>
      <c r="J9" s="42">
        <v>2.597</v>
      </c>
      <c r="K9" s="42">
        <f t="shared" si="3"/>
        <v>2.6040000000000001</v>
      </c>
      <c r="L9" s="43">
        <f t="shared" si="4"/>
        <v>5</v>
      </c>
      <c r="M9" s="42">
        <f t="shared" si="5"/>
        <v>13.02</v>
      </c>
      <c r="N9" s="26"/>
      <c r="O9" s="26"/>
      <c r="P9" s="26"/>
      <c r="Q9" s="28"/>
      <c r="R9" s="27"/>
    </row>
    <row r="10" spans="1:22" x14ac:dyDescent="0.25">
      <c r="B10" s="43">
        <v>14</v>
      </c>
      <c r="C10" s="42">
        <v>-1.5069999999999999</v>
      </c>
      <c r="D10" s="42"/>
      <c r="E10" s="42">
        <f t="shared" si="0"/>
        <v>-0.76049999999999995</v>
      </c>
      <c r="F10" s="43">
        <f t="shared" si="1"/>
        <v>2</v>
      </c>
      <c r="G10" s="42">
        <f t="shared" si="2"/>
        <v>-1.5209999999999999</v>
      </c>
      <c r="H10" s="43"/>
      <c r="I10" s="43">
        <v>12</v>
      </c>
      <c r="J10" s="42">
        <v>-1.4E-2</v>
      </c>
      <c r="K10" s="42">
        <f t="shared" si="3"/>
        <v>1.2915000000000001</v>
      </c>
      <c r="L10" s="43">
        <f t="shared" si="4"/>
        <v>2</v>
      </c>
      <c r="M10" s="42">
        <f t="shared" si="5"/>
        <v>2.5830000000000002</v>
      </c>
      <c r="N10" s="26"/>
      <c r="O10" s="26"/>
      <c r="P10" s="26"/>
      <c r="Q10" s="28"/>
      <c r="R10" s="27"/>
    </row>
    <row r="11" spans="1:22" x14ac:dyDescent="0.25">
      <c r="B11" s="43">
        <v>17</v>
      </c>
      <c r="C11" s="42">
        <v>-2.637</v>
      </c>
      <c r="D11" s="42"/>
      <c r="E11" s="42">
        <f t="shared" si="0"/>
        <v>-2.0720000000000001</v>
      </c>
      <c r="F11" s="43">
        <f t="shared" si="1"/>
        <v>3</v>
      </c>
      <c r="G11" s="42">
        <f t="shared" si="2"/>
        <v>-6.2160000000000002</v>
      </c>
      <c r="H11" s="43"/>
      <c r="I11" s="43">
        <v>14</v>
      </c>
      <c r="J11" s="42">
        <v>-1.5069999999999999</v>
      </c>
      <c r="K11" s="42">
        <f t="shared" si="3"/>
        <v>-0.76049999999999995</v>
      </c>
      <c r="L11" s="43">
        <f t="shared" si="4"/>
        <v>2</v>
      </c>
      <c r="M11" s="42">
        <f t="shared" si="5"/>
        <v>-1.5209999999999999</v>
      </c>
      <c r="N11" s="26"/>
      <c r="O11" s="26"/>
      <c r="P11" s="26"/>
      <c r="Q11" s="28"/>
      <c r="R11" s="27"/>
    </row>
    <row r="12" spans="1:22" x14ac:dyDescent="0.25">
      <c r="B12" s="43">
        <v>20</v>
      </c>
      <c r="C12" s="42">
        <v>-2.915</v>
      </c>
      <c r="D12" s="42" t="s">
        <v>23</v>
      </c>
      <c r="E12" s="42">
        <f t="shared" si="0"/>
        <v>-2.7759999999999998</v>
      </c>
      <c r="F12" s="43">
        <f t="shared" si="1"/>
        <v>3</v>
      </c>
      <c r="G12" s="42">
        <f t="shared" si="2"/>
        <v>-8.3279999999999994</v>
      </c>
      <c r="H12" s="43"/>
      <c r="I12" s="43">
        <v>17</v>
      </c>
      <c r="J12" s="42">
        <v>-2.637</v>
      </c>
      <c r="K12" s="42">
        <f t="shared" si="3"/>
        <v>-2.0720000000000001</v>
      </c>
      <c r="L12" s="43">
        <f t="shared" si="4"/>
        <v>3</v>
      </c>
      <c r="M12" s="42">
        <f t="shared" si="5"/>
        <v>-6.2160000000000002</v>
      </c>
      <c r="N12" s="26"/>
      <c r="O12" s="26"/>
      <c r="P12" s="26"/>
      <c r="Q12" s="28"/>
      <c r="R12" s="27"/>
    </row>
    <row r="13" spans="1:22" x14ac:dyDescent="0.25">
      <c r="B13" s="43">
        <v>23</v>
      </c>
      <c r="C13" s="42">
        <v>-2.629</v>
      </c>
      <c r="D13" s="42"/>
      <c r="E13" s="42">
        <f t="shared" si="0"/>
        <v>-2.7720000000000002</v>
      </c>
      <c r="F13" s="43">
        <f t="shared" si="1"/>
        <v>3</v>
      </c>
      <c r="G13" s="42">
        <f t="shared" si="2"/>
        <v>-8.3160000000000007</v>
      </c>
      <c r="H13" s="43"/>
      <c r="I13" s="43">
        <v>20</v>
      </c>
      <c r="J13" s="42">
        <v>-2.915</v>
      </c>
      <c r="K13" s="42">
        <f t="shared" si="3"/>
        <v>-2.7759999999999998</v>
      </c>
      <c r="L13" s="43">
        <f t="shared" si="4"/>
        <v>3</v>
      </c>
      <c r="M13" s="42">
        <f t="shared" si="5"/>
        <v>-8.3279999999999994</v>
      </c>
      <c r="N13" s="26"/>
      <c r="O13" s="26"/>
      <c r="P13" s="26"/>
      <c r="Q13" s="28"/>
      <c r="R13" s="27"/>
    </row>
    <row r="14" spans="1:22" x14ac:dyDescent="0.25">
      <c r="B14" s="43">
        <v>26</v>
      </c>
      <c r="C14" s="42">
        <v>-1.5149999999999999</v>
      </c>
      <c r="D14" s="42"/>
      <c r="E14" s="42">
        <f t="shared" si="0"/>
        <v>-2.0720000000000001</v>
      </c>
      <c r="F14" s="43">
        <f t="shared" si="1"/>
        <v>3</v>
      </c>
      <c r="G14" s="42">
        <f t="shared" si="2"/>
        <v>-6.2160000000000002</v>
      </c>
      <c r="H14" s="43"/>
      <c r="I14" s="43">
        <v>23</v>
      </c>
      <c r="J14" s="42">
        <v>-2.629</v>
      </c>
      <c r="K14" s="42">
        <f>AVERAGE(J13,J14)</f>
        <v>-2.7720000000000002</v>
      </c>
      <c r="L14" s="43">
        <f>I14-I13</f>
        <v>3</v>
      </c>
      <c r="M14" s="42">
        <f t="shared" si="5"/>
        <v>-8.3160000000000007</v>
      </c>
      <c r="N14" s="30"/>
      <c r="O14" s="30"/>
      <c r="P14" s="30"/>
      <c r="Q14" s="28"/>
      <c r="R14" s="27"/>
    </row>
    <row r="15" spans="1:22" x14ac:dyDescent="0.25">
      <c r="B15" s="43">
        <v>28</v>
      </c>
      <c r="C15" s="42">
        <v>-3.9E-2</v>
      </c>
      <c r="D15" s="42"/>
      <c r="E15" s="42">
        <f t="shared" si="0"/>
        <v>-0.77699999999999991</v>
      </c>
      <c r="F15" s="43">
        <f t="shared" si="1"/>
        <v>2</v>
      </c>
      <c r="G15" s="42">
        <f t="shared" si="2"/>
        <v>-1.5539999999999998</v>
      </c>
      <c r="H15" s="43"/>
      <c r="I15" s="43">
        <v>26</v>
      </c>
      <c r="J15" s="42">
        <v>-1.5149999999999999</v>
      </c>
      <c r="K15" s="42">
        <f t="shared" ref="K15:K18" si="6">AVERAGE(J14,J15)</f>
        <v>-2.0720000000000001</v>
      </c>
      <c r="L15" s="43">
        <f t="shared" ref="L15:L18" si="7">I15-I14</f>
        <v>3</v>
      </c>
      <c r="M15" s="42">
        <f t="shared" si="5"/>
        <v>-6.2160000000000002</v>
      </c>
      <c r="N15" s="26"/>
      <c r="O15" s="26"/>
      <c r="P15" s="26"/>
      <c r="Q15" s="28"/>
      <c r="R15" s="27"/>
    </row>
    <row r="16" spans="1:22" x14ac:dyDescent="0.25">
      <c r="B16" s="43">
        <v>30</v>
      </c>
      <c r="C16" s="42">
        <v>2.694</v>
      </c>
      <c r="D16" s="42" t="s">
        <v>22</v>
      </c>
      <c r="E16" s="42">
        <f t="shared" si="0"/>
        <v>1.3274999999999999</v>
      </c>
      <c r="F16" s="43">
        <f t="shared" si="1"/>
        <v>2</v>
      </c>
      <c r="G16" s="42">
        <f t="shared" si="2"/>
        <v>2.6549999999999998</v>
      </c>
      <c r="H16" s="41"/>
      <c r="I16" s="43">
        <v>28</v>
      </c>
      <c r="J16" s="42">
        <v>-3.9E-2</v>
      </c>
      <c r="K16" s="42">
        <f t="shared" si="6"/>
        <v>-0.77699999999999991</v>
      </c>
      <c r="L16" s="43">
        <f t="shared" si="7"/>
        <v>2</v>
      </c>
      <c r="M16" s="42">
        <f t="shared" si="5"/>
        <v>-1.5539999999999998</v>
      </c>
      <c r="N16" s="30"/>
      <c r="O16" s="30"/>
      <c r="P16" s="30"/>
      <c r="Q16" s="28"/>
      <c r="R16" s="27"/>
    </row>
    <row r="17" spans="2:18" x14ac:dyDescent="0.25">
      <c r="B17" s="43">
        <v>35</v>
      </c>
      <c r="C17" s="42">
        <v>2.7010000000000001</v>
      </c>
      <c r="D17" s="42"/>
      <c r="E17" s="42">
        <f t="shared" si="0"/>
        <v>2.6974999999999998</v>
      </c>
      <c r="F17" s="43">
        <f t="shared" si="1"/>
        <v>5</v>
      </c>
      <c r="G17" s="42">
        <f t="shared" si="2"/>
        <v>13.487499999999999</v>
      </c>
      <c r="H17" s="41"/>
      <c r="I17" s="43">
        <v>30</v>
      </c>
      <c r="J17" s="42">
        <v>2.694</v>
      </c>
      <c r="K17" s="42">
        <f t="shared" si="6"/>
        <v>1.3274999999999999</v>
      </c>
      <c r="L17" s="43">
        <f t="shared" si="7"/>
        <v>2</v>
      </c>
      <c r="M17" s="42">
        <f t="shared" si="5"/>
        <v>2.6549999999999998</v>
      </c>
      <c r="N17" s="30"/>
      <c r="O17" s="30"/>
      <c r="P17" s="30"/>
      <c r="Q17" s="28"/>
      <c r="R17" s="27"/>
    </row>
    <row r="18" spans="2:18" x14ac:dyDescent="0.25">
      <c r="B18" s="43">
        <v>40</v>
      </c>
      <c r="C18" s="42">
        <v>2.17</v>
      </c>
      <c r="D18" s="42" t="s">
        <v>114</v>
      </c>
      <c r="E18" s="42">
        <f t="shared" si="0"/>
        <v>2.4355000000000002</v>
      </c>
      <c r="F18" s="43">
        <f t="shared" si="1"/>
        <v>5</v>
      </c>
      <c r="G18" s="42">
        <f t="shared" si="2"/>
        <v>12.177500000000002</v>
      </c>
      <c r="H18" s="41"/>
      <c r="I18" s="43">
        <v>35</v>
      </c>
      <c r="J18" s="42">
        <v>2.7010000000000001</v>
      </c>
      <c r="K18" s="42">
        <f t="shared" si="6"/>
        <v>2.6974999999999998</v>
      </c>
      <c r="L18" s="43">
        <f t="shared" si="7"/>
        <v>5</v>
      </c>
      <c r="M18" s="42">
        <f t="shared" si="5"/>
        <v>13.487499999999999</v>
      </c>
      <c r="N18" s="26"/>
      <c r="O18" s="26"/>
      <c r="P18" s="26"/>
      <c r="R18" s="27"/>
    </row>
    <row r="19" spans="2:18" ht="15" x14ac:dyDescent="0.25">
      <c r="B19" s="32"/>
      <c r="C19" s="22"/>
      <c r="D19" s="22"/>
      <c r="E19" s="32"/>
      <c r="F19" s="43"/>
      <c r="G19" s="42"/>
      <c r="H19" s="56" t="s">
        <v>110</v>
      </c>
      <c r="I19" s="56"/>
      <c r="J19" s="42" t="e">
        <f>#REF!</f>
        <v>#REF!</v>
      </c>
      <c r="K19" s="42" t="s">
        <v>111</v>
      </c>
      <c r="L19" s="43" t="e">
        <f>#REF!</f>
        <v>#REF!</v>
      </c>
      <c r="M19" s="42" t="e">
        <f>J19-L19</f>
        <v>#REF!</v>
      </c>
      <c r="N19" s="30"/>
      <c r="O19" s="23"/>
      <c r="P19" s="23"/>
    </row>
    <row r="20" spans="2:18" ht="15" x14ac:dyDescent="0.25">
      <c r="B20" s="41" t="s">
        <v>108</v>
      </c>
      <c r="C20" s="41"/>
      <c r="D20" s="57">
        <v>0.1</v>
      </c>
      <c r="E20" s="57"/>
      <c r="J20" s="32"/>
      <c r="K20" s="32"/>
      <c r="L20" s="32"/>
      <c r="M20" s="32"/>
      <c r="N20" s="23"/>
      <c r="O20" s="23"/>
      <c r="P20" s="23"/>
    </row>
    <row r="21" spans="2:18" x14ac:dyDescent="0.25">
      <c r="B21" s="58"/>
      <c r="C21" s="58"/>
      <c r="D21" s="58"/>
      <c r="E21" s="58"/>
      <c r="F21" s="58"/>
      <c r="G21" s="58"/>
      <c r="H21" s="21" t="s">
        <v>112</v>
      </c>
      <c r="I21" s="58" t="s">
        <v>109</v>
      </c>
      <c r="J21" s="58"/>
      <c r="K21" s="58"/>
      <c r="L21" s="58"/>
      <c r="M21" s="58"/>
      <c r="N21" s="24"/>
      <c r="O21" s="24"/>
      <c r="P21" s="24"/>
    </row>
    <row r="22" spans="2:18" x14ac:dyDescent="0.25">
      <c r="B22" s="43">
        <v>0</v>
      </c>
      <c r="C22" s="42">
        <v>1.9710000000000001</v>
      </c>
      <c r="D22" s="42" t="s">
        <v>123</v>
      </c>
      <c r="E22" s="43"/>
      <c r="F22" s="43"/>
      <c r="G22" s="43"/>
      <c r="H22" s="43"/>
      <c r="I22" s="44"/>
      <c r="J22" s="25"/>
      <c r="K22" s="42"/>
      <c r="L22" s="43"/>
      <c r="M22" s="42"/>
      <c r="N22" s="26"/>
      <c r="O22" s="26"/>
      <c r="P22" s="26"/>
      <c r="R22" s="27"/>
    </row>
    <row r="23" spans="2:18" x14ac:dyDescent="0.25">
      <c r="B23" s="43">
        <v>5</v>
      </c>
      <c r="C23" s="42">
        <v>1.966</v>
      </c>
      <c r="D23" s="42"/>
      <c r="E23" s="42">
        <f>(C22+C23)/2</f>
        <v>1.9685000000000001</v>
      </c>
      <c r="F23" s="43">
        <f>B23-B22</f>
        <v>5</v>
      </c>
      <c r="G23" s="42">
        <f>E23*F23</f>
        <v>9.8425000000000011</v>
      </c>
      <c r="H23" s="43"/>
      <c r="I23" s="43">
        <v>0</v>
      </c>
      <c r="J23" s="42">
        <v>1.9710000000000001</v>
      </c>
      <c r="K23" s="42"/>
      <c r="L23" s="43"/>
      <c r="M23" s="42"/>
      <c r="N23" s="26"/>
      <c r="O23" s="26"/>
      <c r="P23" s="26"/>
      <c r="Q23" s="28"/>
      <c r="R23" s="27"/>
    </row>
    <row r="24" spans="2:18" x14ac:dyDescent="0.25">
      <c r="B24" s="43">
        <v>10</v>
      </c>
      <c r="C24" s="42">
        <v>1.9610000000000001</v>
      </c>
      <c r="D24" s="42" t="s">
        <v>24</v>
      </c>
      <c r="E24" s="42">
        <f t="shared" ref="E24:E37" si="8">(C23+C24)/2</f>
        <v>1.9635</v>
      </c>
      <c r="F24" s="43">
        <f t="shared" ref="F24:F37" si="9">B24-B23</f>
        <v>5</v>
      </c>
      <c r="G24" s="42">
        <f t="shared" ref="G24:G37" si="10">E24*F24</f>
        <v>9.8175000000000008</v>
      </c>
      <c r="H24" s="43"/>
      <c r="I24" s="43">
        <v>5</v>
      </c>
      <c r="J24" s="42">
        <v>1.966</v>
      </c>
      <c r="K24" s="42">
        <f t="shared" ref="K24:K29" si="11">AVERAGE(J23,J24)</f>
        <v>1.9685000000000001</v>
      </c>
      <c r="L24" s="43">
        <f t="shared" ref="L24:L29" si="12">I24-I23</f>
        <v>5</v>
      </c>
      <c r="M24" s="42">
        <f t="shared" ref="M24:M37" si="13">L24*K24</f>
        <v>9.8425000000000011</v>
      </c>
      <c r="N24" s="26"/>
      <c r="O24" s="26"/>
      <c r="P24" s="26"/>
      <c r="Q24" s="28"/>
      <c r="R24" s="27"/>
    </row>
    <row r="25" spans="2:18" x14ac:dyDescent="0.25">
      <c r="B25" s="43">
        <v>11</v>
      </c>
      <c r="C25" s="42">
        <v>0.72599999999999998</v>
      </c>
      <c r="D25" s="42"/>
      <c r="E25" s="42">
        <f t="shared" si="8"/>
        <v>1.3435000000000001</v>
      </c>
      <c r="F25" s="43">
        <f t="shared" si="9"/>
        <v>1</v>
      </c>
      <c r="G25" s="42">
        <f t="shared" si="10"/>
        <v>1.3435000000000001</v>
      </c>
      <c r="H25" s="43"/>
      <c r="I25" s="43">
        <v>10</v>
      </c>
      <c r="J25" s="42">
        <v>1.9610000000000001</v>
      </c>
      <c r="K25" s="42">
        <f t="shared" si="11"/>
        <v>1.9635</v>
      </c>
      <c r="L25" s="43">
        <f t="shared" si="12"/>
        <v>5</v>
      </c>
      <c r="M25" s="42">
        <f t="shared" si="13"/>
        <v>9.8175000000000008</v>
      </c>
      <c r="N25" s="26"/>
      <c r="O25" s="26"/>
      <c r="P25" s="26"/>
      <c r="Q25" s="28"/>
      <c r="R25" s="27"/>
    </row>
    <row r="26" spans="2:18" x14ac:dyDescent="0.25">
      <c r="B26" s="43">
        <v>12</v>
      </c>
      <c r="C26" s="42">
        <v>-0.20499999999999999</v>
      </c>
      <c r="D26" s="42"/>
      <c r="E26" s="42">
        <f t="shared" si="8"/>
        <v>0.26050000000000001</v>
      </c>
      <c r="F26" s="43">
        <f t="shared" si="9"/>
        <v>1</v>
      </c>
      <c r="G26" s="42">
        <f t="shared" si="10"/>
        <v>0.26050000000000001</v>
      </c>
      <c r="H26" s="43"/>
      <c r="I26" s="43">
        <v>11</v>
      </c>
      <c r="J26" s="42">
        <v>0.72599999999999998</v>
      </c>
      <c r="K26" s="42">
        <f t="shared" si="11"/>
        <v>1.3435000000000001</v>
      </c>
      <c r="L26" s="43">
        <f t="shared" si="12"/>
        <v>1</v>
      </c>
      <c r="M26" s="42">
        <f t="shared" si="13"/>
        <v>1.3435000000000001</v>
      </c>
      <c r="N26" s="26"/>
      <c r="O26" s="26"/>
      <c r="P26" s="26"/>
      <c r="Q26" s="28"/>
      <c r="R26" s="27"/>
    </row>
    <row r="27" spans="2:18" x14ac:dyDescent="0.25">
      <c r="B27" s="43">
        <v>14</v>
      </c>
      <c r="C27" s="42">
        <v>-0.86299999999999999</v>
      </c>
      <c r="D27" s="42"/>
      <c r="E27" s="42">
        <f t="shared" si="8"/>
        <v>-0.53400000000000003</v>
      </c>
      <c r="F27" s="43">
        <f t="shared" si="9"/>
        <v>2</v>
      </c>
      <c r="G27" s="42">
        <f t="shared" si="10"/>
        <v>-1.0680000000000001</v>
      </c>
      <c r="H27" s="43"/>
      <c r="I27" s="43">
        <v>12</v>
      </c>
      <c r="J27" s="42">
        <v>-0.20499999999999999</v>
      </c>
      <c r="K27" s="42">
        <f t="shared" si="11"/>
        <v>0.26050000000000001</v>
      </c>
      <c r="L27" s="43">
        <f t="shared" si="12"/>
        <v>1</v>
      </c>
      <c r="M27" s="42">
        <f t="shared" si="13"/>
        <v>0.26050000000000001</v>
      </c>
      <c r="N27" s="26"/>
      <c r="O27" s="26"/>
      <c r="P27" s="26"/>
      <c r="Q27" s="28"/>
      <c r="R27" s="27"/>
    </row>
    <row r="28" spans="2:18" x14ac:dyDescent="0.25">
      <c r="B28" s="43">
        <v>16</v>
      </c>
      <c r="C28" s="42">
        <v>-1.4139999999999999</v>
      </c>
      <c r="D28" s="42"/>
      <c r="E28" s="42">
        <f t="shared" si="8"/>
        <v>-1.1385000000000001</v>
      </c>
      <c r="F28" s="43">
        <f t="shared" si="9"/>
        <v>2</v>
      </c>
      <c r="G28" s="42">
        <f t="shared" si="10"/>
        <v>-2.2770000000000001</v>
      </c>
      <c r="H28" s="43"/>
      <c r="I28" s="43">
        <v>14</v>
      </c>
      <c r="J28" s="42">
        <v>-0.86299999999999999</v>
      </c>
      <c r="K28" s="42">
        <f t="shared" si="11"/>
        <v>-0.53400000000000003</v>
      </c>
      <c r="L28" s="43">
        <f t="shared" si="12"/>
        <v>2</v>
      </c>
      <c r="M28" s="42">
        <f t="shared" si="13"/>
        <v>-1.0680000000000001</v>
      </c>
      <c r="N28" s="26"/>
      <c r="O28" s="26"/>
      <c r="P28" s="26"/>
      <c r="Q28" s="28"/>
      <c r="R28" s="27"/>
    </row>
    <row r="29" spans="2:18" x14ac:dyDescent="0.25">
      <c r="B29" s="43">
        <v>18</v>
      </c>
      <c r="C29" s="42">
        <v>-1.5269999999999999</v>
      </c>
      <c r="D29" s="42" t="s">
        <v>23</v>
      </c>
      <c r="E29" s="42">
        <f t="shared" si="8"/>
        <v>-1.4704999999999999</v>
      </c>
      <c r="F29" s="43">
        <f t="shared" si="9"/>
        <v>2</v>
      </c>
      <c r="G29" s="42">
        <f t="shared" si="10"/>
        <v>-2.9409999999999998</v>
      </c>
      <c r="H29" s="43"/>
      <c r="I29" s="43">
        <v>16</v>
      </c>
      <c r="J29" s="42">
        <v>-1.4139999999999999</v>
      </c>
      <c r="K29" s="42">
        <f t="shared" si="11"/>
        <v>-1.1385000000000001</v>
      </c>
      <c r="L29" s="43">
        <f t="shared" si="12"/>
        <v>2</v>
      </c>
      <c r="M29" s="42">
        <f t="shared" si="13"/>
        <v>-2.2770000000000001</v>
      </c>
      <c r="N29" s="26"/>
      <c r="O29" s="26"/>
      <c r="P29" s="26"/>
      <c r="Q29" s="28"/>
      <c r="R29" s="27"/>
    </row>
    <row r="30" spans="2:18" x14ac:dyDescent="0.25">
      <c r="B30" s="43">
        <v>20</v>
      </c>
      <c r="C30" s="42">
        <v>-1.419</v>
      </c>
      <c r="D30" s="42"/>
      <c r="E30" s="42">
        <f t="shared" si="8"/>
        <v>-1.4729999999999999</v>
      </c>
      <c r="F30" s="43">
        <f t="shared" si="9"/>
        <v>2</v>
      </c>
      <c r="G30" s="42">
        <f t="shared" si="10"/>
        <v>-2.9459999999999997</v>
      </c>
      <c r="H30" s="43"/>
      <c r="I30" s="43">
        <v>18</v>
      </c>
      <c r="J30" s="42">
        <v>-1.5269999999999999</v>
      </c>
      <c r="K30" s="42">
        <f>AVERAGE(J29,J30)</f>
        <v>-1.4704999999999999</v>
      </c>
      <c r="L30" s="43">
        <f>I30-I29</f>
        <v>2</v>
      </c>
      <c r="M30" s="42">
        <f t="shared" si="13"/>
        <v>-2.9409999999999998</v>
      </c>
      <c r="N30" s="30"/>
      <c r="O30" s="30"/>
      <c r="P30" s="30"/>
      <c r="Q30" s="28"/>
      <c r="R30" s="27"/>
    </row>
    <row r="31" spans="2:18" x14ac:dyDescent="0.25">
      <c r="B31" s="43">
        <v>22</v>
      </c>
      <c r="C31" s="42">
        <v>-0.88</v>
      </c>
      <c r="D31" s="42"/>
      <c r="E31" s="42">
        <f t="shared" si="8"/>
        <v>-1.1495</v>
      </c>
      <c r="F31" s="43">
        <f t="shared" si="9"/>
        <v>2</v>
      </c>
      <c r="G31" s="42">
        <f t="shared" si="10"/>
        <v>-2.2989999999999999</v>
      </c>
      <c r="H31" s="43"/>
      <c r="I31" s="43">
        <v>20</v>
      </c>
      <c r="J31" s="42">
        <v>-1.419</v>
      </c>
      <c r="K31" s="42">
        <f t="shared" ref="K31:K37" si="14">AVERAGE(J30,J31)</f>
        <v>-1.4729999999999999</v>
      </c>
      <c r="L31" s="43">
        <f t="shared" ref="L31:L37" si="15">I31-I30</f>
        <v>2</v>
      </c>
      <c r="M31" s="42">
        <f t="shared" si="13"/>
        <v>-2.9459999999999997</v>
      </c>
      <c r="N31" s="26"/>
      <c r="O31" s="26"/>
      <c r="P31" s="26"/>
      <c r="Q31" s="28"/>
      <c r="R31" s="27"/>
    </row>
    <row r="32" spans="2:18" x14ac:dyDescent="0.25">
      <c r="B32" s="43">
        <v>24</v>
      </c>
      <c r="C32" s="42">
        <v>-0.36399999999999999</v>
      </c>
      <c r="D32" s="42"/>
      <c r="E32" s="42">
        <f t="shared" si="8"/>
        <v>-0.622</v>
      </c>
      <c r="F32" s="43">
        <f t="shared" si="9"/>
        <v>2</v>
      </c>
      <c r="G32" s="42">
        <f t="shared" si="10"/>
        <v>-1.244</v>
      </c>
      <c r="H32" s="41"/>
      <c r="I32" s="43">
        <v>22</v>
      </c>
      <c r="J32" s="42">
        <v>-0.88</v>
      </c>
      <c r="K32" s="42">
        <f t="shared" si="14"/>
        <v>-1.1495</v>
      </c>
      <c r="L32" s="43">
        <f t="shared" si="15"/>
        <v>2</v>
      </c>
      <c r="M32" s="42">
        <f t="shared" si="13"/>
        <v>-2.2989999999999999</v>
      </c>
      <c r="N32" s="30"/>
      <c r="O32" s="30"/>
      <c r="P32" s="30"/>
      <c r="Q32" s="28"/>
      <c r="R32" s="27"/>
    </row>
    <row r="33" spans="2:18" x14ac:dyDescent="0.25">
      <c r="B33" s="43">
        <v>25</v>
      </c>
      <c r="C33" s="42">
        <v>0.24099999999999999</v>
      </c>
      <c r="D33" s="42"/>
      <c r="E33" s="42">
        <f t="shared" si="8"/>
        <v>-6.1499999999999999E-2</v>
      </c>
      <c r="F33" s="43">
        <f t="shared" si="9"/>
        <v>1</v>
      </c>
      <c r="G33" s="42">
        <f t="shared" si="10"/>
        <v>-6.1499999999999999E-2</v>
      </c>
      <c r="H33" s="41"/>
      <c r="I33" s="43">
        <v>24</v>
      </c>
      <c r="J33" s="42">
        <v>-0.36399999999999999</v>
      </c>
      <c r="K33" s="42">
        <f t="shared" si="14"/>
        <v>-0.622</v>
      </c>
      <c r="L33" s="43">
        <f t="shared" si="15"/>
        <v>2</v>
      </c>
      <c r="M33" s="42">
        <f t="shared" si="13"/>
        <v>-1.244</v>
      </c>
      <c r="N33" s="30"/>
      <c r="O33" s="30"/>
      <c r="P33" s="30"/>
      <c r="Q33" s="28"/>
      <c r="R33" s="27"/>
    </row>
    <row r="34" spans="2:18" x14ac:dyDescent="0.25">
      <c r="B34" s="43">
        <v>26</v>
      </c>
      <c r="C34" s="42">
        <v>1.004</v>
      </c>
      <c r="D34" s="42" t="s">
        <v>22</v>
      </c>
      <c r="E34" s="42">
        <f t="shared" si="8"/>
        <v>0.62250000000000005</v>
      </c>
      <c r="F34" s="43">
        <f t="shared" si="9"/>
        <v>1</v>
      </c>
      <c r="G34" s="42">
        <f t="shared" si="10"/>
        <v>0.62250000000000005</v>
      </c>
      <c r="H34" s="41"/>
      <c r="I34" s="43">
        <v>25</v>
      </c>
      <c r="J34" s="42">
        <v>0.24099999999999999</v>
      </c>
      <c r="K34" s="42">
        <f t="shared" si="14"/>
        <v>-6.1499999999999999E-2</v>
      </c>
      <c r="L34" s="43">
        <f t="shared" si="15"/>
        <v>1</v>
      </c>
      <c r="M34" s="42">
        <f t="shared" si="13"/>
        <v>-6.1499999999999999E-2</v>
      </c>
      <c r="N34" s="26"/>
      <c r="O34" s="26"/>
      <c r="P34" s="26"/>
      <c r="R34" s="27"/>
    </row>
    <row r="35" spans="2:18" x14ac:dyDescent="0.25">
      <c r="B35" s="43">
        <v>30</v>
      </c>
      <c r="C35" s="42">
        <v>1.0109999999999999</v>
      </c>
      <c r="D35" s="42"/>
      <c r="E35" s="42">
        <f t="shared" si="8"/>
        <v>1.0074999999999998</v>
      </c>
      <c r="F35" s="43">
        <f t="shared" si="9"/>
        <v>4</v>
      </c>
      <c r="G35" s="42">
        <f t="shared" si="10"/>
        <v>4.0299999999999994</v>
      </c>
      <c r="H35" s="41"/>
      <c r="I35" s="43">
        <v>26</v>
      </c>
      <c r="J35" s="42">
        <v>1.004</v>
      </c>
      <c r="K35" s="42">
        <f t="shared" si="14"/>
        <v>0.62250000000000005</v>
      </c>
      <c r="L35" s="43">
        <f t="shared" si="15"/>
        <v>1</v>
      </c>
      <c r="M35" s="42">
        <f t="shared" si="13"/>
        <v>0.62250000000000005</v>
      </c>
      <c r="N35" s="26"/>
      <c r="O35" s="26"/>
      <c r="P35" s="26"/>
      <c r="R35" s="27"/>
    </row>
    <row r="36" spans="2:18" x14ac:dyDescent="0.25">
      <c r="B36" s="43">
        <v>35</v>
      </c>
      <c r="C36" s="42">
        <v>1.026</v>
      </c>
      <c r="D36" s="42"/>
      <c r="E36" s="42">
        <f t="shared" si="8"/>
        <v>1.0185</v>
      </c>
      <c r="F36" s="43">
        <f t="shared" si="9"/>
        <v>5</v>
      </c>
      <c r="G36" s="42">
        <f t="shared" si="10"/>
        <v>5.0924999999999994</v>
      </c>
      <c r="H36" s="41"/>
      <c r="I36" s="43">
        <v>30</v>
      </c>
      <c r="J36" s="42">
        <v>1.0109999999999999</v>
      </c>
      <c r="K36" s="42">
        <f t="shared" si="14"/>
        <v>1.0074999999999998</v>
      </c>
      <c r="L36" s="43">
        <f t="shared" si="15"/>
        <v>4</v>
      </c>
      <c r="M36" s="42">
        <f t="shared" si="13"/>
        <v>4.0299999999999994</v>
      </c>
      <c r="N36" s="26"/>
      <c r="O36" s="26"/>
      <c r="P36" s="26"/>
      <c r="R36" s="27"/>
    </row>
    <row r="37" spans="2:18" x14ac:dyDescent="0.25">
      <c r="B37" s="44">
        <v>40</v>
      </c>
      <c r="C37" s="45">
        <v>1.042</v>
      </c>
      <c r="D37" s="45" t="s">
        <v>115</v>
      </c>
      <c r="E37" s="42">
        <f t="shared" si="8"/>
        <v>1.034</v>
      </c>
      <c r="F37" s="43">
        <f t="shared" si="9"/>
        <v>5</v>
      </c>
      <c r="G37" s="42">
        <f t="shared" si="10"/>
        <v>5.17</v>
      </c>
      <c r="I37" s="43">
        <v>35</v>
      </c>
      <c r="J37" s="42">
        <v>1.026</v>
      </c>
      <c r="K37" s="42">
        <f t="shared" si="14"/>
        <v>1.0185</v>
      </c>
      <c r="L37" s="43">
        <f t="shared" si="15"/>
        <v>5</v>
      </c>
      <c r="M37" s="42">
        <f t="shared" si="13"/>
        <v>5.0924999999999994</v>
      </c>
      <c r="N37" s="26"/>
      <c r="O37" s="26"/>
      <c r="P37" s="26"/>
      <c r="R37" s="27"/>
    </row>
    <row r="38" spans="2:18" ht="15" x14ac:dyDescent="0.25">
      <c r="B38" s="32"/>
      <c r="C38" s="22"/>
      <c r="D38" s="22"/>
      <c r="E38" s="32"/>
      <c r="F38" s="43"/>
      <c r="G38" s="42"/>
      <c r="H38" s="56" t="s">
        <v>110</v>
      </c>
      <c r="I38" s="56"/>
      <c r="J38" s="42" t="e">
        <f>#REF!</f>
        <v>#REF!</v>
      </c>
      <c r="K38" s="42" t="s">
        <v>111</v>
      </c>
      <c r="L38" s="43" t="e">
        <f>#REF!</f>
        <v>#REF!</v>
      </c>
      <c r="M38" s="42" t="e">
        <f>J38-L38</f>
        <v>#REF!</v>
      </c>
      <c r="N38" s="30"/>
      <c r="O38" s="23"/>
      <c r="P38" s="23"/>
    </row>
    <row r="39" spans="2:18" ht="15" x14ac:dyDescent="0.25">
      <c r="B39" s="41" t="s">
        <v>108</v>
      </c>
      <c r="C39" s="41"/>
      <c r="D39" s="57">
        <v>0.2</v>
      </c>
      <c r="E39" s="57"/>
      <c r="J39" s="32"/>
      <c r="K39" s="32"/>
      <c r="L39" s="32"/>
      <c r="M39" s="32"/>
      <c r="N39" s="23"/>
      <c r="O39" s="23"/>
      <c r="P39" s="31"/>
    </row>
    <row r="40" spans="2:18" x14ac:dyDescent="0.25">
      <c r="B40" s="58"/>
      <c r="C40" s="58"/>
      <c r="D40" s="58"/>
      <c r="E40" s="58"/>
      <c r="F40" s="58"/>
      <c r="G40" s="58"/>
      <c r="H40" s="21" t="s">
        <v>112</v>
      </c>
      <c r="I40" s="58" t="s">
        <v>109</v>
      </c>
      <c r="J40" s="58"/>
      <c r="K40" s="58"/>
      <c r="L40" s="58"/>
      <c r="M40" s="58"/>
      <c r="N40" s="24"/>
      <c r="O40" s="24"/>
      <c r="P40" s="24"/>
    </row>
    <row r="41" spans="2:18" x14ac:dyDescent="0.25">
      <c r="B41" s="43">
        <v>0</v>
      </c>
      <c r="C41" s="42">
        <v>2.2509999999999999</v>
      </c>
      <c r="D41" s="42" t="s">
        <v>124</v>
      </c>
      <c r="E41" s="43"/>
      <c r="F41" s="43"/>
      <c r="G41" s="43"/>
      <c r="H41" s="43"/>
      <c r="I41" s="44"/>
      <c r="J41" s="25"/>
      <c r="K41" s="42"/>
      <c r="L41" s="43"/>
      <c r="M41" s="42"/>
      <c r="N41" s="26"/>
      <c r="O41" s="26"/>
      <c r="P41" s="26"/>
      <c r="R41" s="27"/>
    </row>
    <row r="42" spans="2:18" x14ac:dyDescent="0.25">
      <c r="B42" s="43">
        <v>5</v>
      </c>
      <c r="C42" s="42">
        <v>2.2389999999999999</v>
      </c>
      <c r="D42" s="42"/>
      <c r="E42" s="42">
        <f>(C41+C42)/2</f>
        <v>2.2450000000000001</v>
      </c>
      <c r="F42" s="43">
        <f>B42-B41</f>
        <v>5</v>
      </c>
      <c r="G42" s="42">
        <f>E42*F42</f>
        <v>11.225000000000001</v>
      </c>
      <c r="H42" s="43"/>
      <c r="I42" s="43"/>
      <c r="J42" s="43"/>
      <c r="K42" s="42"/>
      <c r="L42" s="43"/>
      <c r="M42" s="42"/>
      <c r="N42" s="26"/>
      <c r="O42" s="26"/>
      <c r="P42" s="26"/>
      <c r="Q42" s="28"/>
      <c r="R42" s="27"/>
    </row>
    <row r="43" spans="2:18" x14ac:dyDescent="0.25">
      <c r="B43" s="43">
        <v>10</v>
      </c>
      <c r="C43" s="42">
        <v>2.226</v>
      </c>
      <c r="D43" s="42" t="s">
        <v>24</v>
      </c>
      <c r="E43" s="42">
        <f t="shared" ref="E43:E54" si="16">(C42+C43)/2</f>
        <v>2.2324999999999999</v>
      </c>
      <c r="F43" s="43">
        <f t="shared" ref="F43:F54" si="17">B43-B42</f>
        <v>5</v>
      </c>
      <c r="G43" s="42">
        <f t="shared" ref="G43:G54" si="18">E43*F43</f>
        <v>11.1625</v>
      </c>
      <c r="H43" s="43"/>
      <c r="I43" s="43"/>
      <c r="J43" s="43"/>
      <c r="K43" s="42"/>
      <c r="L43" s="43"/>
      <c r="M43" s="42"/>
      <c r="N43" s="26"/>
      <c r="O43" s="26"/>
      <c r="P43" s="26"/>
      <c r="Q43" s="28"/>
      <c r="R43" s="27"/>
    </row>
    <row r="44" spans="2:18" x14ac:dyDescent="0.25">
      <c r="B44" s="43">
        <v>11</v>
      </c>
      <c r="C44" s="42">
        <v>0.91700000000000004</v>
      </c>
      <c r="D44" s="42"/>
      <c r="E44" s="42">
        <f t="shared" si="16"/>
        <v>1.5714999999999999</v>
      </c>
      <c r="F44" s="43">
        <f t="shared" si="17"/>
        <v>1</v>
      </c>
      <c r="G44" s="42">
        <f t="shared" si="18"/>
        <v>1.5714999999999999</v>
      </c>
      <c r="H44" s="43"/>
      <c r="I44" s="43"/>
      <c r="J44" s="43"/>
      <c r="K44" s="42"/>
      <c r="L44" s="43"/>
      <c r="M44" s="42"/>
      <c r="N44" s="26"/>
      <c r="O44" s="26"/>
      <c r="P44" s="26"/>
      <c r="Q44" s="28"/>
      <c r="R44" s="27"/>
    </row>
    <row r="45" spans="2:18" x14ac:dyDescent="0.25">
      <c r="B45" s="43">
        <v>13</v>
      </c>
      <c r="C45" s="42">
        <v>-5.2999999999999999E-2</v>
      </c>
      <c r="D45" s="42"/>
      <c r="E45" s="42">
        <f t="shared" si="16"/>
        <v>0.432</v>
      </c>
      <c r="F45" s="43">
        <f t="shared" si="17"/>
        <v>2</v>
      </c>
      <c r="G45" s="42">
        <f t="shared" si="18"/>
        <v>0.86399999999999999</v>
      </c>
      <c r="H45" s="43"/>
      <c r="I45" s="43"/>
      <c r="J45" s="43"/>
      <c r="K45" s="42"/>
      <c r="L45" s="43"/>
      <c r="M45" s="42"/>
      <c r="N45" s="26"/>
      <c r="O45" s="26"/>
      <c r="P45" s="26"/>
      <c r="Q45" s="28"/>
      <c r="R45" s="27"/>
    </row>
    <row r="46" spans="2:18" x14ac:dyDescent="0.25">
      <c r="B46" s="43">
        <v>15</v>
      </c>
      <c r="C46" s="42">
        <v>-0.68300000000000005</v>
      </c>
      <c r="D46" s="42"/>
      <c r="E46" s="42">
        <f t="shared" si="16"/>
        <v>-0.36800000000000005</v>
      </c>
      <c r="F46" s="43">
        <f t="shared" si="17"/>
        <v>2</v>
      </c>
      <c r="G46" s="42">
        <f t="shared" si="18"/>
        <v>-0.7360000000000001</v>
      </c>
      <c r="H46" s="43"/>
      <c r="I46" s="43"/>
      <c r="J46" s="43"/>
      <c r="K46" s="42"/>
      <c r="L46" s="43"/>
      <c r="M46" s="42"/>
      <c r="N46" s="26"/>
      <c r="O46" s="26"/>
      <c r="P46" s="26"/>
      <c r="Q46" s="28"/>
      <c r="R46" s="27"/>
    </row>
    <row r="47" spans="2:18" x14ac:dyDescent="0.25">
      <c r="B47" s="43">
        <v>17</v>
      </c>
      <c r="C47" s="42">
        <v>-0.78500000000000003</v>
      </c>
      <c r="D47" s="42" t="s">
        <v>23</v>
      </c>
      <c r="E47" s="42">
        <f t="shared" si="16"/>
        <v>-0.73399999999999999</v>
      </c>
      <c r="F47" s="43">
        <f t="shared" si="17"/>
        <v>2</v>
      </c>
      <c r="G47" s="42">
        <f t="shared" si="18"/>
        <v>-1.468</v>
      </c>
      <c r="H47" s="43"/>
      <c r="I47" s="43">
        <v>0</v>
      </c>
      <c r="J47" s="42">
        <v>2.2509999999999999</v>
      </c>
      <c r="K47" s="42"/>
      <c r="L47" s="43"/>
      <c r="M47" s="42"/>
      <c r="N47" s="26"/>
      <c r="O47" s="26"/>
      <c r="P47" s="26"/>
      <c r="Q47" s="28"/>
      <c r="R47" s="27"/>
    </row>
    <row r="48" spans="2:18" x14ac:dyDescent="0.25">
      <c r="B48" s="43">
        <v>19</v>
      </c>
      <c r="C48" s="42">
        <v>-0.67400000000000004</v>
      </c>
      <c r="D48" s="42"/>
      <c r="E48" s="42">
        <f t="shared" si="16"/>
        <v>-0.72950000000000004</v>
      </c>
      <c r="F48" s="43">
        <f t="shared" si="17"/>
        <v>2</v>
      </c>
      <c r="G48" s="42">
        <f t="shared" si="18"/>
        <v>-1.4590000000000001</v>
      </c>
      <c r="H48" s="43"/>
      <c r="I48" s="43">
        <v>5</v>
      </c>
      <c r="J48" s="42">
        <v>2.2389999999999999</v>
      </c>
      <c r="K48" s="42">
        <f t="shared" ref="K48" si="19">AVERAGE(J47,J48)</f>
        <v>2.2450000000000001</v>
      </c>
      <c r="L48" s="43">
        <f t="shared" ref="L48" si="20">I48-I47</f>
        <v>5</v>
      </c>
      <c r="M48" s="42">
        <f t="shared" ref="M48:M62" si="21">L48*K48</f>
        <v>11.225000000000001</v>
      </c>
      <c r="N48" s="26"/>
      <c r="O48" s="26"/>
      <c r="P48" s="26"/>
      <c r="Q48" s="28"/>
      <c r="R48" s="27"/>
    </row>
    <row r="49" spans="2:18" x14ac:dyDescent="0.25">
      <c r="B49" s="43">
        <v>21</v>
      </c>
      <c r="C49" s="42">
        <v>-8.2000000000000003E-2</v>
      </c>
      <c r="D49" s="42"/>
      <c r="E49" s="42">
        <f t="shared" si="16"/>
        <v>-0.378</v>
      </c>
      <c r="F49" s="43">
        <f t="shared" si="17"/>
        <v>2</v>
      </c>
      <c r="G49" s="42">
        <f t="shared" si="18"/>
        <v>-0.75600000000000001</v>
      </c>
      <c r="H49" s="43"/>
      <c r="I49" s="43">
        <v>10</v>
      </c>
      <c r="J49" s="42">
        <v>2.226</v>
      </c>
      <c r="K49" s="42">
        <f>AVERAGE(J48,J49)</f>
        <v>2.2324999999999999</v>
      </c>
      <c r="L49" s="43">
        <f>I49-I48</f>
        <v>5</v>
      </c>
      <c r="M49" s="42">
        <f t="shared" si="21"/>
        <v>11.1625</v>
      </c>
      <c r="N49" s="30"/>
      <c r="O49" s="30"/>
      <c r="P49" s="30"/>
      <c r="Q49" s="28"/>
      <c r="R49" s="27"/>
    </row>
    <row r="50" spans="2:18" x14ac:dyDescent="0.25">
      <c r="B50" s="43">
        <v>23</v>
      </c>
      <c r="C50" s="42">
        <v>0.89800000000000002</v>
      </c>
      <c r="D50" s="42"/>
      <c r="E50" s="42">
        <f t="shared" si="16"/>
        <v>0.40800000000000003</v>
      </c>
      <c r="F50" s="43">
        <f t="shared" si="17"/>
        <v>2</v>
      </c>
      <c r="G50" s="42">
        <f t="shared" si="18"/>
        <v>0.81600000000000006</v>
      </c>
      <c r="H50" s="43"/>
      <c r="I50" s="43">
        <v>11</v>
      </c>
      <c r="J50" s="42">
        <v>0.91700000000000004</v>
      </c>
      <c r="K50" s="42">
        <f t="shared" ref="K50:K62" si="22">AVERAGE(J49,J50)</f>
        <v>1.5714999999999999</v>
      </c>
      <c r="L50" s="43">
        <f t="shared" ref="L50:L62" si="23">I50-I49</f>
        <v>1</v>
      </c>
      <c r="M50" s="42">
        <f t="shared" si="21"/>
        <v>1.5714999999999999</v>
      </c>
      <c r="N50" s="26"/>
      <c r="O50" s="26"/>
      <c r="P50" s="26"/>
      <c r="Q50" s="28"/>
      <c r="R50" s="27"/>
    </row>
    <row r="51" spans="2:18" x14ac:dyDescent="0.25">
      <c r="B51" s="43">
        <v>24</v>
      </c>
      <c r="C51" s="42">
        <v>2.077</v>
      </c>
      <c r="D51" s="42" t="s">
        <v>22</v>
      </c>
      <c r="E51" s="42">
        <f t="shared" si="16"/>
        <v>1.4875</v>
      </c>
      <c r="F51" s="43">
        <f t="shared" si="17"/>
        <v>1</v>
      </c>
      <c r="G51" s="42">
        <f t="shared" si="18"/>
        <v>1.4875</v>
      </c>
      <c r="H51" s="41"/>
      <c r="I51" s="43">
        <v>13</v>
      </c>
      <c r="J51" s="42">
        <v>-5.2999999999999999E-2</v>
      </c>
      <c r="K51" s="42">
        <f t="shared" si="22"/>
        <v>0.432</v>
      </c>
      <c r="L51" s="43">
        <f t="shared" si="23"/>
        <v>2</v>
      </c>
      <c r="M51" s="42">
        <f t="shared" si="21"/>
        <v>0.86399999999999999</v>
      </c>
      <c r="N51" s="30"/>
      <c r="O51" s="30"/>
      <c r="P51" s="30"/>
      <c r="Q51" s="28"/>
      <c r="R51" s="27"/>
    </row>
    <row r="52" spans="2:18" x14ac:dyDescent="0.25">
      <c r="B52" s="43">
        <v>30</v>
      </c>
      <c r="C52" s="42">
        <v>2.073</v>
      </c>
      <c r="D52" s="42"/>
      <c r="E52" s="42">
        <f t="shared" si="16"/>
        <v>2.0750000000000002</v>
      </c>
      <c r="F52" s="43">
        <f t="shared" si="17"/>
        <v>6</v>
      </c>
      <c r="G52" s="42">
        <f t="shared" si="18"/>
        <v>12.450000000000001</v>
      </c>
      <c r="H52" s="41"/>
      <c r="I52" s="43">
        <v>15</v>
      </c>
      <c r="J52" s="42">
        <v>-0.68300000000000005</v>
      </c>
      <c r="K52" s="42">
        <f t="shared" si="22"/>
        <v>-0.36800000000000005</v>
      </c>
      <c r="L52" s="43">
        <f t="shared" si="23"/>
        <v>2</v>
      </c>
      <c r="M52" s="42">
        <f t="shared" si="21"/>
        <v>-0.7360000000000001</v>
      </c>
      <c r="N52" s="30"/>
      <c r="O52" s="30"/>
      <c r="P52" s="30"/>
      <c r="Q52" s="28"/>
      <c r="R52" s="27"/>
    </row>
    <row r="53" spans="2:18" x14ac:dyDescent="0.25">
      <c r="B53" s="43">
        <v>35</v>
      </c>
      <c r="C53" s="42">
        <v>2.09</v>
      </c>
      <c r="D53" s="42"/>
      <c r="E53" s="42">
        <f t="shared" si="16"/>
        <v>2.0815000000000001</v>
      </c>
      <c r="F53" s="43">
        <f t="shared" si="17"/>
        <v>5</v>
      </c>
      <c r="G53" s="42">
        <f t="shared" si="18"/>
        <v>10.407500000000001</v>
      </c>
      <c r="H53" s="41"/>
      <c r="I53" s="34">
        <f>I52+(J52-J53)*1.5</f>
        <v>15.775499999999999</v>
      </c>
      <c r="J53" s="35">
        <v>-1.2</v>
      </c>
      <c r="K53" s="42">
        <f t="shared" si="22"/>
        <v>-0.9415</v>
      </c>
      <c r="L53" s="43">
        <f t="shared" si="23"/>
        <v>0.77549999999999919</v>
      </c>
      <c r="M53" s="42">
        <f t="shared" si="21"/>
        <v>-0.73013324999999929</v>
      </c>
      <c r="N53" s="26"/>
      <c r="O53" s="26"/>
      <c r="P53" s="26"/>
      <c r="R53" s="27"/>
    </row>
    <row r="54" spans="2:18" x14ac:dyDescent="0.25">
      <c r="B54" s="43">
        <v>40</v>
      </c>
      <c r="C54" s="42">
        <v>2.0990000000000002</v>
      </c>
      <c r="D54" s="42" t="s">
        <v>123</v>
      </c>
      <c r="E54" s="42">
        <f t="shared" si="16"/>
        <v>2.0945</v>
      </c>
      <c r="F54" s="43">
        <f t="shared" si="17"/>
        <v>5</v>
      </c>
      <c r="G54" s="42">
        <f t="shared" si="18"/>
        <v>10.4725</v>
      </c>
      <c r="H54" s="41"/>
      <c r="I54" s="36">
        <f>I53+1.5</f>
        <v>17.275500000000001</v>
      </c>
      <c r="J54" s="37">
        <f>J53</f>
        <v>-1.2</v>
      </c>
      <c r="K54" s="42">
        <f t="shared" si="22"/>
        <v>-1.2</v>
      </c>
      <c r="L54" s="43">
        <f t="shared" si="23"/>
        <v>1.5000000000000018</v>
      </c>
      <c r="M54" s="42">
        <f t="shared" si="21"/>
        <v>-1.800000000000002</v>
      </c>
      <c r="N54" s="26"/>
      <c r="O54" s="26"/>
      <c r="P54" s="26"/>
      <c r="R54" s="27"/>
    </row>
    <row r="55" spans="2:18" x14ac:dyDescent="0.25">
      <c r="B55" s="43"/>
      <c r="C55" s="42"/>
      <c r="D55" s="42"/>
      <c r="E55" s="42"/>
      <c r="F55" s="43"/>
      <c r="G55" s="42"/>
      <c r="H55" s="41"/>
      <c r="I55" s="34">
        <f>I54+1.5</f>
        <v>18.775500000000001</v>
      </c>
      <c r="J55" s="35">
        <f>J53</f>
        <v>-1.2</v>
      </c>
      <c r="K55" s="42">
        <f t="shared" si="22"/>
        <v>-1.2</v>
      </c>
      <c r="L55" s="43">
        <f t="shared" si="23"/>
        <v>1.5</v>
      </c>
      <c r="M55" s="42">
        <f t="shared" si="21"/>
        <v>-1.7999999999999998</v>
      </c>
      <c r="N55" s="26"/>
      <c r="O55" s="26"/>
      <c r="P55" s="26"/>
      <c r="R55" s="27"/>
    </row>
    <row r="56" spans="2:18" x14ac:dyDescent="0.25">
      <c r="B56" s="44"/>
      <c r="C56" s="45"/>
      <c r="D56" s="45"/>
      <c r="E56" s="42"/>
      <c r="F56" s="43"/>
      <c r="G56" s="42"/>
      <c r="I56" s="34">
        <f>I55+(J56-J55)*1.5</f>
        <v>19.825500000000002</v>
      </c>
      <c r="J56" s="38">
        <v>-0.5</v>
      </c>
      <c r="K56" s="42">
        <f t="shared" si="22"/>
        <v>-0.85</v>
      </c>
      <c r="L56" s="43">
        <f t="shared" si="23"/>
        <v>1.0500000000000007</v>
      </c>
      <c r="M56" s="42">
        <f t="shared" si="21"/>
        <v>-0.89250000000000063</v>
      </c>
      <c r="N56" s="26"/>
      <c r="O56" s="26"/>
      <c r="P56" s="26"/>
      <c r="R56" s="27"/>
    </row>
    <row r="57" spans="2:18" x14ac:dyDescent="0.25">
      <c r="B57" s="44"/>
      <c r="C57" s="45"/>
      <c r="D57" s="45"/>
      <c r="E57" s="42"/>
      <c r="F57" s="43"/>
      <c r="G57" s="42"/>
      <c r="I57" s="43">
        <v>21</v>
      </c>
      <c r="J57" s="42">
        <v>-8.2000000000000003E-2</v>
      </c>
      <c r="K57" s="42">
        <f t="shared" si="22"/>
        <v>-0.29099999999999998</v>
      </c>
      <c r="L57" s="43">
        <f t="shared" si="23"/>
        <v>1.1744999999999983</v>
      </c>
      <c r="M57" s="42">
        <f t="shared" si="21"/>
        <v>-0.34177949999999951</v>
      </c>
      <c r="O57" s="30"/>
      <c r="P57" s="30"/>
    </row>
    <row r="58" spans="2:18" x14ac:dyDescent="0.25">
      <c r="B58" s="44"/>
      <c r="C58" s="45"/>
      <c r="D58" s="45"/>
      <c r="E58" s="42"/>
      <c r="F58" s="43"/>
      <c r="G58" s="42"/>
      <c r="I58" s="43">
        <v>23</v>
      </c>
      <c r="J58" s="42">
        <v>0.89800000000000002</v>
      </c>
      <c r="K58" s="42">
        <f t="shared" si="22"/>
        <v>0.40800000000000003</v>
      </c>
      <c r="L58" s="43">
        <f t="shared" si="23"/>
        <v>2</v>
      </c>
      <c r="M58" s="42">
        <f t="shared" si="21"/>
        <v>0.81600000000000006</v>
      </c>
      <c r="O58" s="23"/>
      <c r="P58" s="23"/>
    </row>
    <row r="59" spans="2:18" x14ac:dyDescent="0.25">
      <c r="B59" s="44"/>
      <c r="C59" s="45"/>
      <c r="D59" s="45"/>
      <c r="E59" s="42"/>
      <c r="F59" s="43"/>
      <c r="G59" s="42"/>
      <c r="I59" s="43">
        <v>24</v>
      </c>
      <c r="J59" s="42">
        <v>2.077</v>
      </c>
      <c r="K59" s="42">
        <f t="shared" si="22"/>
        <v>1.4875</v>
      </c>
      <c r="L59" s="43">
        <f t="shared" si="23"/>
        <v>1</v>
      </c>
      <c r="M59" s="42">
        <f t="shared" si="21"/>
        <v>1.4875</v>
      </c>
      <c r="O59" s="23"/>
      <c r="P59" s="23"/>
    </row>
    <row r="60" spans="2:18" x14ac:dyDescent="0.25">
      <c r="B60" s="44"/>
      <c r="C60" s="45"/>
      <c r="D60" s="45"/>
      <c r="E60" s="42"/>
      <c r="F60" s="43"/>
      <c r="G60" s="42"/>
      <c r="I60" s="43">
        <v>30</v>
      </c>
      <c r="J60" s="42">
        <v>2.073</v>
      </c>
      <c r="K60" s="42">
        <f t="shared" si="22"/>
        <v>2.0750000000000002</v>
      </c>
      <c r="L60" s="43">
        <f t="shared" si="23"/>
        <v>6</v>
      </c>
      <c r="M60" s="42">
        <f t="shared" si="21"/>
        <v>12.450000000000001</v>
      </c>
      <c r="O60" s="23"/>
      <c r="P60" s="23"/>
    </row>
    <row r="61" spans="2:18" x14ac:dyDescent="0.25">
      <c r="B61" s="44"/>
      <c r="C61" s="45"/>
      <c r="D61" s="45"/>
      <c r="E61" s="42"/>
      <c r="F61" s="43"/>
      <c r="G61" s="42"/>
      <c r="I61" s="43">
        <v>35</v>
      </c>
      <c r="J61" s="42">
        <v>2.09</v>
      </c>
      <c r="K61" s="42">
        <f t="shared" si="22"/>
        <v>2.0815000000000001</v>
      </c>
      <c r="L61" s="43">
        <f t="shared" si="23"/>
        <v>5</v>
      </c>
      <c r="M61" s="42">
        <f t="shared" si="21"/>
        <v>10.407500000000001</v>
      </c>
      <c r="O61" s="23"/>
      <c r="P61" s="23"/>
    </row>
    <row r="62" spans="2:18" x14ac:dyDescent="0.25">
      <c r="B62" s="44"/>
      <c r="C62" s="45"/>
      <c r="D62" s="45"/>
      <c r="E62" s="42"/>
      <c r="F62" s="43"/>
      <c r="G62" s="42"/>
      <c r="I62" s="43">
        <v>40</v>
      </c>
      <c r="J62" s="42">
        <v>2.0990000000000002</v>
      </c>
      <c r="K62" s="42">
        <f t="shared" si="22"/>
        <v>2.0945</v>
      </c>
      <c r="L62" s="43">
        <f t="shared" si="23"/>
        <v>5</v>
      </c>
      <c r="M62" s="42">
        <f t="shared" si="21"/>
        <v>10.4725</v>
      </c>
      <c r="O62" s="23"/>
      <c r="P62" s="23"/>
    </row>
    <row r="63" spans="2:18" x14ac:dyDescent="0.25">
      <c r="B63" s="44"/>
      <c r="C63" s="45"/>
      <c r="D63" s="45"/>
      <c r="E63" s="42"/>
      <c r="F63" s="43"/>
      <c r="G63" s="42"/>
      <c r="I63" s="43"/>
      <c r="J63" s="42"/>
      <c r="K63" s="42"/>
      <c r="L63" s="43"/>
      <c r="M63" s="42"/>
      <c r="O63" s="23"/>
      <c r="P63" s="23"/>
    </row>
    <row r="64" spans="2:18" ht="15" x14ac:dyDescent="0.25">
      <c r="B64" s="41" t="s">
        <v>108</v>
      </c>
      <c r="C64" s="41"/>
      <c r="D64" s="57">
        <v>0.3</v>
      </c>
      <c r="E64" s="57"/>
      <c r="J64" s="32"/>
      <c r="K64" s="32"/>
      <c r="L64" s="32"/>
      <c r="M64" s="32"/>
      <c r="N64" s="23"/>
      <c r="O64" s="23"/>
      <c r="P64" s="31"/>
    </row>
    <row r="65" spans="2:18" x14ac:dyDescent="0.25">
      <c r="B65" s="58"/>
      <c r="C65" s="58"/>
      <c r="D65" s="58"/>
      <c r="E65" s="58"/>
      <c r="F65" s="58"/>
      <c r="G65" s="58"/>
      <c r="H65" s="21" t="s">
        <v>112</v>
      </c>
      <c r="I65" s="58" t="s">
        <v>109</v>
      </c>
      <c r="J65" s="58"/>
      <c r="K65" s="58"/>
      <c r="L65" s="58"/>
      <c r="M65" s="58"/>
      <c r="N65" s="24"/>
      <c r="O65" s="24"/>
      <c r="P65" s="24"/>
    </row>
    <row r="66" spans="2:18" x14ac:dyDescent="0.25">
      <c r="B66" s="43">
        <v>0</v>
      </c>
      <c r="C66" s="42">
        <v>0.25</v>
      </c>
      <c r="D66" s="42" t="s">
        <v>116</v>
      </c>
      <c r="E66" s="43"/>
      <c r="F66" s="43"/>
      <c r="G66" s="43"/>
      <c r="H66" s="43"/>
      <c r="I66" s="44"/>
      <c r="J66" s="25"/>
      <c r="K66" s="42"/>
      <c r="L66" s="43"/>
      <c r="M66" s="42"/>
      <c r="N66" s="26"/>
      <c r="O66" s="26"/>
      <c r="P66" s="26"/>
      <c r="R66" s="27"/>
    </row>
    <row r="67" spans="2:18" x14ac:dyDescent="0.25">
      <c r="B67" s="43">
        <v>2</v>
      </c>
      <c r="C67" s="42">
        <v>0.748</v>
      </c>
      <c r="D67" s="42"/>
      <c r="E67" s="42">
        <f>(C66+C67)/2</f>
        <v>0.499</v>
      </c>
      <c r="F67" s="43">
        <f>B67-B66</f>
        <v>2</v>
      </c>
      <c r="G67" s="42">
        <f>E67*F67</f>
        <v>0.998</v>
      </c>
      <c r="H67" s="43"/>
      <c r="I67" s="43"/>
      <c r="J67" s="43"/>
      <c r="K67" s="42"/>
      <c r="L67" s="43"/>
      <c r="M67" s="42"/>
      <c r="N67" s="26"/>
      <c r="O67" s="26"/>
      <c r="P67" s="26"/>
      <c r="Q67" s="28"/>
      <c r="R67" s="27"/>
    </row>
    <row r="68" spans="2:18" x14ac:dyDescent="0.25">
      <c r="B68" s="43">
        <v>3</v>
      </c>
      <c r="C68" s="42">
        <v>1.5389999999999999</v>
      </c>
      <c r="D68" s="42"/>
      <c r="E68" s="42">
        <f t="shared" ref="E68:E80" si="24">(C67+C68)/2</f>
        <v>1.1435</v>
      </c>
      <c r="F68" s="43">
        <f t="shared" ref="F68:F80" si="25">B68-B67</f>
        <v>1</v>
      </c>
      <c r="G68" s="42">
        <f t="shared" ref="G68:G80" si="26">E68*F68</f>
        <v>1.1435</v>
      </c>
      <c r="H68" s="43"/>
      <c r="I68" s="43"/>
      <c r="J68" s="43"/>
      <c r="K68" s="42"/>
      <c r="L68" s="43"/>
      <c r="M68" s="42"/>
      <c r="N68" s="26"/>
      <c r="O68" s="26"/>
      <c r="P68" s="26"/>
      <c r="Q68" s="28"/>
      <c r="R68" s="27"/>
    </row>
    <row r="69" spans="2:18" x14ac:dyDescent="0.25">
      <c r="B69" s="43">
        <v>4</v>
      </c>
      <c r="C69" s="42">
        <v>1.526</v>
      </c>
      <c r="D69" s="42" t="s">
        <v>24</v>
      </c>
      <c r="E69" s="42">
        <f t="shared" si="24"/>
        <v>1.5325</v>
      </c>
      <c r="F69" s="43">
        <f t="shared" si="25"/>
        <v>1</v>
      </c>
      <c r="G69" s="42">
        <f t="shared" si="26"/>
        <v>1.5325</v>
      </c>
      <c r="H69" s="43"/>
      <c r="I69" s="43"/>
      <c r="J69" s="43"/>
      <c r="K69" s="42"/>
      <c r="L69" s="43"/>
      <c r="M69" s="42"/>
      <c r="N69" s="26"/>
      <c r="O69" s="26"/>
      <c r="P69" s="26"/>
      <c r="Q69" s="28"/>
      <c r="R69" s="27"/>
    </row>
    <row r="70" spans="2:18" x14ac:dyDescent="0.25">
      <c r="B70" s="43">
        <v>5</v>
      </c>
      <c r="C70" s="42">
        <v>1.2410000000000001</v>
      </c>
      <c r="D70" s="42"/>
      <c r="E70" s="42">
        <f t="shared" si="24"/>
        <v>1.3835000000000002</v>
      </c>
      <c r="F70" s="43">
        <f t="shared" si="25"/>
        <v>1</v>
      </c>
      <c r="G70" s="42">
        <f t="shared" si="26"/>
        <v>1.3835000000000002</v>
      </c>
      <c r="H70" s="43"/>
      <c r="I70" s="43"/>
      <c r="J70" s="43"/>
      <c r="K70" s="42"/>
      <c r="L70" s="43"/>
      <c r="M70" s="42"/>
      <c r="N70" s="26"/>
      <c r="O70" s="26"/>
      <c r="P70" s="26"/>
      <c r="Q70" s="28"/>
      <c r="R70" s="27"/>
    </row>
    <row r="71" spans="2:18" x14ac:dyDescent="0.25">
      <c r="B71" s="43">
        <v>7</v>
      </c>
      <c r="C71" s="42">
        <v>2.4E-2</v>
      </c>
      <c r="D71" s="42"/>
      <c r="E71" s="42">
        <f t="shared" si="24"/>
        <v>0.63250000000000006</v>
      </c>
      <c r="F71" s="43">
        <f t="shared" si="25"/>
        <v>2</v>
      </c>
      <c r="G71" s="42">
        <f t="shared" si="26"/>
        <v>1.2650000000000001</v>
      </c>
      <c r="H71" s="43"/>
      <c r="I71" s="43"/>
      <c r="J71" s="43"/>
      <c r="K71" s="42"/>
      <c r="L71" s="43"/>
      <c r="M71" s="42"/>
      <c r="N71" s="26"/>
      <c r="O71" s="26"/>
      <c r="P71" s="26"/>
      <c r="Q71" s="28"/>
      <c r="R71" s="27"/>
    </row>
    <row r="72" spans="2:18" x14ac:dyDescent="0.25">
      <c r="B72" s="43">
        <v>9</v>
      </c>
      <c r="C72" s="42">
        <v>-0.45900000000000002</v>
      </c>
      <c r="D72" s="42"/>
      <c r="E72" s="42">
        <f t="shared" si="24"/>
        <v>-0.2175</v>
      </c>
      <c r="F72" s="43">
        <f t="shared" si="25"/>
        <v>2</v>
      </c>
      <c r="G72" s="42">
        <f t="shared" si="26"/>
        <v>-0.435</v>
      </c>
      <c r="H72" s="43"/>
      <c r="I72" s="43">
        <v>0</v>
      </c>
      <c r="J72" s="42">
        <v>0.25</v>
      </c>
      <c r="K72" s="42"/>
      <c r="L72" s="43"/>
      <c r="M72" s="42"/>
      <c r="N72" s="26"/>
      <c r="O72" s="26"/>
      <c r="P72" s="26"/>
      <c r="Q72" s="28"/>
      <c r="R72" s="27"/>
    </row>
    <row r="73" spans="2:18" x14ac:dyDescent="0.25">
      <c r="B73" s="43">
        <v>11</v>
      </c>
      <c r="C73" s="42">
        <v>-0.56299999999999994</v>
      </c>
      <c r="D73" s="42" t="s">
        <v>23</v>
      </c>
      <c r="E73" s="42">
        <f t="shared" si="24"/>
        <v>-0.51100000000000001</v>
      </c>
      <c r="F73" s="43">
        <f t="shared" si="25"/>
        <v>2</v>
      </c>
      <c r="G73" s="42">
        <f t="shared" si="26"/>
        <v>-1.022</v>
      </c>
      <c r="H73" s="43"/>
      <c r="I73" s="43">
        <v>2</v>
      </c>
      <c r="J73" s="42">
        <v>0.748</v>
      </c>
      <c r="K73" s="42">
        <f t="shared" ref="K73" si="27">AVERAGE(J72,J73)</f>
        <v>0.499</v>
      </c>
      <c r="L73" s="43">
        <f t="shared" ref="L73" si="28">I73-I72</f>
        <v>2</v>
      </c>
      <c r="M73" s="42">
        <f t="shared" ref="M73:M81" si="29">L73*K73</f>
        <v>0.998</v>
      </c>
      <c r="N73" s="26"/>
      <c r="O73" s="26"/>
      <c r="P73" s="26"/>
      <c r="Q73" s="28"/>
      <c r="R73" s="27"/>
    </row>
    <row r="74" spans="2:18" x14ac:dyDescent="0.25">
      <c r="B74" s="43">
        <v>13</v>
      </c>
      <c r="C74" s="42">
        <v>-0.45600000000000002</v>
      </c>
      <c r="D74" s="42"/>
      <c r="E74" s="42">
        <f t="shared" si="24"/>
        <v>-0.50949999999999995</v>
      </c>
      <c r="F74" s="43">
        <f t="shared" si="25"/>
        <v>2</v>
      </c>
      <c r="G74" s="42">
        <f t="shared" si="26"/>
        <v>-1.0189999999999999</v>
      </c>
      <c r="H74" s="43"/>
      <c r="I74" s="43">
        <v>3</v>
      </c>
      <c r="J74" s="42">
        <v>1.5389999999999999</v>
      </c>
      <c r="K74" s="42">
        <f>AVERAGE(J73,J74)</f>
        <v>1.1435</v>
      </c>
      <c r="L74" s="43">
        <f>I74-I73</f>
        <v>1</v>
      </c>
      <c r="M74" s="42">
        <f t="shared" si="29"/>
        <v>1.1435</v>
      </c>
      <c r="N74" s="30"/>
      <c r="O74" s="30"/>
      <c r="P74" s="30"/>
      <c r="Q74" s="28"/>
      <c r="R74" s="27"/>
    </row>
    <row r="75" spans="2:18" x14ac:dyDescent="0.25">
      <c r="B75" s="43">
        <v>15</v>
      </c>
      <c r="C75" s="42">
        <v>1.6E-2</v>
      </c>
      <c r="D75" s="42"/>
      <c r="E75" s="42">
        <f t="shared" si="24"/>
        <v>-0.22</v>
      </c>
      <c r="F75" s="43">
        <f t="shared" si="25"/>
        <v>2</v>
      </c>
      <c r="G75" s="42">
        <f t="shared" si="26"/>
        <v>-0.44</v>
      </c>
      <c r="H75" s="43"/>
      <c r="I75" s="43">
        <v>4</v>
      </c>
      <c r="J75" s="42">
        <v>1.526</v>
      </c>
      <c r="K75" s="42">
        <f t="shared" ref="K75:K81" si="30">AVERAGE(J74,J75)</f>
        <v>1.5325</v>
      </c>
      <c r="L75" s="43">
        <f t="shared" ref="L75:L81" si="31">I75-I74</f>
        <v>1</v>
      </c>
      <c r="M75" s="42">
        <f t="shared" si="29"/>
        <v>1.5325</v>
      </c>
      <c r="N75" s="26"/>
      <c r="O75" s="26"/>
      <c r="P75" s="26"/>
      <c r="Q75" s="28"/>
      <c r="R75" s="27"/>
    </row>
    <row r="76" spans="2:18" x14ac:dyDescent="0.25">
      <c r="B76" s="43">
        <v>17</v>
      </c>
      <c r="C76" s="42">
        <v>0.82299999999999995</v>
      </c>
      <c r="D76" s="42"/>
      <c r="E76" s="42">
        <f t="shared" si="24"/>
        <v>0.41949999999999998</v>
      </c>
      <c r="F76" s="43">
        <f t="shared" si="25"/>
        <v>2</v>
      </c>
      <c r="G76" s="42">
        <f t="shared" si="26"/>
        <v>0.83899999999999997</v>
      </c>
      <c r="H76" s="41"/>
      <c r="I76" s="43">
        <v>5</v>
      </c>
      <c r="J76" s="42">
        <v>1.2410000000000001</v>
      </c>
      <c r="K76" s="42">
        <f t="shared" si="30"/>
        <v>1.3835000000000002</v>
      </c>
      <c r="L76" s="43">
        <f t="shared" si="31"/>
        <v>1</v>
      </c>
      <c r="M76" s="42">
        <f t="shared" si="29"/>
        <v>1.3835000000000002</v>
      </c>
      <c r="N76" s="30"/>
      <c r="O76" s="30"/>
      <c r="P76" s="30"/>
      <c r="Q76" s="28"/>
      <c r="R76" s="27"/>
    </row>
    <row r="77" spans="2:18" x14ac:dyDescent="0.25">
      <c r="B77" s="43">
        <v>18</v>
      </c>
      <c r="C77" s="42">
        <v>2.0489999999999999</v>
      </c>
      <c r="D77" s="42" t="s">
        <v>22</v>
      </c>
      <c r="E77" s="42">
        <f t="shared" si="24"/>
        <v>1.4359999999999999</v>
      </c>
      <c r="F77" s="43">
        <f t="shared" si="25"/>
        <v>1</v>
      </c>
      <c r="G77" s="42">
        <f t="shared" si="26"/>
        <v>1.4359999999999999</v>
      </c>
      <c r="H77" s="41"/>
      <c r="I77" s="43">
        <v>7</v>
      </c>
      <c r="J77" s="42">
        <v>2.4E-2</v>
      </c>
      <c r="K77" s="42">
        <f t="shared" si="30"/>
        <v>0.63250000000000006</v>
      </c>
      <c r="L77" s="43">
        <f t="shared" si="31"/>
        <v>2</v>
      </c>
      <c r="M77" s="42">
        <f t="shared" si="29"/>
        <v>1.2650000000000001</v>
      </c>
      <c r="N77" s="30"/>
      <c r="O77" s="30"/>
      <c r="P77" s="30"/>
      <c r="Q77" s="28"/>
      <c r="R77" s="27"/>
    </row>
    <row r="78" spans="2:18" x14ac:dyDescent="0.25">
      <c r="B78" s="43">
        <v>19</v>
      </c>
      <c r="C78" s="42">
        <v>2.0379999999999998</v>
      </c>
      <c r="D78" s="42"/>
      <c r="E78" s="42">
        <f t="shared" si="24"/>
        <v>2.0434999999999999</v>
      </c>
      <c r="F78" s="43">
        <f t="shared" si="25"/>
        <v>1</v>
      </c>
      <c r="G78" s="42">
        <f t="shared" si="26"/>
        <v>2.0434999999999999</v>
      </c>
      <c r="H78" s="41"/>
      <c r="I78" s="43">
        <v>8</v>
      </c>
      <c r="J78" s="42">
        <v>-0.2</v>
      </c>
      <c r="K78" s="42">
        <f t="shared" si="30"/>
        <v>-8.8000000000000009E-2</v>
      </c>
      <c r="L78" s="43">
        <f t="shared" si="31"/>
        <v>1</v>
      </c>
      <c r="M78" s="42">
        <f t="shared" si="29"/>
        <v>-8.8000000000000009E-2</v>
      </c>
      <c r="N78" s="26"/>
      <c r="O78" s="26"/>
      <c r="P78" s="26"/>
      <c r="R78" s="27"/>
    </row>
    <row r="79" spans="2:18" x14ac:dyDescent="0.25">
      <c r="B79" s="43">
        <v>20</v>
      </c>
      <c r="C79" s="42">
        <v>1.1950000000000001</v>
      </c>
      <c r="D79" s="42"/>
      <c r="E79" s="42">
        <f t="shared" si="24"/>
        <v>1.6164999999999998</v>
      </c>
      <c r="F79" s="43">
        <f t="shared" si="25"/>
        <v>1</v>
      </c>
      <c r="G79" s="42">
        <f t="shared" si="26"/>
        <v>1.6164999999999998</v>
      </c>
      <c r="H79" s="41"/>
      <c r="I79" s="34">
        <f>I78+(J78-J79)*1.5</f>
        <v>9.5</v>
      </c>
      <c r="J79" s="35">
        <v>-1.2</v>
      </c>
      <c r="K79" s="42">
        <f t="shared" si="30"/>
        <v>-0.7</v>
      </c>
      <c r="L79" s="43">
        <f t="shared" si="31"/>
        <v>1.5</v>
      </c>
      <c r="M79" s="42">
        <f t="shared" si="29"/>
        <v>-1.0499999999999998</v>
      </c>
      <c r="N79" s="26"/>
      <c r="O79" s="26"/>
      <c r="P79" s="26"/>
      <c r="R79" s="27"/>
    </row>
    <row r="80" spans="2:18" x14ac:dyDescent="0.25">
      <c r="B80" s="43">
        <v>21</v>
      </c>
      <c r="C80" s="42">
        <v>0.53900000000000003</v>
      </c>
      <c r="D80" s="42" t="s">
        <v>116</v>
      </c>
      <c r="E80" s="42">
        <f t="shared" si="24"/>
        <v>0.86699999999999999</v>
      </c>
      <c r="F80" s="43">
        <f t="shared" si="25"/>
        <v>1</v>
      </c>
      <c r="G80" s="42">
        <f t="shared" si="26"/>
        <v>0.86699999999999999</v>
      </c>
      <c r="H80" s="41"/>
      <c r="I80" s="36">
        <f>I79+1.5</f>
        <v>11</v>
      </c>
      <c r="J80" s="37">
        <f>J79</f>
        <v>-1.2</v>
      </c>
      <c r="K80" s="42">
        <f t="shared" si="30"/>
        <v>-1.2</v>
      </c>
      <c r="L80" s="43">
        <f t="shared" si="31"/>
        <v>1.5</v>
      </c>
      <c r="M80" s="42">
        <f t="shared" si="29"/>
        <v>-1.7999999999999998</v>
      </c>
      <c r="N80" s="26"/>
      <c r="O80" s="26"/>
      <c r="P80" s="26"/>
      <c r="R80" s="27"/>
    </row>
    <row r="81" spans="2:18" x14ac:dyDescent="0.25">
      <c r="B81" s="44"/>
      <c r="C81" s="45"/>
      <c r="D81" s="45"/>
      <c r="E81" s="42"/>
      <c r="F81" s="43"/>
      <c r="G81" s="42"/>
      <c r="I81" s="34">
        <f>I80+1.5</f>
        <v>12.5</v>
      </c>
      <c r="J81" s="35">
        <f>J79</f>
        <v>-1.2</v>
      </c>
      <c r="K81" s="42">
        <f t="shared" si="30"/>
        <v>-1.2</v>
      </c>
      <c r="L81" s="43">
        <f t="shared" si="31"/>
        <v>1.5</v>
      </c>
      <c r="M81" s="42">
        <f t="shared" si="29"/>
        <v>-1.7999999999999998</v>
      </c>
      <c r="N81" s="26"/>
      <c r="O81" s="26"/>
      <c r="P81" s="26"/>
      <c r="R81" s="27"/>
    </row>
    <row r="82" spans="2:18" ht="15" x14ac:dyDescent="0.25">
      <c r="B82" s="41" t="s">
        <v>108</v>
      </c>
      <c r="C82" s="41"/>
      <c r="D82" s="57">
        <v>0.4</v>
      </c>
      <c r="E82" s="57"/>
      <c r="J82" s="32"/>
      <c r="K82" s="32"/>
      <c r="L82" s="32"/>
      <c r="M82" s="32"/>
      <c r="N82" s="23"/>
      <c r="O82" s="23"/>
      <c r="P82" s="23"/>
    </row>
    <row r="83" spans="2:18" x14ac:dyDescent="0.25">
      <c r="B83" s="43">
        <v>0</v>
      </c>
      <c r="C83" s="42">
        <v>2.3980000000000001</v>
      </c>
      <c r="D83" s="42" t="s">
        <v>124</v>
      </c>
      <c r="E83" s="43"/>
      <c r="F83" s="43"/>
      <c r="G83" s="43"/>
      <c r="H83" s="43"/>
      <c r="I83" s="43">
        <v>0</v>
      </c>
      <c r="J83" s="42">
        <v>2.3980000000000001</v>
      </c>
      <c r="K83" s="42"/>
      <c r="L83" s="43"/>
      <c r="M83" s="42"/>
      <c r="N83" s="26"/>
      <c r="O83" s="26"/>
      <c r="P83" s="26"/>
      <c r="R83" s="27"/>
    </row>
    <row r="84" spans="2:18" x14ac:dyDescent="0.25">
      <c r="B84" s="43">
        <v>5</v>
      </c>
      <c r="C84" s="42">
        <v>2.3929999999999998</v>
      </c>
      <c r="D84" s="42"/>
      <c r="E84" s="42">
        <f>(C83+C84)/2</f>
        <v>2.3955000000000002</v>
      </c>
      <c r="F84" s="43">
        <f>B84-B83</f>
        <v>5</v>
      </c>
      <c r="G84" s="42">
        <f>E84*F84</f>
        <v>11.977500000000001</v>
      </c>
      <c r="H84" s="43"/>
      <c r="I84" s="43">
        <v>5</v>
      </c>
      <c r="J84" s="42">
        <v>2.3929999999999998</v>
      </c>
      <c r="K84" s="42">
        <f t="shared" ref="K84:K90" si="32">AVERAGE(J83,J84)</f>
        <v>2.3955000000000002</v>
      </c>
      <c r="L84" s="43">
        <f t="shared" ref="L84:L90" si="33">I84-I83</f>
        <v>5</v>
      </c>
      <c r="M84" s="42">
        <f t="shared" ref="M84:M92" si="34">L84*K84</f>
        <v>11.977500000000001</v>
      </c>
      <c r="N84" s="26"/>
      <c r="O84" s="26"/>
      <c r="P84" s="26"/>
      <c r="Q84" s="28"/>
      <c r="R84" s="27"/>
    </row>
    <row r="85" spans="2:18" x14ac:dyDescent="0.25">
      <c r="B85" s="43">
        <v>10</v>
      </c>
      <c r="C85" s="42">
        <v>2.3849999999999998</v>
      </c>
      <c r="D85" s="42" t="s">
        <v>24</v>
      </c>
      <c r="E85" s="42">
        <f t="shared" ref="E85:E96" si="35">(C84+C85)/2</f>
        <v>2.3889999999999998</v>
      </c>
      <c r="F85" s="43">
        <f t="shared" ref="F85:F96" si="36">B85-B84</f>
        <v>5</v>
      </c>
      <c r="G85" s="42">
        <f t="shared" ref="G85:G96" si="37">E85*F85</f>
        <v>11.944999999999999</v>
      </c>
      <c r="H85" s="43"/>
      <c r="I85" s="43">
        <v>9</v>
      </c>
      <c r="J85" s="42">
        <v>2.3849999999999998</v>
      </c>
      <c r="K85" s="42">
        <f t="shared" si="32"/>
        <v>2.3889999999999998</v>
      </c>
      <c r="L85" s="43">
        <f t="shared" si="33"/>
        <v>4</v>
      </c>
      <c r="M85" s="42">
        <f t="shared" si="34"/>
        <v>9.5559999999999992</v>
      </c>
      <c r="N85" s="26"/>
      <c r="O85" s="26"/>
      <c r="P85" s="26"/>
      <c r="Q85" s="28"/>
      <c r="R85" s="27"/>
    </row>
    <row r="86" spans="2:18" x14ac:dyDescent="0.25">
      <c r="B86" s="43">
        <v>11</v>
      </c>
      <c r="C86" s="42">
        <v>1.107</v>
      </c>
      <c r="D86" s="42"/>
      <c r="E86" s="42">
        <f t="shared" si="35"/>
        <v>1.746</v>
      </c>
      <c r="F86" s="43">
        <f t="shared" si="36"/>
        <v>1</v>
      </c>
      <c r="G86" s="42">
        <f t="shared" si="37"/>
        <v>1.746</v>
      </c>
      <c r="H86" s="43"/>
      <c r="I86" s="34">
        <f>I85+(J85-J86)*1.5</f>
        <v>14.3775</v>
      </c>
      <c r="J86" s="35">
        <v>-1.2</v>
      </c>
      <c r="K86" s="42">
        <f t="shared" si="32"/>
        <v>0.59249999999999992</v>
      </c>
      <c r="L86" s="43">
        <f t="shared" si="33"/>
        <v>5.3774999999999995</v>
      </c>
      <c r="M86" s="42">
        <f t="shared" si="34"/>
        <v>3.1861687499999993</v>
      </c>
      <c r="N86" s="26"/>
      <c r="O86" s="26"/>
      <c r="P86" s="26"/>
      <c r="Q86" s="28"/>
      <c r="R86" s="27"/>
    </row>
    <row r="87" spans="2:18" x14ac:dyDescent="0.25">
      <c r="B87" s="43">
        <v>12</v>
      </c>
      <c r="C87" s="42">
        <v>0.54900000000000004</v>
      </c>
      <c r="D87" s="42"/>
      <c r="E87" s="42">
        <f t="shared" si="35"/>
        <v>0.82800000000000007</v>
      </c>
      <c r="F87" s="43">
        <f t="shared" si="36"/>
        <v>1</v>
      </c>
      <c r="G87" s="42">
        <f t="shared" si="37"/>
        <v>0.82800000000000007</v>
      </c>
      <c r="H87" s="43"/>
      <c r="I87" s="36">
        <f>I86+1.5</f>
        <v>15.8775</v>
      </c>
      <c r="J87" s="37">
        <f>J86</f>
        <v>-1.2</v>
      </c>
      <c r="K87" s="42">
        <f t="shared" si="32"/>
        <v>-1.2</v>
      </c>
      <c r="L87" s="43">
        <f t="shared" si="33"/>
        <v>1.5</v>
      </c>
      <c r="M87" s="42">
        <f t="shared" si="34"/>
        <v>-1.7999999999999998</v>
      </c>
      <c r="N87" s="26"/>
      <c r="O87" s="26"/>
      <c r="P87" s="26"/>
      <c r="Q87" s="28"/>
      <c r="R87" s="27"/>
    </row>
    <row r="88" spans="2:18" x14ac:dyDescent="0.25">
      <c r="B88" s="43">
        <v>14</v>
      </c>
      <c r="C88" s="42">
        <v>6.0999999999999999E-2</v>
      </c>
      <c r="D88" s="42"/>
      <c r="E88" s="42">
        <f t="shared" si="35"/>
        <v>0.30500000000000005</v>
      </c>
      <c r="F88" s="43">
        <f t="shared" si="36"/>
        <v>2</v>
      </c>
      <c r="G88" s="42">
        <f t="shared" si="37"/>
        <v>0.6100000000000001</v>
      </c>
      <c r="H88" s="43"/>
      <c r="I88" s="34">
        <f>I87+1.5</f>
        <v>17.377499999999998</v>
      </c>
      <c r="J88" s="35">
        <f>J86</f>
        <v>-1.2</v>
      </c>
      <c r="K88" s="42">
        <f t="shared" si="32"/>
        <v>-1.2</v>
      </c>
      <c r="L88" s="43">
        <f t="shared" si="33"/>
        <v>1.4999999999999982</v>
      </c>
      <c r="M88" s="42">
        <f t="shared" si="34"/>
        <v>-1.7999999999999978</v>
      </c>
      <c r="N88" s="26"/>
      <c r="O88" s="26"/>
      <c r="P88" s="26"/>
      <c r="Q88" s="28"/>
      <c r="R88" s="27"/>
    </row>
    <row r="89" spans="2:18" x14ac:dyDescent="0.25">
      <c r="B89" s="43">
        <v>16</v>
      </c>
      <c r="C89" s="42">
        <v>-4.1000000000000002E-2</v>
      </c>
      <c r="D89" s="42" t="s">
        <v>23</v>
      </c>
      <c r="E89" s="42">
        <f t="shared" si="35"/>
        <v>9.9999999999999985E-3</v>
      </c>
      <c r="F89" s="43">
        <f t="shared" si="36"/>
        <v>2</v>
      </c>
      <c r="G89" s="42">
        <f t="shared" si="37"/>
        <v>1.9999999999999997E-2</v>
      </c>
      <c r="H89" s="43"/>
      <c r="I89" s="34">
        <f>I88+(J89-J88)*1.5</f>
        <v>22.544999999999998</v>
      </c>
      <c r="J89" s="38">
        <v>2.2450000000000001</v>
      </c>
      <c r="K89" s="42">
        <f t="shared" si="32"/>
        <v>0.52250000000000008</v>
      </c>
      <c r="L89" s="43">
        <f t="shared" si="33"/>
        <v>5.1675000000000004</v>
      </c>
      <c r="M89" s="42">
        <f t="shared" si="34"/>
        <v>2.7000187500000008</v>
      </c>
      <c r="N89" s="26"/>
      <c r="O89" s="26"/>
      <c r="P89" s="26"/>
      <c r="Q89" s="28"/>
      <c r="R89" s="27"/>
    </row>
    <row r="90" spans="2:18" x14ac:dyDescent="0.25">
      <c r="B90" s="43">
        <v>18</v>
      </c>
      <c r="C90" s="42">
        <v>6.5000000000000002E-2</v>
      </c>
      <c r="D90" s="42"/>
      <c r="E90" s="42">
        <f t="shared" si="35"/>
        <v>1.2E-2</v>
      </c>
      <c r="F90" s="43">
        <f t="shared" si="36"/>
        <v>2</v>
      </c>
      <c r="G90" s="42">
        <f t="shared" si="37"/>
        <v>2.4E-2</v>
      </c>
      <c r="H90" s="43"/>
      <c r="I90" s="43">
        <v>23</v>
      </c>
      <c r="J90" s="42">
        <v>2.234</v>
      </c>
      <c r="K90" s="42">
        <f t="shared" si="32"/>
        <v>2.2395</v>
      </c>
      <c r="L90" s="43">
        <f t="shared" si="33"/>
        <v>0.45500000000000185</v>
      </c>
      <c r="M90" s="42">
        <f t="shared" si="34"/>
        <v>1.0189725000000041</v>
      </c>
      <c r="N90" s="26"/>
      <c r="O90" s="26"/>
      <c r="P90" s="26"/>
      <c r="Q90" s="28"/>
      <c r="R90" s="27"/>
    </row>
    <row r="91" spans="2:18" x14ac:dyDescent="0.25">
      <c r="B91" s="43">
        <v>20</v>
      </c>
      <c r="C91" s="42">
        <v>0.52300000000000002</v>
      </c>
      <c r="D91" s="42"/>
      <c r="E91" s="42">
        <f t="shared" si="35"/>
        <v>0.29400000000000004</v>
      </c>
      <c r="F91" s="43">
        <f t="shared" si="36"/>
        <v>2</v>
      </c>
      <c r="G91" s="42">
        <f t="shared" si="37"/>
        <v>0.58800000000000008</v>
      </c>
      <c r="H91" s="43"/>
      <c r="I91" s="43">
        <v>24</v>
      </c>
      <c r="J91" s="42">
        <v>1.645</v>
      </c>
      <c r="K91" s="42">
        <f>AVERAGE(J90,J91)</f>
        <v>1.9395</v>
      </c>
      <c r="L91" s="43">
        <f>I91-I90</f>
        <v>1</v>
      </c>
      <c r="M91" s="42">
        <f t="shared" si="34"/>
        <v>1.9395</v>
      </c>
      <c r="N91" s="30"/>
      <c r="O91" s="30"/>
      <c r="P91" s="30"/>
      <c r="Q91" s="28"/>
      <c r="R91" s="27"/>
    </row>
    <row r="92" spans="2:18" x14ac:dyDescent="0.25">
      <c r="B92" s="43">
        <v>21</v>
      </c>
      <c r="C92" s="42">
        <v>1.147</v>
      </c>
      <c r="D92" s="42"/>
      <c r="E92" s="42">
        <f t="shared" si="35"/>
        <v>0.83499999999999996</v>
      </c>
      <c r="F92" s="43">
        <f t="shared" si="36"/>
        <v>1</v>
      </c>
      <c r="G92" s="42">
        <f t="shared" si="37"/>
        <v>0.83499999999999996</v>
      </c>
      <c r="H92" s="43"/>
      <c r="I92" s="43">
        <v>26</v>
      </c>
      <c r="J92" s="42">
        <v>1.1539999999999999</v>
      </c>
      <c r="K92" s="42">
        <f>AVERAGE(J91,J92)</f>
        <v>1.3995</v>
      </c>
      <c r="L92" s="43">
        <f>I92-I91</f>
        <v>2</v>
      </c>
      <c r="M92" s="42">
        <f t="shared" si="34"/>
        <v>2.7989999999999999</v>
      </c>
      <c r="N92" s="26"/>
      <c r="O92" s="26"/>
      <c r="P92" s="26"/>
      <c r="Q92" s="28"/>
      <c r="R92" s="27"/>
    </row>
    <row r="93" spans="2:18" x14ac:dyDescent="0.25">
      <c r="B93" s="43">
        <v>22</v>
      </c>
      <c r="C93" s="42">
        <v>2.2450000000000001</v>
      </c>
      <c r="D93" s="42" t="s">
        <v>22</v>
      </c>
      <c r="E93" s="42">
        <f t="shared" si="35"/>
        <v>1.6960000000000002</v>
      </c>
      <c r="F93" s="43">
        <f t="shared" si="36"/>
        <v>1</v>
      </c>
      <c r="G93" s="42">
        <f t="shared" si="37"/>
        <v>1.6960000000000002</v>
      </c>
      <c r="H93" s="41"/>
      <c r="I93" s="27"/>
      <c r="J93" s="27"/>
      <c r="K93" s="42"/>
      <c r="L93" s="43"/>
      <c r="M93" s="42"/>
      <c r="N93" s="30"/>
      <c r="O93" s="30"/>
      <c r="P93" s="30"/>
      <c r="Q93" s="28"/>
      <c r="R93" s="27"/>
    </row>
    <row r="94" spans="2:18" x14ac:dyDescent="0.25">
      <c r="B94" s="43">
        <v>23</v>
      </c>
      <c r="C94" s="42">
        <v>2.234</v>
      </c>
      <c r="D94" s="42"/>
      <c r="E94" s="42">
        <f t="shared" si="35"/>
        <v>2.2395</v>
      </c>
      <c r="F94" s="43">
        <f t="shared" si="36"/>
        <v>1</v>
      </c>
      <c r="G94" s="42">
        <f t="shared" si="37"/>
        <v>2.2395</v>
      </c>
      <c r="H94" s="41"/>
      <c r="I94" s="43"/>
      <c r="J94" s="43"/>
      <c r="K94" s="42"/>
      <c r="L94" s="43"/>
      <c r="M94" s="42"/>
      <c r="N94" s="30"/>
      <c r="O94" s="30"/>
      <c r="P94" s="30"/>
      <c r="Q94" s="28"/>
      <c r="R94" s="27"/>
    </row>
    <row r="95" spans="2:18" x14ac:dyDescent="0.25">
      <c r="B95" s="43">
        <v>24</v>
      </c>
      <c r="C95" s="42">
        <v>1.645</v>
      </c>
      <c r="D95" s="42"/>
      <c r="E95" s="42">
        <f t="shared" si="35"/>
        <v>1.9395</v>
      </c>
      <c r="F95" s="43">
        <f t="shared" si="36"/>
        <v>1</v>
      </c>
      <c r="G95" s="42">
        <f t="shared" si="37"/>
        <v>1.9395</v>
      </c>
      <c r="H95" s="41"/>
      <c r="I95" s="43"/>
      <c r="J95" s="43"/>
      <c r="K95" s="42"/>
      <c r="L95" s="43"/>
      <c r="M95" s="42"/>
      <c r="N95" s="26"/>
      <c r="O95" s="26"/>
      <c r="P95" s="26"/>
      <c r="R95" s="27"/>
    </row>
    <row r="96" spans="2:18" x14ac:dyDescent="0.25">
      <c r="B96" s="43">
        <v>26</v>
      </c>
      <c r="C96" s="42">
        <v>1.1539999999999999</v>
      </c>
      <c r="D96" s="42" t="s">
        <v>116</v>
      </c>
      <c r="E96" s="42">
        <f t="shared" si="35"/>
        <v>1.3995</v>
      </c>
      <c r="F96" s="43">
        <f t="shared" si="36"/>
        <v>2</v>
      </c>
      <c r="G96" s="42">
        <f t="shared" si="37"/>
        <v>2.7989999999999999</v>
      </c>
      <c r="H96" s="41"/>
      <c r="I96" s="43"/>
      <c r="J96" s="46"/>
      <c r="K96" s="42"/>
      <c r="L96" s="43"/>
      <c r="M96" s="42"/>
      <c r="N96" s="26"/>
      <c r="O96" s="26"/>
      <c r="P96" s="26"/>
      <c r="R96" s="27"/>
    </row>
    <row r="97" spans="2:18" ht="15" x14ac:dyDescent="0.25">
      <c r="B97" s="32"/>
      <c r="C97" s="22"/>
      <c r="D97" s="22"/>
      <c r="E97" s="32"/>
      <c r="F97" s="43"/>
      <c r="G97" s="42"/>
      <c r="H97" s="56" t="s">
        <v>110</v>
      </c>
      <c r="I97" s="56"/>
      <c r="J97" s="42" t="e">
        <f>#REF!</f>
        <v>#REF!</v>
      </c>
      <c r="K97" s="42" t="s">
        <v>111</v>
      </c>
      <c r="L97" s="43" t="e">
        <f>#REF!</f>
        <v>#REF!</v>
      </c>
      <c r="M97" s="42" t="e">
        <f>J97-L97</f>
        <v>#REF!</v>
      </c>
      <c r="N97" s="30"/>
      <c r="O97" s="23"/>
      <c r="P97" s="23"/>
    </row>
    <row r="98" spans="2:18" ht="15" x14ac:dyDescent="0.25">
      <c r="B98" s="41" t="s">
        <v>108</v>
      </c>
      <c r="C98" s="41"/>
      <c r="D98" s="57">
        <v>0.5</v>
      </c>
      <c r="E98" s="57"/>
      <c r="J98" s="32"/>
      <c r="K98" s="32"/>
      <c r="L98" s="32"/>
      <c r="M98" s="32"/>
      <c r="N98" s="23"/>
      <c r="O98" s="23"/>
      <c r="P98" s="23"/>
    </row>
    <row r="99" spans="2:18" x14ac:dyDescent="0.25">
      <c r="B99" s="43">
        <v>0</v>
      </c>
      <c r="C99" s="42">
        <v>1.8779999999999999</v>
      </c>
      <c r="D99" s="42" t="s">
        <v>125</v>
      </c>
      <c r="E99" s="43"/>
      <c r="F99" s="43"/>
      <c r="G99" s="43"/>
      <c r="H99" s="43"/>
      <c r="I99" s="44"/>
      <c r="J99" s="25"/>
      <c r="K99" s="42"/>
      <c r="L99" s="43"/>
      <c r="M99" s="42"/>
      <c r="N99" s="26"/>
      <c r="O99" s="26"/>
      <c r="P99" s="26"/>
      <c r="R99" s="27"/>
    </row>
    <row r="100" spans="2:18" x14ac:dyDescent="0.25">
      <c r="B100" s="43">
        <v>5</v>
      </c>
      <c r="C100" s="42">
        <v>1.873</v>
      </c>
      <c r="D100" s="42"/>
      <c r="E100" s="42">
        <f>(C99+C100)/2</f>
        <v>1.8754999999999999</v>
      </c>
      <c r="F100" s="43">
        <f>B100-B99</f>
        <v>5</v>
      </c>
      <c r="G100" s="42">
        <f>E100*F100</f>
        <v>9.3774999999999995</v>
      </c>
      <c r="H100" s="43"/>
      <c r="I100" s="43"/>
      <c r="J100" s="43"/>
      <c r="K100" s="42"/>
      <c r="L100" s="43"/>
      <c r="M100" s="42"/>
      <c r="N100" s="26"/>
      <c r="O100" s="26"/>
      <c r="P100" s="26"/>
      <c r="Q100" s="28"/>
      <c r="R100" s="27"/>
    </row>
    <row r="101" spans="2:18" x14ac:dyDescent="0.25">
      <c r="B101" s="43">
        <v>10</v>
      </c>
      <c r="C101" s="42">
        <v>1.859</v>
      </c>
      <c r="D101" s="42" t="s">
        <v>24</v>
      </c>
      <c r="E101" s="42">
        <f t="shared" ref="E101:E111" si="38">(C100+C101)/2</f>
        <v>1.8660000000000001</v>
      </c>
      <c r="F101" s="43">
        <f t="shared" ref="F101:F111" si="39">B101-B100</f>
        <v>5</v>
      </c>
      <c r="G101" s="42">
        <f t="shared" ref="G101:G111" si="40">E101*F101</f>
        <v>9.33</v>
      </c>
      <c r="H101" s="43"/>
      <c r="I101" s="43"/>
      <c r="J101" s="43"/>
      <c r="K101" s="42"/>
      <c r="L101" s="43"/>
      <c r="M101" s="42"/>
      <c r="N101" s="26"/>
      <c r="O101" s="26"/>
      <c r="P101" s="26"/>
      <c r="Q101" s="28"/>
      <c r="R101" s="27"/>
    </row>
    <row r="102" spans="2:18" x14ac:dyDescent="0.25">
      <c r="B102" s="43">
        <v>11</v>
      </c>
      <c r="C102" s="42">
        <v>1.038</v>
      </c>
      <c r="D102" s="42"/>
      <c r="E102" s="42">
        <f t="shared" si="38"/>
        <v>1.4485000000000001</v>
      </c>
      <c r="F102" s="43">
        <f t="shared" si="39"/>
        <v>1</v>
      </c>
      <c r="G102" s="42">
        <f t="shared" si="40"/>
        <v>1.4485000000000001</v>
      </c>
      <c r="H102" s="43"/>
      <c r="I102" s="43"/>
      <c r="J102" s="43"/>
      <c r="K102" s="42"/>
      <c r="L102" s="43"/>
      <c r="M102" s="42"/>
      <c r="N102" s="26"/>
      <c r="O102" s="26"/>
      <c r="P102" s="26"/>
      <c r="Q102" s="28"/>
      <c r="R102" s="27"/>
    </row>
    <row r="103" spans="2:18" x14ac:dyDescent="0.25">
      <c r="B103" s="43">
        <v>12</v>
      </c>
      <c r="C103" s="42">
        <v>0.64700000000000002</v>
      </c>
      <c r="D103" s="42"/>
      <c r="E103" s="42">
        <f t="shared" si="38"/>
        <v>0.84250000000000003</v>
      </c>
      <c r="F103" s="43">
        <f t="shared" si="39"/>
        <v>1</v>
      </c>
      <c r="G103" s="42">
        <f t="shared" si="40"/>
        <v>0.84250000000000003</v>
      </c>
      <c r="H103" s="43"/>
      <c r="I103" s="43">
        <v>0</v>
      </c>
      <c r="J103" s="42">
        <v>1.8779999999999999</v>
      </c>
      <c r="K103" s="42"/>
      <c r="L103" s="43"/>
      <c r="M103" s="42"/>
      <c r="N103" s="26"/>
      <c r="O103" s="26"/>
      <c r="P103" s="26"/>
      <c r="Q103" s="28"/>
      <c r="R103" s="27"/>
    </row>
    <row r="104" spans="2:18" x14ac:dyDescent="0.25">
      <c r="B104" s="43">
        <v>13</v>
      </c>
      <c r="C104" s="42">
        <v>0.25900000000000001</v>
      </c>
      <c r="D104" s="42"/>
      <c r="E104" s="42">
        <f t="shared" si="38"/>
        <v>0.45300000000000001</v>
      </c>
      <c r="F104" s="43">
        <f t="shared" si="39"/>
        <v>1</v>
      </c>
      <c r="G104" s="42">
        <f t="shared" si="40"/>
        <v>0.45300000000000001</v>
      </c>
      <c r="H104" s="43"/>
      <c r="I104" s="43">
        <v>5</v>
      </c>
      <c r="J104" s="42">
        <v>1.873</v>
      </c>
      <c r="K104" s="42">
        <f t="shared" ref="K104:K106" si="41">AVERAGE(J103,J104)</f>
        <v>1.8754999999999999</v>
      </c>
      <c r="L104" s="43">
        <f t="shared" ref="L104:L106" si="42">I104-I103</f>
        <v>5</v>
      </c>
      <c r="M104" s="42">
        <f t="shared" ref="M104:M111" si="43">L104*K104</f>
        <v>9.3774999999999995</v>
      </c>
      <c r="N104" s="26"/>
      <c r="O104" s="26"/>
      <c r="P104" s="26"/>
      <c r="Q104" s="28"/>
      <c r="R104" s="27"/>
    </row>
    <row r="105" spans="2:18" x14ac:dyDescent="0.25">
      <c r="B105" s="43">
        <v>15</v>
      </c>
      <c r="C105" s="42">
        <v>0.155</v>
      </c>
      <c r="D105" s="42" t="s">
        <v>23</v>
      </c>
      <c r="E105" s="42">
        <f t="shared" si="38"/>
        <v>0.20700000000000002</v>
      </c>
      <c r="F105" s="43">
        <f t="shared" si="39"/>
        <v>2</v>
      </c>
      <c r="G105" s="42">
        <f t="shared" si="40"/>
        <v>0.41400000000000003</v>
      </c>
      <c r="H105" s="43"/>
      <c r="I105" s="43">
        <v>8.6999999999999993</v>
      </c>
      <c r="J105" s="42">
        <v>1.859</v>
      </c>
      <c r="K105" s="42">
        <f t="shared" si="41"/>
        <v>1.8660000000000001</v>
      </c>
      <c r="L105" s="43">
        <f t="shared" si="42"/>
        <v>3.6999999999999993</v>
      </c>
      <c r="M105" s="42">
        <f t="shared" si="43"/>
        <v>6.9041999999999994</v>
      </c>
      <c r="N105" s="26"/>
      <c r="O105" s="26"/>
      <c r="P105" s="26"/>
      <c r="Q105" s="28"/>
      <c r="R105" s="27"/>
    </row>
    <row r="106" spans="2:18" x14ac:dyDescent="0.25">
      <c r="B106" s="43">
        <v>17</v>
      </c>
      <c r="C106" s="42">
        <v>0.25800000000000001</v>
      </c>
      <c r="D106" s="42"/>
      <c r="E106" s="42">
        <f t="shared" si="38"/>
        <v>0.20650000000000002</v>
      </c>
      <c r="F106" s="43">
        <f t="shared" si="39"/>
        <v>2</v>
      </c>
      <c r="G106" s="42">
        <f t="shared" si="40"/>
        <v>0.41300000000000003</v>
      </c>
      <c r="H106" s="43"/>
      <c r="I106" s="34">
        <f>I105+(J105-J106)*1.5</f>
        <v>13.288499999999999</v>
      </c>
      <c r="J106" s="35">
        <v>-1.2</v>
      </c>
      <c r="K106" s="42">
        <f t="shared" si="41"/>
        <v>0.32950000000000002</v>
      </c>
      <c r="L106" s="43">
        <f t="shared" si="42"/>
        <v>4.5884999999999998</v>
      </c>
      <c r="M106" s="42">
        <f t="shared" si="43"/>
        <v>1.51191075</v>
      </c>
      <c r="N106" s="26"/>
      <c r="O106" s="26"/>
      <c r="P106" s="26"/>
      <c r="Q106" s="28"/>
      <c r="R106" s="27"/>
    </row>
    <row r="107" spans="2:18" x14ac:dyDescent="0.25">
      <c r="B107" s="43">
        <v>18</v>
      </c>
      <c r="C107" s="42">
        <v>0.65200000000000002</v>
      </c>
      <c r="D107" s="42"/>
      <c r="E107" s="42">
        <f t="shared" si="38"/>
        <v>0.45500000000000002</v>
      </c>
      <c r="F107" s="43">
        <f t="shared" si="39"/>
        <v>1</v>
      </c>
      <c r="G107" s="42">
        <f t="shared" si="40"/>
        <v>0.45500000000000002</v>
      </c>
      <c r="H107" s="43"/>
      <c r="I107" s="36">
        <f>I106+1.5</f>
        <v>14.788499999999999</v>
      </c>
      <c r="J107" s="37">
        <f>J106</f>
        <v>-1.2</v>
      </c>
      <c r="K107" s="42">
        <f>AVERAGE(J106,J107)</f>
        <v>-1.2</v>
      </c>
      <c r="L107" s="43">
        <f>I107-I106</f>
        <v>1.5</v>
      </c>
      <c r="M107" s="42">
        <f t="shared" si="43"/>
        <v>-1.7999999999999998</v>
      </c>
      <c r="N107" s="30"/>
      <c r="O107" s="30"/>
      <c r="P107" s="30"/>
      <c r="Q107" s="28"/>
      <c r="R107" s="27"/>
    </row>
    <row r="108" spans="2:18" x14ac:dyDescent="0.25">
      <c r="B108" s="43">
        <v>19</v>
      </c>
      <c r="C108" s="42">
        <v>1.0229999999999999</v>
      </c>
      <c r="D108" s="42"/>
      <c r="E108" s="42">
        <f t="shared" si="38"/>
        <v>0.83749999999999991</v>
      </c>
      <c r="F108" s="43">
        <f t="shared" si="39"/>
        <v>1</v>
      </c>
      <c r="G108" s="42">
        <f t="shared" si="40"/>
        <v>0.83749999999999991</v>
      </c>
      <c r="H108" s="43"/>
      <c r="I108" s="34">
        <f>I107+1.5</f>
        <v>16.288499999999999</v>
      </c>
      <c r="J108" s="35">
        <f>J106</f>
        <v>-1.2</v>
      </c>
      <c r="K108" s="42">
        <f t="shared" ref="K108:K111" si="44">AVERAGE(J107,J108)</f>
        <v>-1.2</v>
      </c>
      <c r="L108" s="43">
        <f t="shared" ref="L108:L111" si="45">I108-I107</f>
        <v>1.5</v>
      </c>
      <c r="M108" s="42">
        <f t="shared" si="43"/>
        <v>-1.7999999999999998</v>
      </c>
      <c r="N108" s="26"/>
      <c r="O108" s="26"/>
      <c r="P108" s="26"/>
      <c r="Q108" s="28"/>
      <c r="R108" s="27"/>
    </row>
    <row r="109" spans="2:18" x14ac:dyDescent="0.25">
      <c r="B109" s="43">
        <v>20</v>
      </c>
      <c r="C109" s="42">
        <v>2.0920000000000001</v>
      </c>
      <c r="D109" s="42" t="s">
        <v>22</v>
      </c>
      <c r="E109" s="42">
        <f t="shared" si="38"/>
        <v>1.5575000000000001</v>
      </c>
      <c r="F109" s="43">
        <f t="shared" si="39"/>
        <v>1</v>
      </c>
      <c r="G109" s="42">
        <f t="shared" si="40"/>
        <v>1.5575000000000001</v>
      </c>
      <c r="H109" s="41"/>
      <c r="I109" s="34">
        <f>I108+(J109-J108)*1.5</f>
        <v>21.226499999999998</v>
      </c>
      <c r="J109" s="38">
        <v>2.0920000000000001</v>
      </c>
      <c r="K109" s="42">
        <f t="shared" si="44"/>
        <v>0.44600000000000006</v>
      </c>
      <c r="L109" s="43">
        <f t="shared" si="45"/>
        <v>4.9379999999999988</v>
      </c>
      <c r="M109" s="42">
        <f t="shared" si="43"/>
        <v>2.2023479999999998</v>
      </c>
      <c r="N109" s="30"/>
      <c r="O109" s="30"/>
      <c r="P109" s="30"/>
      <c r="Q109" s="28"/>
      <c r="R109" s="27"/>
    </row>
    <row r="110" spans="2:18" x14ac:dyDescent="0.25">
      <c r="B110" s="43">
        <v>25</v>
      </c>
      <c r="C110" s="42">
        <v>2.1030000000000002</v>
      </c>
      <c r="D110" s="42"/>
      <c r="E110" s="42">
        <f t="shared" si="38"/>
        <v>2.0975000000000001</v>
      </c>
      <c r="F110" s="43">
        <f t="shared" si="39"/>
        <v>5</v>
      </c>
      <c r="G110" s="42">
        <f t="shared" si="40"/>
        <v>10.487500000000001</v>
      </c>
      <c r="H110" s="41"/>
      <c r="I110" s="43">
        <v>25</v>
      </c>
      <c r="J110" s="42">
        <v>2.1030000000000002</v>
      </c>
      <c r="K110" s="42">
        <f t="shared" si="44"/>
        <v>2.0975000000000001</v>
      </c>
      <c r="L110" s="43">
        <f t="shared" si="45"/>
        <v>3.7735000000000021</v>
      </c>
      <c r="M110" s="42">
        <f t="shared" si="43"/>
        <v>7.9149162500000045</v>
      </c>
      <c r="N110" s="30"/>
      <c r="O110" s="30"/>
      <c r="P110" s="30"/>
      <c r="Q110" s="28"/>
      <c r="R110" s="27"/>
    </row>
    <row r="111" spans="2:18" x14ac:dyDescent="0.25">
      <c r="B111" s="43">
        <v>30</v>
      </c>
      <c r="C111" s="42">
        <v>2.1080000000000001</v>
      </c>
      <c r="D111" s="42" t="s">
        <v>123</v>
      </c>
      <c r="E111" s="42">
        <f t="shared" si="38"/>
        <v>2.1055000000000001</v>
      </c>
      <c r="F111" s="43">
        <f t="shared" si="39"/>
        <v>5</v>
      </c>
      <c r="G111" s="42">
        <f t="shared" si="40"/>
        <v>10.5275</v>
      </c>
      <c r="H111" s="41"/>
      <c r="I111" s="43">
        <v>30</v>
      </c>
      <c r="J111" s="42">
        <v>2.1080000000000001</v>
      </c>
      <c r="K111" s="42">
        <f t="shared" si="44"/>
        <v>2.1055000000000001</v>
      </c>
      <c r="L111" s="43">
        <f t="shared" si="45"/>
        <v>5</v>
      </c>
      <c r="M111" s="42">
        <f t="shared" si="43"/>
        <v>10.5275</v>
      </c>
      <c r="N111" s="26"/>
      <c r="O111" s="26"/>
      <c r="P111" s="26"/>
      <c r="R111" s="27"/>
    </row>
    <row r="112" spans="2:18" ht="15" x14ac:dyDescent="0.25">
      <c r="B112" s="32"/>
      <c r="C112" s="22"/>
      <c r="D112" s="22"/>
      <c r="E112" s="32"/>
      <c r="F112" s="43"/>
      <c r="G112" s="42"/>
      <c r="H112" s="56" t="s">
        <v>110</v>
      </c>
      <c r="I112" s="56"/>
      <c r="J112" s="42" t="e">
        <f>#REF!</f>
        <v>#REF!</v>
      </c>
      <c r="K112" s="42" t="s">
        <v>111</v>
      </c>
      <c r="L112" s="43" t="e">
        <f>#REF!</f>
        <v>#REF!</v>
      </c>
      <c r="M112" s="42" t="e">
        <f>J112-L112</f>
        <v>#REF!</v>
      </c>
      <c r="N112" s="30"/>
      <c r="O112" s="23"/>
      <c r="P112" s="23"/>
    </row>
    <row r="113" spans="2:18" ht="15" x14ac:dyDescent="0.25">
      <c r="B113" s="41" t="s">
        <v>108</v>
      </c>
      <c r="C113" s="41"/>
      <c r="D113" s="57">
        <v>0.6</v>
      </c>
      <c r="E113" s="57"/>
      <c r="J113" s="32"/>
      <c r="K113" s="32"/>
      <c r="L113" s="32"/>
      <c r="M113" s="32"/>
      <c r="N113" s="23"/>
      <c r="O113" s="23"/>
      <c r="P113" s="23"/>
    </row>
    <row r="114" spans="2:18" x14ac:dyDescent="0.25">
      <c r="B114" s="43">
        <v>0</v>
      </c>
      <c r="C114" s="42">
        <v>0.72499999999999998</v>
      </c>
      <c r="D114" s="42" t="s">
        <v>116</v>
      </c>
      <c r="E114" s="43"/>
      <c r="F114" s="43"/>
      <c r="G114" s="43"/>
      <c r="H114" s="43"/>
      <c r="I114" s="43">
        <v>0</v>
      </c>
      <c r="J114" s="42">
        <v>0.72499999999999998</v>
      </c>
      <c r="K114" s="42"/>
      <c r="L114" s="43"/>
      <c r="M114" s="42"/>
      <c r="N114" s="26"/>
      <c r="O114" s="26"/>
      <c r="P114" s="26"/>
      <c r="R114" s="27"/>
    </row>
    <row r="115" spans="2:18" x14ac:dyDescent="0.25">
      <c r="B115" s="43">
        <v>2</v>
      </c>
      <c r="C115" s="42">
        <v>1.6</v>
      </c>
      <c r="D115" s="42"/>
      <c r="E115" s="42">
        <f>(C114+C115)/2</f>
        <v>1.1625000000000001</v>
      </c>
      <c r="F115" s="43">
        <f>B115-B114</f>
        <v>2</v>
      </c>
      <c r="G115" s="42">
        <f>E115*F115</f>
        <v>2.3250000000000002</v>
      </c>
      <c r="H115" s="43"/>
      <c r="I115" s="43">
        <v>2</v>
      </c>
      <c r="J115" s="42">
        <v>1.6</v>
      </c>
      <c r="K115" s="42">
        <f t="shared" ref="K115:K121" si="46">AVERAGE(J114,J115)</f>
        <v>1.1625000000000001</v>
      </c>
      <c r="L115" s="43">
        <f t="shared" ref="L115:L121" si="47">I115-I114</f>
        <v>2</v>
      </c>
      <c r="M115" s="42">
        <f t="shared" ref="M115:M124" si="48">L115*K115</f>
        <v>2.3250000000000002</v>
      </c>
      <c r="N115" s="26"/>
      <c r="O115" s="26"/>
      <c r="P115" s="26"/>
      <c r="Q115" s="28"/>
      <c r="R115" s="27"/>
    </row>
    <row r="116" spans="2:18" x14ac:dyDescent="0.25">
      <c r="B116" s="43">
        <v>3</v>
      </c>
      <c r="C116" s="42">
        <v>2.129</v>
      </c>
      <c r="D116" s="42"/>
      <c r="E116" s="42">
        <f t="shared" ref="E116:E128" si="49">(C115+C116)/2</f>
        <v>1.8645</v>
      </c>
      <c r="F116" s="43">
        <f t="shared" ref="F116:F128" si="50">B116-B115</f>
        <v>1</v>
      </c>
      <c r="G116" s="42">
        <f t="shared" ref="G116:G128" si="51">E116*F116</f>
        <v>1.8645</v>
      </c>
      <c r="H116" s="43"/>
      <c r="I116" s="43">
        <v>3</v>
      </c>
      <c r="J116" s="42">
        <v>2.129</v>
      </c>
      <c r="K116" s="42">
        <f t="shared" si="46"/>
        <v>1.8645</v>
      </c>
      <c r="L116" s="43">
        <f t="shared" si="47"/>
        <v>1</v>
      </c>
      <c r="M116" s="42">
        <f t="shared" si="48"/>
        <v>1.8645</v>
      </c>
      <c r="N116" s="26"/>
      <c r="O116" s="26"/>
      <c r="P116" s="26"/>
      <c r="Q116" s="28"/>
      <c r="R116" s="27"/>
    </row>
    <row r="117" spans="2:18" x14ac:dyDescent="0.25">
      <c r="B117" s="43">
        <v>4</v>
      </c>
      <c r="C117" s="42">
        <v>2.1019999999999999</v>
      </c>
      <c r="D117" s="42" t="s">
        <v>24</v>
      </c>
      <c r="E117" s="42">
        <f t="shared" si="49"/>
        <v>2.1154999999999999</v>
      </c>
      <c r="F117" s="43">
        <f t="shared" si="50"/>
        <v>1</v>
      </c>
      <c r="G117" s="42">
        <f t="shared" si="51"/>
        <v>2.1154999999999999</v>
      </c>
      <c r="H117" s="43"/>
      <c r="I117" s="43">
        <v>3.5</v>
      </c>
      <c r="J117" s="42">
        <v>2.1019999999999999</v>
      </c>
      <c r="K117" s="42">
        <f t="shared" si="46"/>
        <v>2.1154999999999999</v>
      </c>
      <c r="L117" s="43">
        <f t="shared" si="47"/>
        <v>0.5</v>
      </c>
      <c r="M117" s="42">
        <f t="shared" si="48"/>
        <v>1.05775</v>
      </c>
      <c r="N117" s="26"/>
      <c r="O117" s="26"/>
      <c r="P117" s="26"/>
      <c r="Q117" s="28"/>
      <c r="R117" s="27"/>
    </row>
    <row r="118" spans="2:18" x14ac:dyDescent="0.25">
      <c r="B118" s="43">
        <v>5</v>
      </c>
      <c r="C118" s="42">
        <v>1.135</v>
      </c>
      <c r="D118" s="42"/>
      <c r="E118" s="42">
        <f t="shared" si="49"/>
        <v>1.6185</v>
      </c>
      <c r="F118" s="43">
        <f t="shared" si="50"/>
        <v>1</v>
      </c>
      <c r="G118" s="42">
        <f t="shared" si="51"/>
        <v>1.6185</v>
      </c>
      <c r="H118" s="43"/>
      <c r="I118" s="34">
        <f>I117+(J117-J118)*1.5</f>
        <v>8.4529999999999994</v>
      </c>
      <c r="J118" s="35">
        <v>-1.2</v>
      </c>
      <c r="K118" s="42">
        <f t="shared" si="46"/>
        <v>0.45099999999999996</v>
      </c>
      <c r="L118" s="43">
        <f t="shared" si="47"/>
        <v>4.9529999999999994</v>
      </c>
      <c r="M118" s="42">
        <f t="shared" si="48"/>
        <v>2.2338029999999995</v>
      </c>
      <c r="N118" s="26"/>
      <c r="O118" s="26"/>
      <c r="P118" s="26"/>
      <c r="Q118" s="28"/>
      <c r="R118" s="27"/>
    </row>
    <row r="119" spans="2:18" x14ac:dyDescent="0.25">
      <c r="B119" s="43">
        <v>6</v>
      </c>
      <c r="C119" s="42">
        <v>0.52700000000000002</v>
      </c>
      <c r="D119" s="42"/>
      <c r="E119" s="42">
        <f t="shared" si="49"/>
        <v>0.83099999999999996</v>
      </c>
      <c r="F119" s="43">
        <f t="shared" si="50"/>
        <v>1</v>
      </c>
      <c r="G119" s="42">
        <f t="shared" si="51"/>
        <v>0.83099999999999996</v>
      </c>
      <c r="H119" s="43"/>
      <c r="I119" s="36">
        <f>I118+1.5</f>
        <v>9.9529999999999994</v>
      </c>
      <c r="J119" s="37">
        <f>J118</f>
        <v>-1.2</v>
      </c>
      <c r="K119" s="42">
        <f t="shared" si="46"/>
        <v>-1.2</v>
      </c>
      <c r="L119" s="43">
        <f t="shared" si="47"/>
        <v>1.5</v>
      </c>
      <c r="M119" s="42">
        <f t="shared" si="48"/>
        <v>-1.7999999999999998</v>
      </c>
      <c r="N119" s="26"/>
      <c r="O119" s="26"/>
      <c r="P119" s="26"/>
      <c r="Q119" s="28"/>
      <c r="R119" s="27"/>
    </row>
    <row r="120" spans="2:18" x14ac:dyDescent="0.25">
      <c r="B120" s="43">
        <v>8</v>
      </c>
      <c r="C120" s="42">
        <v>0.22700000000000001</v>
      </c>
      <c r="D120" s="42"/>
      <c r="E120" s="42">
        <f t="shared" si="49"/>
        <v>0.377</v>
      </c>
      <c r="F120" s="43">
        <f t="shared" si="50"/>
        <v>2</v>
      </c>
      <c r="G120" s="42">
        <f t="shared" si="51"/>
        <v>0.754</v>
      </c>
      <c r="H120" s="43"/>
      <c r="I120" s="34">
        <f>I119+1.5</f>
        <v>11.452999999999999</v>
      </c>
      <c r="J120" s="35">
        <f>J118</f>
        <v>-1.2</v>
      </c>
      <c r="K120" s="42">
        <f t="shared" si="46"/>
        <v>-1.2</v>
      </c>
      <c r="L120" s="43">
        <f t="shared" si="47"/>
        <v>1.5</v>
      </c>
      <c r="M120" s="42">
        <f t="shared" si="48"/>
        <v>-1.7999999999999998</v>
      </c>
      <c r="N120" s="26"/>
      <c r="O120" s="26"/>
      <c r="P120" s="26"/>
      <c r="Q120" s="28"/>
      <c r="R120" s="27"/>
    </row>
    <row r="121" spans="2:18" x14ac:dyDescent="0.25">
      <c r="B121" s="43">
        <v>10</v>
      </c>
      <c r="C121" s="42">
        <v>0.124</v>
      </c>
      <c r="D121" s="42" t="s">
        <v>23</v>
      </c>
      <c r="E121" s="42">
        <f t="shared" si="49"/>
        <v>0.17549999999999999</v>
      </c>
      <c r="F121" s="43">
        <f t="shared" si="50"/>
        <v>2</v>
      </c>
      <c r="G121" s="42">
        <f t="shared" si="51"/>
        <v>0.35099999999999998</v>
      </c>
      <c r="H121" s="43"/>
      <c r="I121" s="34">
        <f>I120+(J121-J120)*1.5</f>
        <v>16.491499999999998</v>
      </c>
      <c r="J121" s="38">
        <v>2.1589999999999998</v>
      </c>
      <c r="K121" s="42">
        <f t="shared" si="46"/>
        <v>0.47949999999999993</v>
      </c>
      <c r="L121" s="43">
        <f t="shared" si="47"/>
        <v>5.0384999999999991</v>
      </c>
      <c r="M121" s="42">
        <f t="shared" si="48"/>
        <v>2.4159607499999991</v>
      </c>
      <c r="N121" s="26"/>
      <c r="O121" s="26"/>
      <c r="P121" s="26"/>
      <c r="Q121" s="28"/>
      <c r="R121" s="27"/>
    </row>
    <row r="122" spans="2:18" x14ac:dyDescent="0.25">
      <c r="B122" s="43">
        <v>12</v>
      </c>
      <c r="C122" s="42">
        <v>0.22800000000000001</v>
      </c>
      <c r="D122" s="42"/>
      <c r="E122" s="42">
        <f t="shared" si="49"/>
        <v>0.17599999999999999</v>
      </c>
      <c r="F122" s="43">
        <f t="shared" si="50"/>
        <v>2</v>
      </c>
      <c r="G122" s="42">
        <f t="shared" si="51"/>
        <v>0.35199999999999998</v>
      </c>
      <c r="H122" s="43"/>
      <c r="I122" s="43">
        <v>17</v>
      </c>
      <c r="J122" s="42">
        <v>2.1539999999999999</v>
      </c>
      <c r="K122" s="42">
        <f>AVERAGE(J121,J122)</f>
        <v>2.1564999999999999</v>
      </c>
      <c r="L122" s="43">
        <f>I122-I121</f>
        <v>0.50850000000000151</v>
      </c>
      <c r="M122" s="42">
        <f t="shared" si="48"/>
        <v>1.0965802500000033</v>
      </c>
      <c r="N122" s="30"/>
      <c r="O122" s="30"/>
      <c r="P122" s="30"/>
      <c r="Q122" s="28"/>
      <c r="R122" s="27"/>
    </row>
    <row r="123" spans="2:18" x14ac:dyDescent="0.25">
      <c r="B123" s="43">
        <v>14</v>
      </c>
      <c r="C123" s="42">
        <v>0.53700000000000003</v>
      </c>
      <c r="D123" s="42"/>
      <c r="E123" s="42">
        <f t="shared" si="49"/>
        <v>0.38250000000000001</v>
      </c>
      <c r="F123" s="43">
        <f t="shared" si="50"/>
        <v>2</v>
      </c>
      <c r="G123" s="42">
        <f t="shared" si="51"/>
        <v>0.76500000000000001</v>
      </c>
      <c r="H123" s="43"/>
      <c r="I123" s="43">
        <v>18</v>
      </c>
      <c r="J123" s="42">
        <v>1.4339999999999999</v>
      </c>
      <c r="K123" s="42">
        <f t="shared" ref="K123:K124" si="52">AVERAGE(J122,J123)</f>
        <v>1.794</v>
      </c>
      <c r="L123" s="43">
        <f t="shared" ref="L123:L124" si="53">I123-I122</f>
        <v>1</v>
      </c>
      <c r="M123" s="42">
        <f t="shared" si="48"/>
        <v>1.794</v>
      </c>
      <c r="N123" s="26"/>
      <c r="O123" s="26"/>
      <c r="P123" s="26"/>
      <c r="Q123" s="28"/>
      <c r="R123" s="27"/>
    </row>
    <row r="124" spans="2:18" x14ac:dyDescent="0.25">
      <c r="B124" s="43">
        <v>15</v>
      </c>
      <c r="C124" s="42">
        <v>1.1830000000000001</v>
      </c>
      <c r="D124" s="42"/>
      <c r="E124" s="42">
        <f t="shared" si="49"/>
        <v>0.8600000000000001</v>
      </c>
      <c r="F124" s="43">
        <f t="shared" si="50"/>
        <v>1</v>
      </c>
      <c r="G124" s="42">
        <f t="shared" si="51"/>
        <v>0.8600000000000001</v>
      </c>
      <c r="H124" s="41"/>
      <c r="I124" s="43">
        <v>20</v>
      </c>
      <c r="J124" s="42">
        <v>0.82299999999999995</v>
      </c>
      <c r="K124" s="42">
        <f t="shared" si="52"/>
        <v>1.1284999999999998</v>
      </c>
      <c r="L124" s="43">
        <f t="shared" si="53"/>
        <v>2</v>
      </c>
      <c r="M124" s="42">
        <f t="shared" si="48"/>
        <v>2.2569999999999997</v>
      </c>
      <c r="N124" s="30"/>
      <c r="O124" s="30"/>
      <c r="P124" s="30"/>
      <c r="Q124" s="28"/>
      <c r="R124" s="27"/>
    </row>
    <row r="125" spans="2:18" x14ac:dyDescent="0.25">
      <c r="B125" s="43">
        <v>16</v>
      </c>
      <c r="C125" s="42">
        <v>2.1589999999999998</v>
      </c>
      <c r="D125" s="42" t="s">
        <v>22</v>
      </c>
      <c r="E125" s="42">
        <f t="shared" si="49"/>
        <v>1.6709999999999998</v>
      </c>
      <c r="F125" s="43">
        <f t="shared" si="50"/>
        <v>1</v>
      </c>
      <c r="G125" s="42">
        <f t="shared" si="51"/>
        <v>1.6709999999999998</v>
      </c>
      <c r="H125" s="41"/>
      <c r="I125" s="43"/>
      <c r="J125" s="43"/>
      <c r="K125" s="42"/>
      <c r="L125" s="43"/>
      <c r="M125" s="42"/>
      <c r="N125" s="30"/>
      <c r="O125" s="30"/>
      <c r="P125" s="30"/>
      <c r="Q125" s="28"/>
      <c r="R125" s="27"/>
    </row>
    <row r="126" spans="2:18" x14ac:dyDescent="0.25">
      <c r="B126" s="43">
        <v>17</v>
      </c>
      <c r="C126" s="42">
        <v>2.1539999999999999</v>
      </c>
      <c r="D126" s="42"/>
      <c r="E126" s="42">
        <f t="shared" si="49"/>
        <v>2.1564999999999999</v>
      </c>
      <c r="F126" s="43">
        <f t="shared" si="50"/>
        <v>1</v>
      </c>
      <c r="G126" s="42">
        <f t="shared" si="51"/>
        <v>2.1564999999999999</v>
      </c>
      <c r="H126" s="41"/>
      <c r="I126" s="43"/>
      <c r="J126" s="43"/>
      <c r="K126" s="42"/>
      <c r="L126" s="43"/>
      <c r="M126" s="42"/>
      <c r="N126" s="26"/>
      <c r="O126" s="26"/>
      <c r="P126" s="26"/>
      <c r="R126" s="27"/>
    </row>
    <row r="127" spans="2:18" x14ac:dyDescent="0.25">
      <c r="B127" s="43">
        <v>18</v>
      </c>
      <c r="C127" s="42">
        <v>1.4339999999999999</v>
      </c>
      <c r="D127" s="42"/>
      <c r="E127" s="42">
        <f t="shared" si="49"/>
        <v>1.794</v>
      </c>
      <c r="F127" s="43">
        <f t="shared" si="50"/>
        <v>1</v>
      </c>
      <c r="G127" s="42">
        <f t="shared" si="51"/>
        <v>1.794</v>
      </c>
      <c r="H127" s="41"/>
      <c r="I127" s="43"/>
      <c r="J127" s="46"/>
      <c r="K127" s="42"/>
      <c r="L127" s="43"/>
      <c r="M127" s="42"/>
      <c r="N127" s="26"/>
      <c r="O127" s="26"/>
      <c r="P127" s="26"/>
      <c r="R127" s="27"/>
    </row>
    <row r="128" spans="2:18" x14ac:dyDescent="0.25">
      <c r="B128" s="43">
        <v>20</v>
      </c>
      <c r="C128" s="42">
        <v>0.82299999999999995</v>
      </c>
      <c r="D128" s="42" t="s">
        <v>116</v>
      </c>
      <c r="E128" s="42">
        <f t="shared" si="49"/>
        <v>1.1284999999999998</v>
      </c>
      <c r="F128" s="43">
        <f t="shared" si="50"/>
        <v>2</v>
      </c>
      <c r="G128" s="42">
        <f t="shared" si="51"/>
        <v>2.2569999999999997</v>
      </c>
      <c r="H128" s="41"/>
      <c r="I128" s="44"/>
      <c r="J128" s="44"/>
      <c r="K128" s="42"/>
      <c r="L128" s="43"/>
      <c r="M128" s="42"/>
      <c r="N128" s="26"/>
      <c r="O128" s="26"/>
      <c r="P128" s="26"/>
      <c r="R128" s="27"/>
    </row>
    <row r="129" spans="2:18" ht="15" x14ac:dyDescent="0.25">
      <c r="B129" s="41" t="s">
        <v>108</v>
      </c>
      <c r="C129" s="41"/>
      <c r="D129" s="57">
        <v>0.7</v>
      </c>
      <c r="E129" s="57"/>
      <c r="J129" s="32"/>
      <c r="K129" s="32"/>
      <c r="L129" s="32"/>
      <c r="M129" s="32"/>
      <c r="N129" s="23"/>
      <c r="O129" s="23"/>
      <c r="P129" s="23"/>
    </row>
    <row r="130" spans="2:18" x14ac:dyDescent="0.25">
      <c r="B130" s="43">
        <v>0</v>
      </c>
      <c r="C130" s="42">
        <v>0.97299999999999998</v>
      </c>
      <c r="D130" s="42" t="s">
        <v>116</v>
      </c>
      <c r="E130" s="43"/>
      <c r="F130" s="43"/>
      <c r="G130" s="43"/>
      <c r="H130" s="43"/>
      <c r="I130" s="44"/>
      <c r="J130" s="25"/>
      <c r="K130" s="42"/>
      <c r="L130" s="43"/>
      <c r="M130" s="42"/>
      <c r="N130" s="26"/>
      <c r="O130" s="26"/>
      <c r="P130" s="26"/>
      <c r="R130" s="27"/>
    </row>
    <row r="131" spans="2:18" x14ac:dyDescent="0.25">
      <c r="B131" s="43">
        <v>2</v>
      </c>
      <c r="C131" s="42">
        <v>1.571</v>
      </c>
      <c r="D131" s="42"/>
      <c r="E131" s="42">
        <f>(C130+C131)/2</f>
        <v>1.272</v>
      </c>
      <c r="F131" s="43">
        <f>B131-B130</f>
        <v>2</v>
      </c>
      <c r="G131" s="42">
        <f>E131*F131</f>
        <v>2.544</v>
      </c>
      <c r="H131" s="43"/>
      <c r="I131" s="43"/>
      <c r="J131" s="43"/>
      <c r="K131" s="42"/>
      <c r="L131" s="43"/>
      <c r="M131" s="42"/>
      <c r="N131" s="26"/>
      <c r="O131" s="26"/>
      <c r="P131" s="26"/>
      <c r="Q131" s="28"/>
      <c r="R131" s="27"/>
    </row>
    <row r="132" spans="2:18" x14ac:dyDescent="0.25">
      <c r="B132" s="43">
        <v>4</v>
      </c>
      <c r="C132" s="42">
        <v>3.4510000000000001</v>
      </c>
      <c r="D132" s="42"/>
      <c r="E132" s="42">
        <f t="shared" ref="E132:E144" si="54">(C131+C132)/2</f>
        <v>2.5110000000000001</v>
      </c>
      <c r="F132" s="43">
        <f t="shared" ref="F132:F144" si="55">B132-B131</f>
        <v>2</v>
      </c>
      <c r="G132" s="42">
        <f t="shared" ref="G132:G144" si="56">E132*F132</f>
        <v>5.0220000000000002</v>
      </c>
      <c r="H132" s="43"/>
      <c r="I132" s="43"/>
      <c r="J132" s="43"/>
      <c r="K132" s="42"/>
      <c r="L132" s="43"/>
      <c r="M132" s="42"/>
      <c r="N132" s="26"/>
      <c r="O132" s="26"/>
      <c r="P132" s="26"/>
      <c r="Q132" s="28"/>
      <c r="R132" s="27"/>
    </row>
    <row r="133" spans="2:18" x14ac:dyDescent="0.25">
      <c r="B133" s="43">
        <v>8</v>
      </c>
      <c r="C133" s="42">
        <v>3.4620000000000002</v>
      </c>
      <c r="D133" s="42" t="s">
        <v>24</v>
      </c>
      <c r="E133" s="42">
        <f t="shared" si="54"/>
        <v>3.4565000000000001</v>
      </c>
      <c r="F133" s="43">
        <f t="shared" si="55"/>
        <v>4</v>
      </c>
      <c r="G133" s="42">
        <f t="shared" si="56"/>
        <v>13.826000000000001</v>
      </c>
      <c r="H133" s="43"/>
      <c r="I133" s="43"/>
      <c r="J133" s="43"/>
      <c r="K133" s="42"/>
      <c r="L133" s="43"/>
      <c r="M133" s="42"/>
      <c r="N133" s="26"/>
      <c r="O133" s="26"/>
      <c r="P133" s="26"/>
      <c r="Q133" s="28"/>
      <c r="R133" s="27"/>
    </row>
    <row r="134" spans="2:18" x14ac:dyDescent="0.25">
      <c r="B134" s="43">
        <v>9</v>
      </c>
      <c r="C134" s="42">
        <v>1.8720000000000001</v>
      </c>
      <c r="D134" s="42"/>
      <c r="E134" s="42">
        <f t="shared" si="54"/>
        <v>2.6670000000000003</v>
      </c>
      <c r="F134" s="43">
        <f t="shared" si="55"/>
        <v>1</v>
      </c>
      <c r="G134" s="42">
        <f t="shared" si="56"/>
        <v>2.6670000000000003</v>
      </c>
      <c r="H134" s="43"/>
      <c r="I134" s="43"/>
      <c r="J134" s="43"/>
      <c r="K134" s="42"/>
      <c r="L134" s="43"/>
      <c r="M134" s="42"/>
      <c r="N134" s="26"/>
      <c r="O134" s="26"/>
      <c r="P134" s="26"/>
      <c r="Q134" s="28"/>
      <c r="R134" s="27"/>
    </row>
    <row r="135" spans="2:18" x14ac:dyDescent="0.25">
      <c r="B135" s="43">
        <v>11</v>
      </c>
      <c r="C135" s="42">
        <v>0.53100000000000003</v>
      </c>
      <c r="D135" s="42"/>
      <c r="E135" s="42">
        <f t="shared" si="54"/>
        <v>1.2015</v>
      </c>
      <c r="F135" s="43">
        <f t="shared" si="55"/>
        <v>2</v>
      </c>
      <c r="G135" s="42">
        <f t="shared" si="56"/>
        <v>2.403</v>
      </c>
      <c r="H135" s="43"/>
      <c r="I135" s="43"/>
      <c r="J135" s="43"/>
      <c r="K135" s="42"/>
      <c r="L135" s="43"/>
      <c r="M135" s="42"/>
      <c r="N135" s="26"/>
      <c r="O135" s="26"/>
      <c r="P135" s="26"/>
      <c r="Q135" s="28"/>
      <c r="R135" s="27"/>
    </row>
    <row r="136" spans="2:18" x14ac:dyDescent="0.25">
      <c r="B136" s="43">
        <v>13</v>
      </c>
      <c r="C136" s="42">
        <v>-0.26800000000000002</v>
      </c>
      <c r="D136" s="42"/>
      <c r="E136" s="42">
        <f t="shared" si="54"/>
        <v>0.13150000000000001</v>
      </c>
      <c r="F136" s="43">
        <f t="shared" si="55"/>
        <v>2</v>
      </c>
      <c r="G136" s="42">
        <f t="shared" si="56"/>
        <v>0.26300000000000001</v>
      </c>
      <c r="H136" s="43"/>
      <c r="I136" s="43">
        <v>0</v>
      </c>
      <c r="J136" s="42">
        <v>0.97299999999999998</v>
      </c>
      <c r="K136" s="42"/>
      <c r="L136" s="43"/>
      <c r="M136" s="42"/>
      <c r="N136" s="26"/>
      <c r="O136" s="26"/>
      <c r="P136" s="26"/>
      <c r="Q136" s="28"/>
      <c r="R136" s="27"/>
    </row>
    <row r="137" spans="2:18" x14ac:dyDescent="0.25">
      <c r="B137" s="43">
        <v>15</v>
      </c>
      <c r="C137" s="42">
        <v>-0.373</v>
      </c>
      <c r="D137" s="42" t="s">
        <v>23</v>
      </c>
      <c r="E137" s="42">
        <f t="shared" si="54"/>
        <v>-0.32050000000000001</v>
      </c>
      <c r="F137" s="43">
        <f t="shared" si="55"/>
        <v>2</v>
      </c>
      <c r="G137" s="42">
        <f t="shared" si="56"/>
        <v>-0.64100000000000001</v>
      </c>
      <c r="H137" s="43"/>
      <c r="I137" s="43">
        <v>2</v>
      </c>
      <c r="J137" s="42">
        <v>1.571</v>
      </c>
      <c r="K137" s="42">
        <f t="shared" ref="K137" si="57">AVERAGE(J136,J137)</f>
        <v>1.272</v>
      </c>
      <c r="L137" s="43">
        <f t="shared" ref="L137" si="58">I137-I136</f>
        <v>2</v>
      </c>
      <c r="M137" s="42">
        <f t="shared" ref="M137:M144" si="59">L137*K137</f>
        <v>2.544</v>
      </c>
      <c r="N137" s="26"/>
      <c r="O137" s="26"/>
      <c r="P137" s="26"/>
      <c r="Q137" s="28"/>
      <c r="R137" s="27"/>
    </row>
    <row r="138" spans="2:18" x14ac:dyDescent="0.25">
      <c r="B138" s="43">
        <v>17</v>
      </c>
      <c r="C138" s="42">
        <v>-0.27100000000000002</v>
      </c>
      <c r="D138" s="42"/>
      <c r="E138" s="42">
        <f t="shared" si="54"/>
        <v>-0.32200000000000001</v>
      </c>
      <c r="F138" s="43">
        <f t="shared" si="55"/>
        <v>2</v>
      </c>
      <c r="G138" s="42">
        <f t="shared" si="56"/>
        <v>-0.64400000000000002</v>
      </c>
      <c r="H138" s="43"/>
      <c r="I138" s="43">
        <v>4</v>
      </c>
      <c r="J138" s="42">
        <v>3.4510000000000001</v>
      </c>
      <c r="K138" s="42">
        <f>AVERAGE(J137,J138)</f>
        <v>2.5110000000000001</v>
      </c>
      <c r="L138" s="43">
        <f>I138-I137</f>
        <v>2</v>
      </c>
      <c r="M138" s="42">
        <f t="shared" si="59"/>
        <v>5.0220000000000002</v>
      </c>
      <c r="N138" s="30"/>
      <c r="O138" s="30"/>
      <c r="P138" s="30"/>
      <c r="Q138" s="28"/>
      <c r="R138" s="27"/>
    </row>
    <row r="139" spans="2:18" x14ac:dyDescent="0.25">
      <c r="B139" s="43">
        <v>19</v>
      </c>
      <c r="C139" s="42">
        <v>0.46200000000000002</v>
      </c>
      <c r="D139" s="42"/>
      <c r="E139" s="42">
        <f t="shared" si="54"/>
        <v>9.5500000000000002E-2</v>
      </c>
      <c r="F139" s="43">
        <f t="shared" si="55"/>
        <v>2</v>
      </c>
      <c r="G139" s="42">
        <f t="shared" si="56"/>
        <v>0.191</v>
      </c>
      <c r="H139" s="43"/>
      <c r="I139" s="43">
        <v>8</v>
      </c>
      <c r="J139" s="42">
        <v>3.4620000000000002</v>
      </c>
      <c r="K139" s="42">
        <f t="shared" ref="K139:K144" si="60">AVERAGE(J138,J139)</f>
        <v>3.4565000000000001</v>
      </c>
      <c r="L139" s="43">
        <f t="shared" ref="L139:L144" si="61">I139-I138</f>
        <v>4</v>
      </c>
      <c r="M139" s="42">
        <f t="shared" si="59"/>
        <v>13.826000000000001</v>
      </c>
      <c r="N139" s="26"/>
      <c r="O139" s="26"/>
      <c r="P139" s="26"/>
      <c r="Q139" s="28"/>
      <c r="R139" s="27"/>
    </row>
    <row r="140" spans="2:18" x14ac:dyDescent="0.25">
      <c r="B140" s="43">
        <v>21</v>
      </c>
      <c r="C140" s="42">
        <v>1.3759999999999999</v>
      </c>
      <c r="D140" s="42"/>
      <c r="E140" s="42">
        <f t="shared" si="54"/>
        <v>0.91899999999999993</v>
      </c>
      <c r="F140" s="43">
        <f t="shared" si="55"/>
        <v>2</v>
      </c>
      <c r="G140" s="42">
        <f t="shared" si="56"/>
        <v>1.8379999999999999</v>
      </c>
      <c r="H140" s="41"/>
      <c r="I140" s="43">
        <v>9</v>
      </c>
      <c r="J140" s="42">
        <v>1.8720000000000001</v>
      </c>
      <c r="K140" s="42">
        <f t="shared" si="60"/>
        <v>2.6670000000000003</v>
      </c>
      <c r="L140" s="43">
        <f t="shared" si="61"/>
        <v>1</v>
      </c>
      <c r="M140" s="42">
        <f t="shared" si="59"/>
        <v>2.6670000000000003</v>
      </c>
      <c r="N140" s="30"/>
      <c r="O140" s="30"/>
      <c r="P140" s="30"/>
      <c r="Q140" s="28"/>
      <c r="R140" s="27"/>
    </row>
    <row r="141" spans="2:18" x14ac:dyDescent="0.25">
      <c r="B141" s="43">
        <v>22</v>
      </c>
      <c r="C141" s="42">
        <v>2.1219999999999999</v>
      </c>
      <c r="D141" s="42" t="s">
        <v>22</v>
      </c>
      <c r="E141" s="42">
        <f t="shared" si="54"/>
        <v>1.7489999999999999</v>
      </c>
      <c r="F141" s="43">
        <f t="shared" si="55"/>
        <v>1</v>
      </c>
      <c r="G141" s="42">
        <f t="shared" si="56"/>
        <v>1.7489999999999999</v>
      </c>
      <c r="H141" s="41"/>
      <c r="I141" s="43">
        <v>11</v>
      </c>
      <c r="J141" s="42">
        <v>0.53100000000000003</v>
      </c>
      <c r="K141" s="42">
        <f t="shared" si="60"/>
        <v>1.2015</v>
      </c>
      <c r="L141" s="43">
        <f t="shared" si="61"/>
        <v>2</v>
      </c>
      <c r="M141" s="42">
        <f t="shared" si="59"/>
        <v>2.403</v>
      </c>
      <c r="N141" s="30"/>
      <c r="O141" s="30"/>
      <c r="P141" s="30"/>
      <c r="Q141" s="28"/>
      <c r="R141" s="27"/>
    </row>
    <row r="142" spans="2:18" x14ac:dyDescent="0.25">
      <c r="B142" s="43">
        <v>23</v>
      </c>
      <c r="C142" s="42">
        <v>2.117</v>
      </c>
      <c r="D142" s="42"/>
      <c r="E142" s="42">
        <f t="shared" si="54"/>
        <v>2.1194999999999999</v>
      </c>
      <c r="F142" s="43">
        <f t="shared" si="55"/>
        <v>1</v>
      </c>
      <c r="G142" s="42">
        <f t="shared" si="56"/>
        <v>2.1194999999999999</v>
      </c>
      <c r="H142" s="41"/>
      <c r="I142" s="34">
        <f>I141+(J141-J142)*1.5</f>
        <v>13.596499999999999</v>
      </c>
      <c r="J142" s="35">
        <v>-1.2</v>
      </c>
      <c r="K142" s="42">
        <f t="shared" si="60"/>
        <v>-0.33449999999999996</v>
      </c>
      <c r="L142" s="43">
        <f t="shared" si="61"/>
        <v>2.5964999999999989</v>
      </c>
      <c r="M142" s="42">
        <f t="shared" si="59"/>
        <v>-0.86852924999999959</v>
      </c>
      <c r="N142" s="26"/>
      <c r="O142" s="26"/>
      <c r="P142" s="26"/>
      <c r="R142" s="27"/>
    </row>
    <row r="143" spans="2:18" x14ac:dyDescent="0.25">
      <c r="B143" s="43">
        <v>24</v>
      </c>
      <c r="C143" s="42">
        <v>1.482</v>
      </c>
      <c r="D143" s="42"/>
      <c r="E143" s="42">
        <f t="shared" si="54"/>
        <v>1.7995000000000001</v>
      </c>
      <c r="F143" s="43">
        <f t="shared" si="55"/>
        <v>1</v>
      </c>
      <c r="G143" s="42">
        <f t="shared" si="56"/>
        <v>1.7995000000000001</v>
      </c>
      <c r="H143" s="41"/>
      <c r="I143" s="36">
        <f>I142+1.5</f>
        <v>15.096499999999999</v>
      </c>
      <c r="J143" s="37">
        <f>J142</f>
        <v>-1.2</v>
      </c>
      <c r="K143" s="42">
        <f t="shared" si="60"/>
        <v>-1.2</v>
      </c>
      <c r="L143" s="43">
        <f t="shared" si="61"/>
        <v>1.5</v>
      </c>
      <c r="M143" s="42">
        <f t="shared" si="59"/>
        <v>-1.7999999999999998</v>
      </c>
      <c r="N143" s="26"/>
      <c r="O143" s="26"/>
      <c r="P143" s="26"/>
      <c r="R143" s="27"/>
    </row>
    <row r="144" spans="2:18" x14ac:dyDescent="0.25">
      <c r="B144" s="43">
        <v>26</v>
      </c>
      <c r="C144" s="42">
        <v>0.66300000000000003</v>
      </c>
      <c r="D144" s="42" t="s">
        <v>116</v>
      </c>
      <c r="E144" s="42">
        <f t="shared" si="54"/>
        <v>1.0725</v>
      </c>
      <c r="F144" s="43">
        <f t="shared" si="55"/>
        <v>2</v>
      </c>
      <c r="G144" s="42">
        <f t="shared" si="56"/>
        <v>2.145</v>
      </c>
      <c r="H144" s="41"/>
      <c r="I144" s="34">
        <f>I143+1.5</f>
        <v>16.596499999999999</v>
      </c>
      <c r="J144" s="35">
        <f>J142</f>
        <v>-1.2</v>
      </c>
      <c r="K144" s="42">
        <f t="shared" si="60"/>
        <v>-1.2</v>
      </c>
      <c r="L144" s="43">
        <f t="shared" si="61"/>
        <v>1.5</v>
      </c>
      <c r="M144" s="42">
        <f t="shared" si="59"/>
        <v>-1.7999999999999998</v>
      </c>
      <c r="N144" s="26"/>
      <c r="O144" s="26"/>
      <c r="P144" s="26"/>
      <c r="R144" s="27"/>
    </row>
    <row r="145" spans="2:18" x14ac:dyDescent="0.25">
      <c r="B145" s="25"/>
      <c r="C145" s="47"/>
      <c r="D145" s="47"/>
      <c r="E145" s="42"/>
      <c r="F145" s="43"/>
      <c r="G145" s="42"/>
      <c r="H145" s="43"/>
      <c r="I145" s="43"/>
      <c r="J145" s="42"/>
      <c r="K145" s="42"/>
      <c r="L145" s="43"/>
      <c r="M145" s="42"/>
      <c r="N145" s="30"/>
      <c r="O145" s="30"/>
      <c r="P145" s="30"/>
    </row>
    <row r="146" spans="2:18" ht="15" x14ac:dyDescent="0.25">
      <c r="B146" s="41" t="s">
        <v>108</v>
      </c>
      <c r="C146" s="41"/>
      <c r="D146" s="57">
        <v>0.8</v>
      </c>
      <c r="E146" s="57"/>
      <c r="J146" s="32"/>
      <c r="K146" s="32"/>
      <c r="L146" s="32"/>
      <c r="M146" s="32"/>
      <c r="N146" s="23"/>
      <c r="O146" s="23"/>
      <c r="P146" s="23"/>
    </row>
    <row r="147" spans="2:18" x14ac:dyDescent="0.25">
      <c r="B147" s="43">
        <v>0</v>
      </c>
      <c r="C147" s="42">
        <v>0.629</v>
      </c>
      <c r="D147" s="42" t="s">
        <v>116</v>
      </c>
      <c r="E147" s="43"/>
      <c r="F147" s="43"/>
      <c r="G147" s="43"/>
      <c r="H147" s="43"/>
      <c r="I147" s="44"/>
      <c r="J147" s="25"/>
      <c r="K147" s="42"/>
      <c r="L147" s="43"/>
      <c r="M147" s="42"/>
      <c r="N147" s="26"/>
      <c r="O147" s="26"/>
      <c r="P147" s="26"/>
      <c r="R147" s="27"/>
    </row>
    <row r="148" spans="2:18" x14ac:dyDescent="0.25">
      <c r="B148" s="43">
        <v>2</v>
      </c>
      <c r="C148" s="42">
        <v>1.2629999999999999</v>
      </c>
      <c r="D148" s="42"/>
      <c r="E148" s="42">
        <f>(C147+C148)/2</f>
        <v>0.94599999999999995</v>
      </c>
      <c r="F148" s="43">
        <f>B148-B147</f>
        <v>2</v>
      </c>
      <c r="G148" s="42">
        <f>E148*F148</f>
        <v>1.8919999999999999</v>
      </c>
      <c r="H148" s="43"/>
      <c r="I148" s="43"/>
      <c r="J148" s="43"/>
      <c r="K148" s="42"/>
      <c r="L148" s="43"/>
      <c r="M148" s="42"/>
      <c r="N148" s="26"/>
      <c r="O148" s="26"/>
      <c r="P148" s="26"/>
      <c r="Q148" s="28"/>
      <c r="R148" s="27"/>
    </row>
    <row r="149" spans="2:18" x14ac:dyDescent="0.25">
      <c r="B149" s="43">
        <v>4</v>
      </c>
      <c r="C149" s="42">
        <v>3.202</v>
      </c>
      <c r="D149" s="42" t="s">
        <v>117</v>
      </c>
      <c r="E149" s="42">
        <f t="shared" ref="E149:E161" si="62">(C148+C149)/2</f>
        <v>2.2324999999999999</v>
      </c>
      <c r="F149" s="43">
        <f t="shared" ref="F149:F161" si="63">B149-B148</f>
        <v>2</v>
      </c>
      <c r="G149" s="42">
        <f t="shared" ref="G149:G161" si="64">E149*F149</f>
        <v>4.4649999999999999</v>
      </c>
      <c r="H149" s="43"/>
      <c r="I149" s="43"/>
      <c r="J149" s="43"/>
      <c r="K149" s="42"/>
      <c r="L149" s="43"/>
      <c r="M149" s="42"/>
      <c r="N149" s="26"/>
      <c r="O149" s="26"/>
      <c r="P149" s="26"/>
      <c r="Q149" s="28"/>
      <c r="R149" s="27"/>
    </row>
    <row r="150" spans="2:18" x14ac:dyDescent="0.25">
      <c r="B150" s="43">
        <v>8</v>
      </c>
      <c r="C150" s="42">
        <v>3.1970000000000001</v>
      </c>
      <c r="D150" s="42" t="s">
        <v>24</v>
      </c>
      <c r="E150" s="42">
        <f t="shared" si="62"/>
        <v>3.1995</v>
      </c>
      <c r="F150" s="43">
        <f t="shared" si="63"/>
        <v>4</v>
      </c>
      <c r="G150" s="42">
        <f t="shared" si="64"/>
        <v>12.798</v>
      </c>
      <c r="H150" s="43"/>
      <c r="I150" s="43"/>
      <c r="J150" s="43"/>
      <c r="K150" s="42"/>
      <c r="L150" s="43"/>
      <c r="M150" s="42"/>
      <c r="N150" s="26"/>
      <c r="O150" s="26"/>
      <c r="P150" s="26"/>
      <c r="Q150" s="28"/>
      <c r="R150" s="27"/>
    </row>
    <row r="151" spans="2:18" x14ac:dyDescent="0.25">
      <c r="B151" s="43">
        <v>9</v>
      </c>
      <c r="C151" s="42">
        <v>1.827</v>
      </c>
      <c r="D151" s="42"/>
      <c r="E151" s="42">
        <f t="shared" si="62"/>
        <v>2.512</v>
      </c>
      <c r="F151" s="43">
        <f t="shared" si="63"/>
        <v>1</v>
      </c>
      <c r="G151" s="42">
        <f t="shared" si="64"/>
        <v>2.512</v>
      </c>
      <c r="H151" s="43"/>
      <c r="I151" s="43"/>
      <c r="J151" s="43"/>
      <c r="K151" s="42"/>
      <c r="L151" s="43"/>
      <c r="M151" s="42"/>
      <c r="N151" s="26"/>
      <c r="O151" s="26"/>
      <c r="P151" s="26"/>
      <c r="Q151" s="28"/>
      <c r="R151" s="27"/>
    </row>
    <row r="152" spans="2:18" x14ac:dyDescent="0.25">
      <c r="B152" s="43">
        <v>11</v>
      </c>
      <c r="C152" s="42">
        <v>0.65200000000000002</v>
      </c>
      <c r="D152" s="42"/>
      <c r="E152" s="42">
        <f t="shared" si="62"/>
        <v>1.2395</v>
      </c>
      <c r="F152" s="43">
        <f t="shared" si="63"/>
        <v>2</v>
      </c>
      <c r="G152" s="42">
        <f t="shared" si="64"/>
        <v>2.4790000000000001</v>
      </c>
      <c r="H152" s="43"/>
      <c r="I152" s="43"/>
      <c r="J152" s="43"/>
      <c r="K152" s="42"/>
      <c r="L152" s="43"/>
      <c r="M152" s="42"/>
      <c r="N152" s="26"/>
      <c r="O152" s="26"/>
      <c r="P152" s="26"/>
      <c r="Q152" s="28"/>
      <c r="R152" s="27"/>
    </row>
    <row r="153" spans="2:18" x14ac:dyDescent="0.25">
      <c r="B153" s="43">
        <v>13</v>
      </c>
      <c r="C153" s="42">
        <v>-6.0000000000000001E-3</v>
      </c>
      <c r="D153" s="42"/>
      <c r="E153" s="42">
        <f t="shared" si="62"/>
        <v>0.32300000000000001</v>
      </c>
      <c r="F153" s="43">
        <f t="shared" si="63"/>
        <v>2</v>
      </c>
      <c r="G153" s="42">
        <f t="shared" si="64"/>
        <v>0.64600000000000002</v>
      </c>
      <c r="H153" s="43"/>
      <c r="I153" s="43"/>
      <c r="J153" s="43"/>
      <c r="K153" s="42"/>
      <c r="L153" s="43"/>
      <c r="M153" s="42"/>
      <c r="N153" s="26"/>
      <c r="O153" s="26"/>
      <c r="P153" s="26"/>
      <c r="Q153" s="28"/>
      <c r="R153" s="27"/>
    </row>
    <row r="154" spans="2:18" x14ac:dyDescent="0.25">
      <c r="B154" s="43">
        <v>15</v>
      </c>
      <c r="C154" s="42">
        <v>-4.9000000000000002E-2</v>
      </c>
      <c r="D154" s="42" t="s">
        <v>23</v>
      </c>
      <c r="E154" s="42">
        <f t="shared" si="62"/>
        <v>-2.75E-2</v>
      </c>
      <c r="F154" s="43">
        <f t="shared" si="63"/>
        <v>2</v>
      </c>
      <c r="G154" s="42">
        <f t="shared" si="64"/>
        <v>-5.5E-2</v>
      </c>
      <c r="H154" s="43"/>
      <c r="I154" s="43">
        <v>0</v>
      </c>
      <c r="J154" s="42">
        <v>0.629</v>
      </c>
      <c r="K154" s="42"/>
      <c r="L154" s="43"/>
      <c r="M154" s="42"/>
      <c r="N154" s="26"/>
      <c r="O154" s="26"/>
      <c r="P154" s="26"/>
      <c r="Q154" s="28"/>
      <c r="R154" s="27"/>
    </row>
    <row r="155" spans="2:18" x14ac:dyDescent="0.25">
      <c r="B155" s="43">
        <v>17</v>
      </c>
      <c r="C155" s="42">
        <v>5.2999999999999999E-2</v>
      </c>
      <c r="D155" s="42"/>
      <c r="E155" s="42">
        <f t="shared" si="62"/>
        <v>1.9999999999999983E-3</v>
      </c>
      <c r="F155" s="43">
        <f t="shared" si="63"/>
        <v>2</v>
      </c>
      <c r="G155" s="42">
        <f t="shared" si="64"/>
        <v>3.9999999999999966E-3</v>
      </c>
      <c r="H155" s="43"/>
      <c r="I155" s="43">
        <v>2</v>
      </c>
      <c r="J155" s="42">
        <v>1.2629999999999999</v>
      </c>
      <c r="K155" s="42">
        <f>AVERAGE(J154,J155)</f>
        <v>0.94599999999999995</v>
      </c>
      <c r="L155" s="43">
        <f>I155-I154</f>
        <v>2</v>
      </c>
      <c r="M155" s="42">
        <f t="shared" ref="M155:M161" si="65">L155*K155</f>
        <v>1.8919999999999999</v>
      </c>
      <c r="N155" s="30"/>
      <c r="O155" s="30"/>
      <c r="P155" s="30"/>
      <c r="Q155" s="28"/>
      <c r="R155" s="27"/>
    </row>
    <row r="156" spans="2:18" x14ac:dyDescent="0.25">
      <c r="B156" s="43">
        <v>19</v>
      </c>
      <c r="C156" s="42">
        <v>0.64700000000000002</v>
      </c>
      <c r="D156" s="42"/>
      <c r="E156" s="42">
        <f t="shared" si="62"/>
        <v>0.35000000000000003</v>
      </c>
      <c r="F156" s="43">
        <f t="shared" si="63"/>
        <v>2</v>
      </c>
      <c r="G156" s="42">
        <f t="shared" si="64"/>
        <v>0.70000000000000007</v>
      </c>
      <c r="H156" s="43"/>
      <c r="I156" s="43">
        <v>4</v>
      </c>
      <c r="J156" s="42">
        <v>3.202</v>
      </c>
      <c r="K156" s="42">
        <f t="shared" ref="K156:K161" si="66">AVERAGE(J155,J156)</f>
        <v>2.2324999999999999</v>
      </c>
      <c r="L156" s="43">
        <f t="shared" ref="L156:L161" si="67">I156-I155</f>
        <v>2</v>
      </c>
      <c r="M156" s="42">
        <f t="shared" si="65"/>
        <v>4.4649999999999999</v>
      </c>
      <c r="N156" s="26"/>
      <c r="O156" s="26"/>
      <c r="P156" s="26"/>
      <c r="Q156" s="28"/>
      <c r="R156" s="27"/>
    </row>
    <row r="157" spans="2:18" x14ac:dyDescent="0.25">
      <c r="B157" s="43">
        <v>21</v>
      </c>
      <c r="C157" s="42">
        <v>1.359</v>
      </c>
      <c r="D157" s="42"/>
      <c r="E157" s="42">
        <f t="shared" si="62"/>
        <v>1.0030000000000001</v>
      </c>
      <c r="F157" s="43">
        <f t="shared" si="63"/>
        <v>2</v>
      </c>
      <c r="G157" s="42">
        <f t="shared" si="64"/>
        <v>2.0060000000000002</v>
      </c>
      <c r="H157" s="41"/>
      <c r="I157" s="43">
        <v>8</v>
      </c>
      <c r="J157" s="42">
        <v>3.1970000000000001</v>
      </c>
      <c r="K157" s="42">
        <f t="shared" si="66"/>
        <v>3.1995</v>
      </c>
      <c r="L157" s="43">
        <f t="shared" si="67"/>
        <v>4</v>
      </c>
      <c r="M157" s="42">
        <f t="shared" si="65"/>
        <v>12.798</v>
      </c>
      <c r="N157" s="30"/>
      <c r="O157" s="30"/>
      <c r="P157" s="30"/>
      <c r="Q157" s="28"/>
      <c r="R157" s="27"/>
    </row>
    <row r="158" spans="2:18" x14ac:dyDescent="0.25">
      <c r="B158" s="43">
        <v>22</v>
      </c>
      <c r="C158" s="42">
        <v>2.242</v>
      </c>
      <c r="D158" s="42" t="s">
        <v>22</v>
      </c>
      <c r="E158" s="42">
        <f t="shared" si="62"/>
        <v>1.8005</v>
      </c>
      <c r="F158" s="43">
        <f t="shared" si="63"/>
        <v>1</v>
      </c>
      <c r="G158" s="42">
        <f t="shared" si="64"/>
        <v>1.8005</v>
      </c>
      <c r="H158" s="41"/>
      <c r="I158" s="43">
        <v>9</v>
      </c>
      <c r="J158" s="42">
        <v>1.827</v>
      </c>
      <c r="K158" s="42">
        <f t="shared" si="66"/>
        <v>2.512</v>
      </c>
      <c r="L158" s="43">
        <f t="shared" si="67"/>
        <v>1</v>
      </c>
      <c r="M158" s="42">
        <f t="shared" si="65"/>
        <v>2.512</v>
      </c>
      <c r="N158" s="30"/>
      <c r="O158" s="30"/>
      <c r="P158" s="30"/>
      <c r="Q158" s="28"/>
      <c r="R158" s="27"/>
    </row>
    <row r="159" spans="2:18" x14ac:dyDescent="0.25">
      <c r="B159" s="43">
        <v>23</v>
      </c>
      <c r="C159" s="42">
        <v>2.2370000000000001</v>
      </c>
      <c r="D159" s="42"/>
      <c r="E159" s="42">
        <f t="shared" si="62"/>
        <v>2.2395</v>
      </c>
      <c r="F159" s="43">
        <f t="shared" si="63"/>
        <v>1</v>
      </c>
      <c r="G159" s="42">
        <f t="shared" si="64"/>
        <v>2.2395</v>
      </c>
      <c r="H159" s="41"/>
      <c r="I159" s="43">
        <v>10</v>
      </c>
      <c r="J159" s="42">
        <v>1.3</v>
      </c>
      <c r="K159" s="42">
        <f t="shared" si="66"/>
        <v>1.5634999999999999</v>
      </c>
      <c r="L159" s="43">
        <f t="shared" si="67"/>
        <v>1</v>
      </c>
      <c r="M159" s="42">
        <f t="shared" si="65"/>
        <v>1.5634999999999999</v>
      </c>
      <c r="N159" s="26"/>
      <c r="O159" s="26"/>
      <c r="P159" s="26"/>
      <c r="R159" s="27"/>
    </row>
    <row r="160" spans="2:18" x14ac:dyDescent="0.25">
      <c r="B160" s="43">
        <v>24</v>
      </c>
      <c r="C160" s="42">
        <v>1.351</v>
      </c>
      <c r="D160" s="42"/>
      <c r="E160" s="42">
        <f t="shared" si="62"/>
        <v>1.794</v>
      </c>
      <c r="F160" s="43">
        <f t="shared" si="63"/>
        <v>1</v>
      </c>
      <c r="G160" s="42">
        <f t="shared" si="64"/>
        <v>1.794</v>
      </c>
      <c r="H160" s="41"/>
      <c r="I160" s="34">
        <f>I159+(J159-J160)*1.5</f>
        <v>13.75</v>
      </c>
      <c r="J160" s="35">
        <v>-1.2</v>
      </c>
      <c r="K160" s="42">
        <f t="shared" si="66"/>
        <v>5.0000000000000044E-2</v>
      </c>
      <c r="L160" s="43">
        <f t="shared" si="67"/>
        <v>3.75</v>
      </c>
      <c r="M160" s="42">
        <f t="shared" si="65"/>
        <v>0.18750000000000017</v>
      </c>
      <c r="N160" s="26"/>
      <c r="O160" s="26"/>
      <c r="P160" s="26"/>
      <c r="R160" s="27"/>
    </row>
    <row r="161" spans="2:18" x14ac:dyDescent="0.25">
      <c r="B161" s="43">
        <v>26</v>
      </c>
      <c r="C161" s="42">
        <v>0.751</v>
      </c>
      <c r="D161" s="42" t="s">
        <v>116</v>
      </c>
      <c r="E161" s="42">
        <f t="shared" si="62"/>
        <v>1.0509999999999999</v>
      </c>
      <c r="F161" s="43">
        <f t="shared" si="63"/>
        <v>2</v>
      </c>
      <c r="G161" s="42">
        <f t="shared" si="64"/>
        <v>2.1019999999999999</v>
      </c>
      <c r="H161" s="41"/>
      <c r="I161" s="36">
        <f>I160+1.5</f>
        <v>15.25</v>
      </c>
      <c r="J161" s="37">
        <f>J160</f>
        <v>-1.2</v>
      </c>
      <c r="K161" s="42">
        <f t="shared" si="66"/>
        <v>-1.2</v>
      </c>
      <c r="L161" s="43">
        <f t="shared" si="67"/>
        <v>1.5</v>
      </c>
      <c r="M161" s="42">
        <f t="shared" si="65"/>
        <v>-1.7999999999999998</v>
      </c>
      <c r="N161" s="26"/>
      <c r="O161" s="26"/>
      <c r="P161" s="26"/>
      <c r="R161" s="27"/>
    </row>
    <row r="162" spans="2:18" ht="15" x14ac:dyDescent="0.25">
      <c r="B162" s="41" t="s">
        <v>108</v>
      </c>
      <c r="C162" s="41"/>
      <c r="D162" s="57">
        <v>0.9</v>
      </c>
      <c r="E162" s="57"/>
      <c r="J162" s="32"/>
      <c r="K162" s="32"/>
      <c r="L162" s="32"/>
      <c r="M162" s="32"/>
      <c r="N162" s="23"/>
      <c r="O162" s="23"/>
      <c r="P162" s="23"/>
    </row>
    <row r="163" spans="2:18" x14ac:dyDescent="0.25">
      <c r="B163" s="43">
        <v>0</v>
      </c>
      <c r="C163" s="42">
        <v>1.25</v>
      </c>
      <c r="D163" s="42" t="s">
        <v>116</v>
      </c>
      <c r="E163" s="43"/>
      <c r="F163" s="43"/>
      <c r="G163" s="43"/>
      <c r="H163" s="43"/>
      <c r="I163" s="44"/>
      <c r="J163" s="25"/>
      <c r="K163" s="42"/>
      <c r="L163" s="43"/>
      <c r="M163" s="42"/>
      <c r="N163" s="26"/>
      <c r="O163" s="26"/>
      <c r="P163" s="26"/>
      <c r="R163" s="27"/>
    </row>
    <row r="164" spans="2:18" x14ac:dyDescent="0.25">
      <c r="B164" s="43">
        <v>2</v>
      </c>
      <c r="C164" s="42">
        <v>2.0619999999999998</v>
      </c>
      <c r="D164" s="42"/>
      <c r="E164" s="42">
        <f>(C163+C164)/2</f>
        <v>1.6559999999999999</v>
      </c>
      <c r="F164" s="43">
        <f>B164-B163</f>
        <v>2</v>
      </c>
      <c r="G164" s="42">
        <f>E164*F164</f>
        <v>3.3119999999999998</v>
      </c>
      <c r="H164" s="43"/>
      <c r="I164" s="43"/>
      <c r="J164" s="43"/>
      <c r="K164" s="42"/>
      <c r="L164" s="43"/>
      <c r="M164" s="42"/>
      <c r="N164" s="26"/>
      <c r="O164" s="26"/>
      <c r="P164" s="26"/>
      <c r="Q164" s="28"/>
      <c r="R164" s="27"/>
    </row>
    <row r="165" spans="2:18" x14ac:dyDescent="0.25">
      <c r="B165" s="43">
        <v>4</v>
      </c>
      <c r="C165" s="42">
        <v>3.15</v>
      </c>
      <c r="D165" s="42" t="s">
        <v>117</v>
      </c>
      <c r="E165" s="42">
        <f t="shared" ref="E165:E177" si="68">(C164+C165)/2</f>
        <v>2.6059999999999999</v>
      </c>
      <c r="F165" s="43">
        <f t="shared" ref="F165:F177" si="69">B165-B164</f>
        <v>2</v>
      </c>
      <c r="G165" s="42">
        <f t="shared" ref="G165:G177" si="70">E165*F165</f>
        <v>5.2119999999999997</v>
      </c>
      <c r="H165" s="43"/>
      <c r="I165" s="43"/>
      <c r="J165" s="43"/>
      <c r="K165" s="42"/>
      <c r="L165" s="43"/>
      <c r="M165" s="42"/>
      <c r="N165" s="26"/>
      <c r="O165" s="26"/>
      <c r="P165" s="26"/>
      <c r="Q165" s="28"/>
      <c r="R165" s="27"/>
    </row>
    <row r="166" spans="2:18" x14ac:dyDescent="0.25">
      <c r="B166" s="43">
        <v>8</v>
      </c>
      <c r="C166" s="42">
        <v>3.1360000000000001</v>
      </c>
      <c r="D166" s="42" t="s">
        <v>24</v>
      </c>
      <c r="E166" s="42">
        <f t="shared" si="68"/>
        <v>3.1429999999999998</v>
      </c>
      <c r="F166" s="43">
        <f t="shared" si="69"/>
        <v>4</v>
      </c>
      <c r="G166" s="42">
        <f t="shared" si="70"/>
        <v>12.571999999999999</v>
      </c>
      <c r="H166" s="43"/>
      <c r="I166" s="43"/>
      <c r="J166" s="43"/>
      <c r="K166" s="42"/>
      <c r="L166" s="43"/>
      <c r="M166" s="42"/>
      <c r="N166" s="26"/>
      <c r="O166" s="26"/>
      <c r="P166" s="26"/>
      <c r="Q166" s="28"/>
      <c r="R166" s="27"/>
    </row>
    <row r="167" spans="2:18" x14ac:dyDescent="0.25">
      <c r="B167" s="43">
        <v>9</v>
      </c>
      <c r="C167" s="42">
        <v>1.758</v>
      </c>
      <c r="D167" s="42"/>
      <c r="E167" s="42">
        <f t="shared" si="68"/>
        <v>2.4470000000000001</v>
      </c>
      <c r="F167" s="43">
        <f t="shared" si="69"/>
        <v>1</v>
      </c>
      <c r="G167" s="42">
        <f t="shared" si="70"/>
        <v>2.4470000000000001</v>
      </c>
      <c r="H167" s="43"/>
      <c r="I167" s="43"/>
      <c r="J167" s="43"/>
      <c r="K167" s="42"/>
      <c r="L167" s="43"/>
      <c r="M167" s="42"/>
      <c r="N167" s="26"/>
      <c r="O167" s="26"/>
      <c r="P167" s="26"/>
      <c r="Q167" s="28"/>
      <c r="R167" s="27"/>
    </row>
    <row r="168" spans="2:18" x14ac:dyDescent="0.25">
      <c r="B168" s="43">
        <v>11</v>
      </c>
      <c r="C168" s="42">
        <v>0.56200000000000006</v>
      </c>
      <c r="D168" s="42"/>
      <c r="E168" s="42">
        <f t="shared" si="68"/>
        <v>1.1600000000000001</v>
      </c>
      <c r="F168" s="43">
        <f t="shared" si="69"/>
        <v>2</v>
      </c>
      <c r="G168" s="42">
        <f t="shared" si="70"/>
        <v>2.3200000000000003</v>
      </c>
      <c r="H168" s="43"/>
      <c r="I168" s="43"/>
      <c r="J168" s="43"/>
      <c r="K168" s="42"/>
      <c r="L168" s="43"/>
      <c r="M168" s="42"/>
      <c r="N168" s="26"/>
      <c r="O168" s="26"/>
      <c r="P168" s="26"/>
      <c r="Q168" s="28"/>
      <c r="R168" s="27"/>
    </row>
    <row r="169" spans="2:18" x14ac:dyDescent="0.25">
      <c r="B169" s="43">
        <v>13</v>
      </c>
      <c r="C169" s="42">
        <v>-8.5000000000000006E-2</v>
      </c>
      <c r="D169" s="42"/>
      <c r="E169" s="42">
        <f t="shared" si="68"/>
        <v>0.23850000000000002</v>
      </c>
      <c r="F169" s="43">
        <f t="shared" si="69"/>
        <v>2</v>
      </c>
      <c r="G169" s="42">
        <f t="shared" si="70"/>
        <v>0.47700000000000004</v>
      </c>
      <c r="H169" s="43"/>
      <c r="I169" s="43">
        <v>0</v>
      </c>
      <c r="J169" s="42">
        <v>1.25</v>
      </c>
      <c r="K169" s="42"/>
      <c r="L169" s="43"/>
      <c r="M169" s="42"/>
      <c r="N169" s="26"/>
      <c r="O169" s="26"/>
      <c r="P169" s="26"/>
      <c r="Q169" s="28"/>
      <c r="R169" s="27"/>
    </row>
    <row r="170" spans="2:18" x14ac:dyDescent="0.25">
      <c r="B170" s="43">
        <v>14.5</v>
      </c>
      <c r="C170" s="42">
        <v>-0.189</v>
      </c>
      <c r="D170" s="42" t="s">
        <v>23</v>
      </c>
      <c r="E170" s="42">
        <f t="shared" si="68"/>
        <v>-0.13700000000000001</v>
      </c>
      <c r="F170" s="43">
        <f t="shared" si="69"/>
        <v>1.5</v>
      </c>
      <c r="G170" s="42">
        <f t="shared" si="70"/>
        <v>-0.20550000000000002</v>
      </c>
      <c r="H170" s="43"/>
      <c r="I170" s="43">
        <v>2</v>
      </c>
      <c r="J170" s="42">
        <v>2.0619999999999998</v>
      </c>
      <c r="K170" s="42">
        <f t="shared" ref="K170:K177" si="71">AVERAGE(J169,J170)</f>
        <v>1.6559999999999999</v>
      </c>
      <c r="L170" s="43">
        <f t="shared" ref="L170:L177" si="72">I170-I169</f>
        <v>2</v>
      </c>
      <c r="M170" s="42">
        <f t="shared" ref="M170:M177" si="73">L170*K170</f>
        <v>3.3119999999999998</v>
      </c>
      <c r="N170" s="26"/>
      <c r="O170" s="26"/>
      <c r="P170" s="26"/>
      <c r="Q170" s="28"/>
      <c r="R170" s="27"/>
    </row>
    <row r="171" spans="2:18" x14ac:dyDescent="0.25">
      <c r="B171" s="43">
        <v>16</v>
      </c>
      <c r="C171" s="42">
        <v>-8.6999999999999994E-2</v>
      </c>
      <c r="D171" s="42"/>
      <c r="E171" s="42">
        <f t="shared" si="68"/>
        <v>-0.13800000000000001</v>
      </c>
      <c r="F171" s="43">
        <f t="shared" si="69"/>
        <v>1.5</v>
      </c>
      <c r="G171" s="42">
        <f t="shared" si="70"/>
        <v>-0.20700000000000002</v>
      </c>
      <c r="H171" s="43"/>
      <c r="I171" s="43">
        <v>4</v>
      </c>
      <c r="J171" s="42">
        <v>3.15</v>
      </c>
      <c r="K171" s="42">
        <f t="shared" si="71"/>
        <v>2.6059999999999999</v>
      </c>
      <c r="L171" s="43">
        <f t="shared" si="72"/>
        <v>2</v>
      </c>
      <c r="M171" s="42">
        <f t="shared" si="73"/>
        <v>5.2119999999999997</v>
      </c>
      <c r="N171" s="30"/>
      <c r="O171" s="30"/>
      <c r="P171" s="30"/>
      <c r="Q171" s="28"/>
      <c r="R171" s="27"/>
    </row>
    <row r="172" spans="2:18" x14ac:dyDescent="0.25">
      <c r="B172" s="43">
        <v>18</v>
      </c>
      <c r="C172" s="42">
        <v>2.8000000000000001E-2</v>
      </c>
      <c r="D172" s="42"/>
      <c r="E172" s="42">
        <f t="shared" si="68"/>
        <v>-2.9499999999999998E-2</v>
      </c>
      <c r="F172" s="43">
        <f t="shared" si="69"/>
        <v>2</v>
      </c>
      <c r="G172" s="42">
        <f t="shared" si="70"/>
        <v>-5.8999999999999997E-2</v>
      </c>
      <c r="H172" s="43"/>
      <c r="I172" s="43">
        <v>8</v>
      </c>
      <c r="J172" s="42">
        <v>3.1360000000000001</v>
      </c>
      <c r="K172" s="42">
        <f t="shared" si="71"/>
        <v>3.1429999999999998</v>
      </c>
      <c r="L172" s="43">
        <f t="shared" si="72"/>
        <v>4</v>
      </c>
      <c r="M172" s="42">
        <f t="shared" si="73"/>
        <v>12.571999999999999</v>
      </c>
      <c r="N172" s="26"/>
      <c r="O172" s="26"/>
      <c r="P172" s="26"/>
      <c r="Q172" s="28"/>
      <c r="R172" s="27"/>
    </row>
    <row r="173" spans="2:18" x14ac:dyDescent="0.25">
      <c r="B173" s="43">
        <v>20</v>
      </c>
      <c r="C173" s="42">
        <v>0.16200000000000001</v>
      </c>
      <c r="D173" s="42"/>
      <c r="E173" s="42">
        <f t="shared" si="68"/>
        <v>9.5000000000000001E-2</v>
      </c>
      <c r="F173" s="43">
        <f t="shared" si="69"/>
        <v>2</v>
      </c>
      <c r="G173" s="42">
        <f t="shared" si="70"/>
        <v>0.19</v>
      </c>
      <c r="H173" s="41"/>
      <c r="I173" s="43">
        <v>9</v>
      </c>
      <c r="J173" s="42">
        <v>1.758</v>
      </c>
      <c r="K173" s="42">
        <f t="shared" si="71"/>
        <v>2.4470000000000001</v>
      </c>
      <c r="L173" s="43">
        <f t="shared" si="72"/>
        <v>1</v>
      </c>
      <c r="M173" s="42">
        <f t="shared" si="73"/>
        <v>2.4470000000000001</v>
      </c>
      <c r="N173" s="30"/>
      <c r="O173" s="30"/>
      <c r="P173" s="30"/>
      <c r="Q173" s="28"/>
      <c r="R173" s="27"/>
    </row>
    <row r="174" spans="2:18" x14ac:dyDescent="0.25">
      <c r="B174" s="43">
        <v>21</v>
      </c>
      <c r="C174" s="42">
        <v>0.25</v>
      </c>
      <c r="D174" s="42" t="s">
        <v>22</v>
      </c>
      <c r="E174" s="42">
        <f t="shared" si="68"/>
        <v>0.20600000000000002</v>
      </c>
      <c r="F174" s="43">
        <f t="shared" si="69"/>
        <v>1</v>
      </c>
      <c r="G174" s="42">
        <f t="shared" si="70"/>
        <v>0.20600000000000002</v>
      </c>
      <c r="H174" s="41"/>
      <c r="I174" s="43">
        <v>11</v>
      </c>
      <c r="J174" s="42">
        <v>0.56200000000000006</v>
      </c>
      <c r="K174" s="42">
        <f t="shared" si="71"/>
        <v>1.1600000000000001</v>
      </c>
      <c r="L174" s="43">
        <f t="shared" si="72"/>
        <v>2</v>
      </c>
      <c r="M174" s="42">
        <f t="shared" si="73"/>
        <v>2.3200000000000003</v>
      </c>
      <c r="N174" s="30"/>
      <c r="O174" s="30"/>
      <c r="P174" s="30"/>
      <c r="Q174" s="28"/>
      <c r="R174" s="27"/>
    </row>
    <row r="175" spans="2:18" x14ac:dyDescent="0.25">
      <c r="B175" s="43">
        <v>25</v>
      </c>
      <c r="C175" s="42">
        <v>0.24099999999999999</v>
      </c>
      <c r="D175" s="42"/>
      <c r="E175" s="42">
        <f t="shared" si="68"/>
        <v>0.2455</v>
      </c>
      <c r="F175" s="43">
        <f t="shared" si="69"/>
        <v>4</v>
      </c>
      <c r="G175" s="42">
        <f t="shared" si="70"/>
        <v>0.98199999999999998</v>
      </c>
      <c r="H175" s="41"/>
      <c r="I175" s="43">
        <v>13</v>
      </c>
      <c r="J175" s="42">
        <v>-8.5000000000000006E-2</v>
      </c>
      <c r="K175" s="42">
        <f t="shared" si="71"/>
        <v>0.23850000000000002</v>
      </c>
      <c r="L175" s="43">
        <f t="shared" si="72"/>
        <v>2</v>
      </c>
      <c r="M175" s="42">
        <f t="shared" si="73"/>
        <v>0.47700000000000004</v>
      </c>
      <c r="N175" s="26"/>
      <c r="O175" s="26"/>
      <c r="P175" s="26"/>
      <c r="R175" s="27"/>
    </row>
    <row r="176" spans="2:18" x14ac:dyDescent="0.25">
      <c r="B176" s="43">
        <v>30</v>
      </c>
      <c r="C176" s="42">
        <v>0.23599999999999999</v>
      </c>
      <c r="D176" s="42"/>
      <c r="E176" s="42">
        <f t="shared" si="68"/>
        <v>0.23849999999999999</v>
      </c>
      <c r="F176" s="43">
        <f t="shared" si="69"/>
        <v>5</v>
      </c>
      <c r="G176" s="42">
        <f t="shared" si="70"/>
        <v>1.1924999999999999</v>
      </c>
      <c r="H176" s="41"/>
      <c r="I176" s="34">
        <f>I175+(J175-J176)*1.5</f>
        <v>14.672499999999999</v>
      </c>
      <c r="J176" s="35">
        <v>-1.2</v>
      </c>
      <c r="K176" s="42">
        <f t="shared" si="71"/>
        <v>-0.64249999999999996</v>
      </c>
      <c r="L176" s="43">
        <f t="shared" si="72"/>
        <v>1.6724999999999994</v>
      </c>
      <c r="M176" s="42">
        <f t="shared" si="73"/>
        <v>-1.0745812499999996</v>
      </c>
      <c r="N176" s="26"/>
      <c r="O176" s="26"/>
      <c r="P176" s="26"/>
      <c r="R176" s="27"/>
    </row>
    <row r="177" spans="2:18" x14ac:dyDescent="0.25">
      <c r="B177" s="43">
        <v>35</v>
      </c>
      <c r="C177" s="42">
        <v>0.219</v>
      </c>
      <c r="D177" s="42" t="s">
        <v>71</v>
      </c>
      <c r="E177" s="42">
        <f t="shared" si="68"/>
        <v>0.22749999999999998</v>
      </c>
      <c r="F177" s="43">
        <f t="shared" si="69"/>
        <v>5</v>
      </c>
      <c r="G177" s="42">
        <f t="shared" si="70"/>
        <v>1.1375</v>
      </c>
      <c r="H177" s="41"/>
      <c r="I177" s="36">
        <f>I176+1.5</f>
        <v>16.172499999999999</v>
      </c>
      <c r="J177" s="37">
        <f>J176</f>
        <v>-1.2</v>
      </c>
      <c r="K177" s="42">
        <f t="shared" si="71"/>
        <v>-1.2</v>
      </c>
      <c r="L177" s="43">
        <f t="shared" si="72"/>
        <v>1.5</v>
      </c>
      <c r="M177" s="42">
        <f t="shared" si="73"/>
        <v>-1.7999999999999998</v>
      </c>
      <c r="N177" s="26"/>
      <c r="O177" s="26"/>
      <c r="P177" s="26"/>
      <c r="R177" s="27"/>
    </row>
    <row r="178" spans="2:18" x14ac:dyDescent="0.25">
      <c r="B178" s="43"/>
      <c r="C178" s="42"/>
      <c r="D178" s="42"/>
      <c r="E178" s="42"/>
      <c r="F178" s="43"/>
      <c r="G178" s="42"/>
      <c r="H178" s="43"/>
      <c r="I178" s="43"/>
      <c r="J178" s="42"/>
      <c r="K178" s="42"/>
      <c r="L178" s="43"/>
      <c r="M178" s="42"/>
      <c r="N178" s="26"/>
      <c r="O178" s="26"/>
      <c r="P178" s="26"/>
      <c r="Q178" s="28"/>
      <c r="R178" s="27"/>
    </row>
    <row r="179" spans="2:18" ht="15" x14ac:dyDescent="0.25">
      <c r="B179" s="41" t="s">
        <v>108</v>
      </c>
      <c r="C179" s="41"/>
      <c r="D179" s="57">
        <v>1</v>
      </c>
      <c r="E179" s="57"/>
      <c r="J179" s="32"/>
      <c r="K179" s="32"/>
      <c r="L179" s="32"/>
      <c r="M179" s="32"/>
      <c r="N179" s="23"/>
      <c r="O179" s="23"/>
      <c r="P179" s="23"/>
    </row>
    <row r="180" spans="2:18" x14ac:dyDescent="0.25">
      <c r="B180" s="43">
        <v>0</v>
      </c>
      <c r="C180" s="42">
        <v>0.29499999999999998</v>
      </c>
      <c r="D180" s="42" t="s">
        <v>113</v>
      </c>
      <c r="E180" s="43"/>
      <c r="F180" s="43"/>
      <c r="G180" s="43"/>
      <c r="H180" s="43"/>
      <c r="I180" s="44"/>
      <c r="J180" s="25"/>
      <c r="K180" s="42"/>
      <c r="L180" s="43"/>
      <c r="M180" s="42"/>
      <c r="N180" s="26"/>
      <c r="O180" s="26"/>
      <c r="P180" s="26"/>
      <c r="R180" s="27"/>
    </row>
    <row r="181" spans="2:18" x14ac:dyDescent="0.25">
      <c r="B181" s="43">
        <v>2</v>
      </c>
      <c r="C181" s="42">
        <v>1.1000000000000001</v>
      </c>
      <c r="D181" s="42"/>
      <c r="E181" s="42">
        <f>(C180+C181)/2</f>
        <v>0.69750000000000001</v>
      </c>
      <c r="F181" s="43">
        <f>B181-B180</f>
        <v>2</v>
      </c>
      <c r="G181" s="42">
        <f>E181*F181</f>
        <v>1.395</v>
      </c>
      <c r="H181" s="43"/>
      <c r="I181" s="43"/>
      <c r="J181" s="43"/>
      <c r="K181" s="42"/>
      <c r="L181" s="43"/>
      <c r="M181" s="42"/>
      <c r="N181" s="26"/>
      <c r="O181" s="26"/>
      <c r="P181" s="26"/>
      <c r="Q181" s="28"/>
      <c r="R181" s="27"/>
    </row>
    <row r="182" spans="2:18" x14ac:dyDescent="0.25">
      <c r="B182" s="43">
        <v>6</v>
      </c>
      <c r="C182" s="42">
        <v>2.9260000000000002</v>
      </c>
      <c r="D182" s="42" t="s">
        <v>117</v>
      </c>
      <c r="E182" s="42">
        <f t="shared" ref="E182:E193" si="74">(C181+C182)/2</f>
        <v>2.0129999999999999</v>
      </c>
      <c r="F182" s="43">
        <f t="shared" ref="F182:F193" si="75">B182-B181</f>
        <v>4</v>
      </c>
      <c r="G182" s="42">
        <f t="shared" ref="G182:G193" si="76">E182*F182</f>
        <v>8.0519999999999996</v>
      </c>
      <c r="H182" s="43"/>
      <c r="I182" s="43"/>
      <c r="J182" s="43"/>
      <c r="K182" s="42"/>
      <c r="L182" s="43"/>
      <c r="M182" s="42"/>
      <c r="N182" s="26"/>
      <c r="O182" s="26"/>
      <c r="P182" s="26"/>
      <c r="Q182" s="28"/>
      <c r="R182" s="27"/>
    </row>
    <row r="183" spans="2:18" x14ac:dyDescent="0.25">
      <c r="B183" s="43">
        <v>10</v>
      </c>
      <c r="C183" s="42">
        <v>2.9209999999999998</v>
      </c>
      <c r="D183" s="42" t="s">
        <v>24</v>
      </c>
      <c r="E183" s="42">
        <f t="shared" si="74"/>
        <v>2.9234999999999998</v>
      </c>
      <c r="F183" s="43">
        <f t="shared" si="75"/>
        <v>4</v>
      </c>
      <c r="G183" s="42">
        <f t="shared" si="76"/>
        <v>11.693999999999999</v>
      </c>
      <c r="H183" s="43"/>
      <c r="I183" s="43"/>
      <c r="J183" s="43"/>
      <c r="K183" s="42"/>
      <c r="L183" s="43"/>
      <c r="M183" s="42"/>
      <c r="N183" s="26"/>
      <c r="O183" s="26"/>
      <c r="P183" s="26"/>
      <c r="Q183" s="28"/>
      <c r="R183" s="27"/>
    </row>
    <row r="184" spans="2:18" x14ac:dyDescent="0.25">
      <c r="B184" s="43">
        <v>11</v>
      </c>
      <c r="C184" s="42">
        <v>1.7729999999999999</v>
      </c>
      <c r="D184" s="42"/>
      <c r="E184" s="42">
        <f t="shared" si="74"/>
        <v>2.347</v>
      </c>
      <c r="F184" s="43">
        <f t="shared" si="75"/>
        <v>1</v>
      </c>
      <c r="G184" s="42">
        <f t="shared" si="76"/>
        <v>2.347</v>
      </c>
      <c r="H184" s="43"/>
      <c r="I184" s="43"/>
      <c r="J184" s="43"/>
      <c r="K184" s="42"/>
      <c r="L184" s="43"/>
      <c r="M184" s="42"/>
      <c r="N184" s="26"/>
      <c r="O184" s="26"/>
      <c r="P184" s="26"/>
      <c r="Q184" s="28"/>
      <c r="R184" s="27"/>
    </row>
    <row r="185" spans="2:18" x14ac:dyDescent="0.25">
      <c r="B185" s="43">
        <v>13</v>
      </c>
      <c r="C185" s="42">
        <v>0.69599999999999995</v>
      </c>
      <c r="D185" s="42"/>
      <c r="E185" s="42">
        <f t="shared" si="74"/>
        <v>1.2344999999999999</v>
      </c>
      <c r="F185" s="43">
        <f t="shared" si="75"/>
        <v>2</v>
      </c>
      <c r="G185" s="42">
        <f t="shared" si="76"/>
        <v>2.4689999999999999</v>
      </c>
      <c r="H185" s="43"/>
      <c r="I185" s="43"/>
      <c r="J185" s="43"/>
      <c r="K185" s="42"/>
      <c r="L185" s="43"/>
      <c r="M185" s="42"/>
      <c r="N185" s="26"/>
      <c r="O185" s="26"/>
      <c r="P185" s="26"/>
      <c r="Q185" s="28"/>
      <c r="R185" s="27"/>
    </row>
    <row r="186" spans="2:18" x14ac:dyDescent="0.25">
      <c r="B186" s="43">
        <v>15</v>
      </c>
      <c r="C186" s="42">
        <v>9.9000000000000005E-2</v>
      </c>
      <c r="D186" s="42"/>
      <c r="E186" s="42">
        <f t="shared" si="74"/>
        <v>0.39749999999999996</v>
      </c>
      <c r="F186" s="43">
        <f t="shared" si="75"/>
        <v>2</v>
      </c>
      <c r="G186" s="42">
        <f t="shared" si="76"/>
        <v>0.79499999999999993</v>
      </c>
      <c r="H186" s="43"/>
      <c r="I186" s="43">
        <v>0</v>
      </c>
      <c r="J186" s="42">
        <v>0.29499999999999998</v>
      </c>
      <c r="K186" s="42"/>
      <c r="L186" s="43"/>
      <c r="M186" s="42"/>
      <c r="N186" s="26"/>
      <c r="O186" s="26"/>
      <c r="P186" s="26"/>
      <c r="Q186" s="28"/>
      <c r="R186" s="27"/>
    </row>
    <row r="187" spans="2:18" x14ac:dyDescent="0.25">
      <c r="B187" s="43">
        <v>17</v>
      </c>
      <c r="C187" s="42">
        <v>-4.0000000000000001E-3</v>
      </c>
      <c r="D187" s="42" t="s">
        <v>23</v>
      </c>
      <c r="E187" s="42">
        <f t="shared" si="74"/>
        <v>4.7500000000000001E-2</v>
      </c>
      <c r="F187" s="43">
        <f t="shared" si="75"/>
        <v>2</v>
      </c>
      <c r="G187" s="42">
        <f t="shared" si="76"/>
        <v>9.5000000000000001E-2</v>
      </c>
      <c r="H187" s="43"/>
      <c r="I187" s="43">
        <v>2</v>
      </c>
      <c r="J187" s="42">
        <v>1.1000000000000001</v>
      </c>
      <c r="K187" s="42">
        <f t="shared" ref="K187:K193" si="77">AVERAGE(J186,J187)</f>
        <v>0.69750000000000001</v>
      </c>
      <c r="L187" s="43">
        <f t="shared" ref="L187:L193" si="78">I187-I186</f>
        <v>2</v>
      </c>
      <c r="M187" s="42">
        <f t="shared" ref="M187:M193" si="79">L187*K187</f>
        <v>1.395</v>
      </c>
      <c r="N187" s="26"/>
      <c r="O187" s="26"/>
      <c r="P187" s="26"/>
      <c r="Q187" s="28"/>
      <c r="R187" s="27"/>
    </row>
    <row r="188" spans="2:18" x14ac:dyDescent="0.25">
      <c r="B188" s="43">
        <v>19</v>
      </c>
      <c r="C188" s="42">
        <v>9.8000000000000004E-2</v>
      </c>
      <c r="D188" s="42"/>
      <c r="E188" s="42">
        <f t="shared" si="74"/>
        <v>4.7E-2</v>
      </c>
      <c r="F188" s="43">
        <f t="shared" si="75"/>
        <v>2</v>
      </c>
      <c r="G188" s="42">
        <f t="shared" si="76"/>
        <v>9.4E-2</v>
      </c>
      <c r="H188" s="43"/>
      <c r="I188" s="43">
        <v>6</v>
      </c>
      <c r="J188" s="42">
        <v>2.9260000000000002</v>
      </c>
      <c r="K188" s="42">
        <f t="shared" si="77"/>
        <v>2.0129999999999999</v>
      </c>
      <c r="L188" s="43">
        <f t="shared" si="78"/>
        <v>4</v>
      </c>
      <c r="M188" s="42">
        <f t="shared" si="79"/>
        <v>8.0519999999999996</v>
      </c>
      <c r="N188" s="30"/>
      <c r="O188" s="30"/>
      <c r="P188" s="30"/>
      <c r="Q188" s="28"/>
      <c r="R188" s="27"/>
    </row>
    <row r="189" spans="2:18" x14ac:dyDescent="0.25">
      <c r="B189" s="43">
        <v>21</v>
      </c>
      <c r="C189" s="42">
        <v>0.13</v>
      </c>
      <c r="D189" s="42"/>
      <c r="E189" s="42">
        <f t="shared" si="74"/>
        <v>0.114</v>
      </c>
      <c r="F189" s="43">
        <f t="shared" si="75"/>
        <v>2</v>
      </c>
      <c r="G189" s="42">
        <f t="shared" si="76"/>
        <v>0.22800000000000001</v>
      </c>
      <c r="H189" s="43"/>
      <c r="I189" s="43">
        <v>10</v>
      </c>
      <c r="J189" s="42">
        <v>2.9209999999999998</v>
      </c>
      <c r="K189" s="42">
        <f t="shared" si="77"/>
        <v>2.9234999999999998</v>
      </c>
      <c r="L189" s="43">
        <f t="shared" si="78"/>
        <v>4</v>
      </c>
      <c r="M189" s="42">
        <f t="shared" si="79"/>
        <v>11.693999999999999</v>
      </c>
      <c r="N189" s="26"/>
      <c r="O189" s="26"/>
      <c r="P189" s="26"/>
      <c r="Q189" s="28"/>
      <c r="R189" s="27"/>
    </row>
    <row r="190" spans="2:18" x14ac:dyDescent="0.25">
      <c r="B190" s="43">
        <v>23</v>
      </c>
      <c r="C190" s="42">
        <v>0.20399999999999999</v>
      </c>
      <c r="D190" s="42"/>
      <c r="E190" s="42">
        <f t="shared" si="74"/>
        <v>0.16699999999999998</v>
      </c>
      <c r="F190" s="43">
        <f t="shared" si="75"/>
        <v>2</v>
      </c>
      <c r="G190" s="42">
        <f t="shared" si="76"/>
        <v>0.33399999999999996</v>
      </c>
      <c r="H190" s="41"/>
      <c r="I190" s="43">
        <v>11</v>
      </c>
      <c r="J190" s="42">
        <v>1.7729999999999999</v>
      </c>
      <c r="K190" s="42">
        <f t="shared" si="77"/>
        <v>2.347</v>
      </c>
      <c r="L190" s="43">
        <f t="shared" si="78"/>
        <v>1</v>
      </c>
      <c r="M190" s="42">
        <f t="shared" si="79"/>
        <v>2.347</v>
      </c>
      <c r="N190" s="30"/>
      <c r="O190" s="30"/>
      <c r="P190" s="30"/>
      <c r="Q190" s="28"/>
      <c r="R190" s="27"/>
    </row>
    <row r="191" spans="2:18" x14ac:dyDescent="0.25">
      <c r="B191" s="43">
        <v>24</v>
      </c>
      <c r="C191" s="42">
        <v>0.30599999999999999</v>
      </c>
      <c r="D191" s="42" t="s">
        <v>22</v>
      </c>
      <c r="E191" s="42">
        <f t="shared" si="74"/>
        <v>0.255</v>
      </c>
      <c r="F191" s="43">
        <f t="shared" si="75"/>
        <v>1</v>
      </c>
      <c r="G191" s="42">
        <f t="shared" si="76"/>
        <v>0.255</v>
      </c>
      <c r="H191" s="41"/>
      <c r="I191" s="43">
        <v>13</v>
      </c>
      <c r="J191" s="42">
        <v>0.69599999999999995</v>
      </c>
      <c r="K191" s="42">
        <f t="shared" si="77"/>
        <v>1.2344999999999999</v>
      </c>
      <c r="L191" s="43">
        <f t="shared" si="78"/>
        <v>2</v>
      </c>
      <c r="M191" s="42">
        <f t="shared" si="79"/>
        <v>2.4689999999999999</v>
      </c>
      <c r="N191" s="30"/>
      <c r="O191" s="30"/>
      <c r="P191" s="30"/>
      <c r="Q191" s="28"/>
      <c r="R191" s="27"/>
    </row>
    <row r="192" spans="2:18" x14ac:dyDescent="0.25">
      <c r="B192" s="43">
        <v>30</v>
      </c>
      <c r="C192" s="42">
        <v>0.29599999999999999</v>
      </c>
      <c r="D192" s="42"/>
      <c r="E192" s="42">
        <f t="shared" si="74"/>
        <v>0.30099999999999999</v>
      </c>
      <c r="F192" s="43">
        <f t="shared" si="75"/>
        <v>6</v>
      </c>
      <c r="G192" s="42">
        <f t="shared" si="76"/>
        <v>1.806</v>
      </c>
      <c r="H192" s="41"/>
      <c r="I192" s="43">
        <v>15</v>
      </c>
      <c r="J192" s="42">
        <v>9.9000000000000005E-2</v>
      </c>
      <c r="K192" s="42">
        <f t="shared" si="77"/>
        <v>0.39749999999999996</v>
      </c>
      <c r="L192" s="43">
        <f t="shared" si="78"/>
        <v>2</v>
      </c>
      <c r="M192" s="42">
        <f t="shared" si="79"/>
        <v>0.79499999999999993</v>
      </c>
      <c r="N192" s="26"/>
      <c r="O192" s="26"/>
      <c r="P192" s="26"/>
      <c r="R192" s="27"/>
    </row>
    <row r="193" spans="2:18" x14ac:dyDescent="0.25">
      <c r="B193" s="43">
        <v>35</v>
      </c>
      <c r="C193" s="42">
        <v>0.28499999999999998</v>
      </c>
      <c r="D193" s="42" t="s">
        <v>71</v>
      </c>
      <c r="E193" s="42">
        <f t="shared" si="74"/>
        <v>0.29049999999999998</v>
      </c>
      <c r="F193" s="43">
        <f t="shared" si="75"/>
        <v>5</v>
      </c>
      <c r="G193" s="42">
        <f t="shared" si="76"/>
        <v>1.4524999999999999</v>
      </c>
      <c r="H193" s="41"/>
      <c r="I193" s="34">
        <f>I192+(J192-J193)*1.5</f>
        <v>16.948499999999999</v>
      </c>
      <c r="J193" s="35">
        <v>-1.2</v>
      </c>
      <c r="K193" s="42">
        <f t="shared" si="77"/>
        <v>-0.55049999999999999</v>
      </c>
      <c r="L193" s="43">
        <f t="shared" si="78"/>
        <v>1.9484999999999992</v>
      </c>
      <c r="M193" s="42">
        <f t="shared" si="79"/>
        <v>-1.0726492499999996</v>
      </c>
      <c r="N193" s="26"/>
      <c r="O193" s="26"/>
      <c r="P193" s="26"/>
      <c r="R193" s="27"/>
    </row>
    <row r="194" spans="2:18" x14ac:dyDescent="0.25">
      <c r="B194" s="43"/>
      <c r="C194" s="42"/>
      <c r="D194" s="42"/>
      <c r="E194" s="42"/>
      <c r="F194" s="43"/>
      <c r="G194" s="42"/>
      <c r="H194" s="41"/>
      <c r="I194" s="34"/>
      <c r="J194" s="35"/>
      <c r="K194" s="42"/>
      <c r="L194" s="43"/>
      <c r="M194" s="42"/>
      <c r="N194" s="26"/>
      <c r="O194" s="26"/>
      <c r="P194" s="26"/>
      <c r="R194" s="27"/>
    </row>
    <row r="195" spans="2:18" ht="15" x14ac:dyDescent="0.25">
      <c r="B195" s="41" t="s">
        <v>108</v>
      </c>
      <c r="C195" s="41"/>
      <c r="D195" s="57">
        <v>1.1000000000000001</v>
      </c>
      <c r="E195" s="57"/>
      <c r="J195" s="32"/>
      <c r="K195" s="32"/>
      <c r="L195" s="32"/>
      <c r="M195" s="32"/>
      <c r="N195" s="23"/>
      <c r="O195" s="23"/>
      <c r="P195" s="23"/>
    </row>
    <row r="196" spans="2:18" x14ac:dyDescent="0.25">
      <c r="B196" s="58"/>
      <c r="C196" s="58"/>
      <c r="D196" s="58"/>
      <c r="E196" s="58"/>
      <c r="F196" s="58"/>
      <c r="G196" s="58"/>
      <c r="I196" s="58"/>
      <c r="J196" s="58"/>
      <c r="K196" s="58"/>
      <c r="L196" s="58"/>
      <c r="M196" s="58"/>
      <c r="N196" s="24"/>
      <c r="O196" s="24"/>
      <c r="P196" s="26"/>
    </row>
    <row r="197" spans="2:18" x14ac:dyDescent="0.25">
      <c r="B197" s="43">
        <v>0</v>
      </c>
      <c r="C197" s="42">
        <v>9.2999999999999999E-2</v>
      </c>
      <c r="D197" s="42" t="s">
        <v>116</v>
      </c>
      <c r="E197" s="43"/>
      <c r="F197" s="43"/>
      <c r="G197" s="43"/>
      <c r="H197" s="43"/>
      <c r="I197" s="44"/>
      <c r="J197" s="25"/>
      <c r="K197" s="42"/>
      <c r="L197" s="43"/>
      <c r="M197" s="42"/>
      <c r="N197" s="26"/>
      <c r="O197" s="26"/>
      <c r="P197" s="26"/>
      <c r="R197" s="27"/>
    </row>
    <row r="198" spans="2:18" x14ac:dyDescent="0.25">
      <c r="B198" s="43">
        <v>2</v>
      </c>
      <c r="C198" s="42">
        <v>0.88800000000000001</v>
      </c>
      <c r="D198" s="42"/>
      <c r="E198" s="42">
        <f>(C197+C198)/2</f>
        <v>0.49049999999999999</v>
      </c>
      <c r="F198" s="43">
        <f>B198-B197</f>
        <v>2</v>
      </c>
      <c r="G198" s="42">
        <f>E198*F198</f>
        <v>0.98099999999999998</v>
      </c>
      <c r="H198" s="43"/>
      <c r="I198" s="43"/>
      <c r="J198" s="43"/>
      <c r="K198" s="42"/>
      <c r="L198" s="43"/>
      <c r="M198" s="42"/>
      <c r="N198" s="26"/>
      <c r="O198" s="26"/>
      <c r="P198" s="26"/>
      <c r="Q198" s="28"/>
      <c r="R198" s="27"/>
    </row>
    <row r="199" spans="2:18" x14ac:dyDescent="0.25">
      <c r="B199" s="43">
        <v>6</v>
      </c>
      <c r="C199" s="42">
        <v>2.964</v>
      </c>
      <c r="D199" s="42" t="s">
        <v>117</v>
      </c>
      <c r="E199" s="42">
        <f t="shared" ref="E199:E213" si="80">(C198+C199)/2</f>
        <v>1.9259999999999999</v>
      </c>
      <c r="F199" s="43">
        <f t="shared" ref="F199:F213" si="81">B199-B198</f>
        <v>4</v>
      </c>
      <c r="G199" s="42">
        <f t="shared" ref="G199:G213" si="82">E199*F199</f>
        <v>7.7039999999999997</v>
      </c>
      <c r="H199" s="43"/>
      <c r="I199" s="43"/>
      <c r="J199" s="43"/>
      <c r="K199" s="42"/>
      <c r="L199" s="43"/>
      <c r="M199" s="42"/>
      <c r="N199" s="26"/>
      <c r="O199" s="26"/>
      <c r="P199" s="26"/>
      <c r="Q199" s="28"/>
      <c r="R199" s="27"/>
    </row>
    <row r="200" spans="2:18" x14ac:dyDescent="0.25">
      <c r="B200" s="43">
        <v>10</v>
      </c>
      <c r="C200" s="42">
        <v>2.9529999999999998</v>
      </c>
      <c r="D200" s="42" t="s">
        <v>24</v>
      </c>
      <c r="E200" s="42">
        <f t="shared" si="80"/>
        <v>2.9584999999999999</v>
      </c>
      <c r="F200" s="43">
        <f t="shared" si="81"/>
        <v>4</v>
      </c>
      <c r="G200" s="42">
        <f t="shared" si="82"/>
        <v>11.834</v>
      </c>
      <c r="H200" s="43"/>
      <c r="I200" s="43"/>
      <c r="J200" s="43"/>
      <c r="K200" s="42"/>
      <c r="L200" s="43"/>
      <c r="M200" s="42"/>
      <c r="N200" s="26"/>
      <c r="O200" s="26"/>
      <c r="P200" s="26"/>
      <c r="Q200" s="28"/>
      <c r="R200" s="27"/>
    </row>
    <row r="201" spans="2:18" x14ac:dyDescent="0.25">
      <c r="B201" s="43">
        <v>11</v>
      </c>
      <c r="C201" s="42">
        <v>1.6819999999999999</v>
      </c>
      <c r="D201" s="42"/>
      <c r="E201" s="42">
        <f t="shared" si="80"/>
        <v>2.3174999999999999</v>
      </c>
      <c r="F201" s="43">
        <f t="shared" si="81"/>
        <v>1</v>
      </c>
      <c r="G201" s="42">
        <f t="shared" si="82"/>
        <v>2.3174999999999999</v>
      </c>
      <c r="H201" s="43"/>
      <c r="I201" s="43"/>
      <c r="J201" s="43"/>
      <c r="K201" s="42"/>
      <c r="L201" s="43"/>
      <c r="M201" s="42"/>
      <c r="N201" s="26"/>
      <c r="O201" s="26"/>
      <c r="P201" s="26"/>
      <c r="Q201" s="28"/>
      <c r="R201" s="27"/>
    </row>
    <row r="202" spans="2:18" x14ac:dyDescent="0.25">
      <c r="B202" s="43">
        <v>13</v>
      </c>
      <c r="C202" s="42">
        <v>0.98599999999999999</v>
      </c>
      <c r="D202" s="42"/>
      <c r="E202" s="42">
        <f t="shared" si="80"/>
        <v>1.3340000000000001</v>
      </c>
      <c r="F202" s="43">
        <f t="shared" si="81"/>
        <v>2</v>
      </c>
      <c r="G202" s="42">
        <f t="shared" si="82"/>
        <v>2.6680000000000001</v>
      </c>
      <c r="H202" s="43"/>
      <c r="I202" s="43"/>
      <c r="J202" s="43"/>
      <c r="K202" s="42"/>
      <c r="L202" s="43"/>
      <c r="M202" s="42"/>
      <c r="N202" s="26"/>
      <c r="O202" s="26"/>
      <c r="P202" s="26"/>
      <c r="Q202" s="28"/>
      <c r="R202" s="27"/>
    </row>
    <row r="203" spans="2:18" x14ac:dyDescent="0.25">
      <c r="B203" s="43">
        <v>15</v>
      </c>
      <c r="C203" s="42">
        <v>0.58699999999999997</v>
      </c>
      <c r="D203" s="42"/>
      <c r="E203" s="42">
        <f t="shared" si="80"/>
        <v>0.78649999999999998</v>
      </c>
      <c r="F203" s="43">
        <f t="shared" si="81"/>
        <v>2</v>
      </c>
      <c r="G203" s="42">
        <f t="shared" si="82"/>
        <v>1.573</v>
      </c>
      <c r="H203" s="43"/>
      <c r="I203" s="43"/>
      <c r="J203" s="43"/>
      <c r="K203" s="42"/>
      <c r="L203" s="43"/>
      <c r="M203" s="42"/>
      <c r="N203" s="26"/>
      <c r="O203" s="26"/>
      <c r="P203" s="26"/>
      <c r="Q203" s="28"/>
      <c r="R203" s="27"/>
    </row>
    <row r="204" spans="2:18" x14ac:dyDescent="0.25">
      <c r="B204" s="43">
        <v>17</v>
      </c>
      <c r="C204" s="42">
        <v>0.14699999999999999</v>
      </c>
      <c r="D204" s="42"/>
      <c r="E204" s="42">
        <f t="shared" si="80"/>
        <v>0.36699999999999999</v>
      </c>
      <c r="F204" s="43">
        <f t="shared" si="81"/>
        <v>2</v>
      </c>
      <c r="G204" s="42">
        <f t="shared" si="82"/>
        <v>0.73399999999999999</v>
      </c>
      <c r="H204" s="43"/>
      <c r="I204" s="43">
        <v>0</v>
      </c>
      <c r="J204" s="42">
        <v>9.2999999999999999E-2</v>
      </c>
      <c r="K204" s="42"/>
      <c r="L204" s="43"/>
      <c r="M204" s="42"/>
      <c r="N204" s="26"/>
      <c r="O204" s="26"/>
      <c r="P204" s="26"/>
      <c r="Q204" s="28"/>
      <c r="R204" s="27"/>
    </row>
    <row r="205" spans="2:18" x14ac:dyDescent="0.25">
      <c r="B205" s="43">
        <v>19</v>
      </c>
      <c r="C205" s="42">
        <v>4.3999999999999997E-2</v>
      </c>
      <c r="D205" s="42" t="s">
        <v>23</v>
      </c>
      <c r="E205" s="42">
        <f t="shared" si="80"/>
        <v>9.5500000000000002E-2</v>
      </c>
      <c r="F205" s="43">
        <f t="shared" si="81"/>
        <v>2</v>
      </c>
      <c r="G205" s="42">
        <f t="shared" si="82"/>
        <v>0.191</v>
      </c>
      <c r="H205" s="43"/>
      <c r="I205" s="43">
        <v>2</v>
      </c>
      <c r="J205" s="42">
        <v>0.88800000000000001</v>
      </c>
      <c r="K205" s="42">
        <f t="shared" ref="K205:K213" si="83">AVERAGE(J204,J205)</f>
        <v>0.49049999999999999</v>
      </c>
      <c r="L205" s="43">
        <f t="shared" ref="L205:L213" si="84">I205-I204</f>
        <v>2</v>
      </c>
      <c r="M205" s="42">
        <f t="shared" ref="M205:M213" si="85">L205*K205</f>
        <v>0.98099999999999998</v>
      </c>
      <c r="N205" s="30"/>
      <c r="O205" s="30"/>
      <c r="P205" s="30"/>
      <c r="Q205" s="28"/>
      <c r="R205" s="27"/>
    </row>
    <row r="206" spans="2:18" x14ac:dyDescent="0.25">
      <c r="B206" s="43">
        <v>21</v>
      </c>
      <c r="C206" s="42">
        <v>0.14599999999999999</v>
      </c>
      <c r="D206" s="42"/>
      <c r="E206" s="42">
        <f t="shared" si="80"/>
        <v>9.5000000000000001E-2</v>
      </c>
      <c r="F206" s="43">
        <f t="shared" si="81"/>
        <v>2</v>
      </c>
      <c r="G206" s="42">
        <f t="shared" si="82"/>
        <v>0.19</v>
      </c>
      <c r="H206" s="43"/>
      <c r="I206" s="43">
        <v>6</v>
      </c>
      <c r="J206" s="42">
        <v>2.964</v>
      </c>
      <c r="K206" s="42">
        <f t="shared" si="83"/>
        <v>1.9259999999999999</v>
      </c>
      <c r="L206" s="43">
        <f t="shared" si="84"/>
        <v>4</v>
      </c>
      <c r="M206" s="42">
        <f t="shared" si="85"/>
        <v>7.7039999999999997</v>
      </c>
      <c r="N206" s="26"/>
      <c r="O206" s="26"/>
      <c r="P206" s="26"/>
      <c r="Q206" s="28"/>
      <c r="R206" s="27"/>
    </row>
    <row r="207" spans="2:18" x14ac:dyDescent="0.25">
      <c r="B207" s="43">
        <v>23</v>
      </c>
      <c r="C207" s="42">
        <v>0.57799999999999996</v>
      </c>
      <c r="D207" s="42"/>
      <c r="E207" s="42">
        <f t="shared" si="80"/>
        <v>0.36199999999999999</v>
      </c>
      <c r="F207" s="43">
        <f t="shared" si="81"/>
        <v>2</v>
      </c>
      <c r="G207" s="42">
        <f t="shared" si="82"/>
        <v>0.72399999999999998</v>
      </c>
      <c r="H207" s="41"/>
      <c r="I207" s="43">
        <v>10</v>
      </c>
      <c r="J207" s="42">
        <v>2.9529999999999998</v>
      </c>
      <c r="K207" s="42">
        <f t="shared" si="83"/>
        <v>2.9584999999999999</v>
      </c>
      <c r="L207" s="43">
        <f t="shared" si="84"/>
        <v>4</v>
      </c>
      <c r="M207" s="42">
        <f t="shared" si="85"/>
        <v>11.834</v>
      </c>
      <c r="N207" s="30"/>
      <c r="O207" s="30"/>
      <c r="P207" s="30"/>
      <c r="Q207" s="28"/>
      <c r="R207" s="27"/>
    </row>
    <row r="208" spans="2:18" x14ac:dyDescent="0.25">
      <c r="B208" s="43">
        <v>25</v>
      </c>
      <c r="C208" s="42">
        <v>0.97199999999999998</v>
      </c>
      <c r="D208" s="42"/>
      <c r="E208" s="42">
        <f t="shared" si="80"/>
        <v>0.77499999999999991</v>
      </c>
      <c r="F208" s="43">
        <f t="shared" si="81"/>
        <v>2</v>
      </c>
      <c r="G208" s="42">
        <f t="shared" si="82"/>
        <v>1.5499999999999998</v>
      </c>
      <c r="H208" s="41"/>
      <c r="I208" s="43">
        <v>11</v>
      </c>
      <c r="J208" s="42">
        <v>1.6819999999999999</v>
      </c>
      <c r="K208" s="42">
        <f t="shared" si="83"/>
        <v>2.3174999999999999</v>
      </c>
      <c r="L208" s="43">
        <f t="shared" si="84"/>
        <v>1</v>
      </c>
      <c r="M208" s="42">
        <f t="shared" si="85"/>
        <v>2.3174999999999999</v>
      </c>
      <c r="N208" s="30"/>
      <c r="O208" s="30"/>
      <c r="P208" s="30"/>
      <c r="Q208" s="28"/>
      <c r="R208" s="27"/>
    </row>
    <row r="209" spans="2:18" x14ac:dyDescent="0.25">
      <c r="B209" s="43">
        <v>27</v>
      </c>
      <c r="C209" s="42">
        <v>1.587</v>
      </c>
      <c r="D209" s="42"/>
      <c r="E209" s="42">
        <f t="shared" si="80"/>
        <v>1.2795000000000001</v>
      </c>
      <c r="F209" s="43">
        <f t="shared" si="81"/>
        <v>2</v>
      </c>
      <c r="G209" s="42">
        <f t="shared" si="82"/>
        <v>2.5590000000000002</v>
      </c>
      <c r="H209" s="41"/>
      <c r="I209" s="43">
        <v>13</v>
      </c>
      <c r="J209" s="42">
        <v>0.98599999999999999</v>
      </c>
      <c r="K209" s="42">
        <f t="shared" si="83"/>
        <v>1.3340000000000001</v>
      </c>
      <c r="L209" s="43">
        <f t="shared" si="84"/>
        <v>2</v>
      </c>
      <c r="M209" s="42">
        <f t="shared" si="85"/>
        <v>2.6680000000000001</v>
      </c>
      <c r="N209" s="26"/>
      <c r="O209" s="26"/>
      <c r="P209" s="26"/>
      <c r="R209" s="27"/>
    </row>
    <row r="210" spans="2:18" x14ac:dyDescent="0.25">
      <c r="B210" s="43">
        <v>28</v>
      </c>
      <c r="C210" s="42">
        <v>2.4820000000000002</v>
      </c>
      <c r="D210" s="42" t="s">
        <v>22</v>
      </c>
      <c r="E210" s="42">
        <f t="shared" si="80"/>
        <v>2.0345</v>
      </c>
      <c r="F210" s="43">
        <f t="shared" si="81"/>
        <v>1</v>
      </c>
      <c r="G210" s="42">
        <f t="shared" si="82"/>
        <v>2.0345</v>
      </c>
      <c r="H210" s="41"/>
      <c r="I210" s="43">
        <v>14</v>
      </c>
      <c r="J210" s="42">
        <v>0.8</v>
      </c>
      <c r="K210" s="42">
        <f t="shared" si="83"/>
        <v>0.89300000000000002</v>
      </c>
      <c r="L210" s="43">
        <f t="shared" si="84"/>
        <v>1</v>
      </c>
      <c r="M210" s="42">
        <f t="shared" si="85"/>
        <v>0.89300000000000002</v>
      </c>
      <c r="N210" s="26"/>
      <c r="O210" s="26"/>
      <c r="P210" s="26"/>
      <c r="R210" s="27"/>
    </row>
    <row r="211" spans="2:18" x14ac:dyDescent="0.25">
      <c r="B211" s="43">
        <v>29</v>
      </c>
      <c r="C211" s="42">
        <v>2.464</v>
      </c>
      <c r="D211" s="42"/>
      <c r="E211" s="42">
        <f t="shared" si="80"/>
        <v>2.4729999999999999</v>
      </c>
      <c r="F211" s="43">
        <f t="shared" si="81"/>
        <v>1</v>
      </c>
      <c r="G211" s="42">
        <f t="shared" si="82"/>
        <v>2.4729999999999999</v>
      </c>
      <c r="H211" s="41"/>
      <c r="I211" s="34">
        <f>I210+(J210-J211)*1.5</f>
        <v>17</v>
      </c>
      <c r="J211" s="35">
        <v>-1.2</v>
      </c>
      <c r="K211" s="42">
        <f t="shared" si="83"/>
        <v>-0.19999999999999996</v>
      </c>
      <c r="L211" s="43">
        <f t="shared" si="84"/>
        <v>3</v>
      </c>
      <c r="M211" s="42">
        <f t="shared" si="85"/>
        <v>-0.59999999999999987</v>
      </c>
      <c r="N211" s="26"/>
      <c r="O211" s="26"/>
      <c r="P211" s="26"/>
      <c r="R211" s="27"/>
    </row>
    <row r="212" spans="2:18" x14ac:dyDescent="0.25">
      <c r="B212" s="44">
        <v>31</v>
      </c>
      <c r="C212" s="45">
        <v>1.5880000000000001</v>
      </c>
      <c r="D212" s="45"/>
      <c r="E212" s="42">
        <f t="shared" si="80"/>
        <v>2.0259999999999998</v>
      </c>
      <c r="F212" s="43">
        <f t="shared" si="81"/>
        <v>2</v>
      </c>
      <c r="G212" s="42">
        <f t="shared" si="82"/>
        <v>4.0519999999999996</v>
      </c>
      <c r="I212" s="36">
        <f>I211+1.5</f>
        <v>18.5</v>
      </c>
      <c r="J212" s="37">
        <f>J211</f>
        <v>-1.2</v>
      </c>
      <c r="K212" s="42">
        <f t="shared" si="83"/>
        <v>-1.2</v>
      </c>
      <c r="L212" s="43">
        <f t="shared" si="84"/>
        <v>1.5</v>
      </c>
      <c r="M212" s="42">
        <f t="shared" si="85"/>
        <v>-1.7999999999999998</v>
      </c>
      <c r="N212" s="26"/>
      <c r="O212" s="26"/>
      <c r="P212" s="26"/>
      <c r="R212" s="27"/>
    </row>
    <row r="213" spans="2:18" x14ac:dyDescent="0.25">
      <c r="B213" s="44">
        <v>32</v>
      </c>
      <c r="C213" s="45">
        <v>0.89800000000000002</v>
      </c>
      <c r="D213" s="42" t="s">
        <v>116</v>
      </c>
      <c r="E213" s="42">
        <f t="shared" si="80"/>
        <v>1.2430000000000001</v>
      </c>
      <c r="F213" s="43">
        <f t="shared" si="81"/>
        <v>1</v>
      </c>
      <c r="G213" s="42">
        <f t="shared" si="82"/>
        <v>1.2430000000000001</v>
      </c>
      <c r="I213" s="34">
        <f>I212+1.5</f>
        <v>20</v>
      </c>
      <c r="J213" s="35">
        <f>J211</f>
        <v>-1.2</v>
      </c>
      <c r="K213" s="42">
        <f t="shared" si="83"/>
        <v>-1.2</v>
      </c>
      <c r="L213" s="43">
        <f t="shared" si="84"/>
        <v>1.5</v>
      </c>
      <c r="M213" s="42">
        <f t="shared" si="85"/>
        <v>-1.7999999999999998</v>
      </c>
      <c r="O213" s="30"/>
      <c r="P213" s="30"/>
    </row>
    <row r="214" spans="2:18" x14ac:dyDescent="0.25">
      <c r="B214" s="43"/>
      <c r="C214" s="42"/>
      <c r="D214" s="42"/>
      <c r="E214" s="42"/>
      <c r="F214" s="43"/>
      <c r="G214" s="42"/>
      <c r="H214" s="43"/>
      <c r="I214" s="27"/>
      <c r="J214" s="39"/>
      <c r="K214" s="42"/>
      <c r="L214" s="43"/>
      <c r="M214" s="42"/>
      <c r="N214" s="26"/>
      <c r="O214" s="26"/>
      <c r="P214" s="26"/>
      <c r="Q214" s="28"/>
      <c r="R214" s="27"/>
    </row>
    <row r="215" spans="2:18" ht="15" x14ac:dyDescent="0.25">
      <c r="B215" s="41" t="s">
        <v>108</v>
      </c>
      <c r="C215" s="41"/>
      <c r="D215" s="57">
        <v>1.2</v>
      </c>
      <c r="E215" s="57"/>
      <c r="J215" s="32"/>
      <c r="K215" s="32"/>
      <c r="L215" s="32"/>
      <c r="M215" s="32"/>
      <c r="N215" s="23"/>
      <c r="O215" s="23"/>
      <c r="P215" s="23"/>
    </row>
    <row r="216" spans="2:18" x14ac:dyDescent="0.25">
      <c r="B216" s="58"/>
      <c r="C216" s="58"/>
      <c r="D216" s="58"/>
      <c r="E216" s="58"/>
      <c r="F216" s="58"/>
      <c r="G216" s="58"/>
      <c r="I216" s="58"/>
      <c r="J216" s="58"/>
      <c r="K216" s="58"/>
      <c r="L216" s="58"/>
      <c r="M216" s="58"/>
      <c r="N216" s="24"/>
      <c r="O216" s="24"/>
      <c r="P216" s="26"/>
    </row>
    <row r="217" spans="2:18" x14ac:dyDescent="0.25">
      <c r="B217" s="43">
        <v>0</v>
      </c>
      <c r="C217" s="42">
        <v>0.46200000000000002</v>
      </c>
      <c r="D217" s="42" t="s">
        <v>116</v>
      </c>
      <c r="E217" s="43"/>
      <c r="F217" s="43"/>
      <c r="G217" s="43"/>
      <c r="H217" s="43"/>
      <c r="I217" s="44"/>
      <c r="J217" s="25"/>
      <c r="K217" s="42"/>
      <c r="L217" s="43"/>
      <c r="M217" s="42"/>
      <c r="N217" s="26"/>
      <c r="O217" s="26"/>
      <c r="P217" s="26"/>
      <c r="R217" s="27"/>
    </row>
    <row r="218" spans="2:18" x14ac:dyDescent="0.25">
      <c r="B218" s="43">
        <v>2</v>
      </c>
      <c r="C218" s="42">
        <v>1.087</v>
      </c>
      <c r="D218" s="42"/>
      <c r="E218" s="42">
        <f>(C217+C218)/2</f>
        <v>0.77449999999999997</v>
      </c>
      <c r="F218" s="43">
        <f>B218-B217</f>
        <v>2</v>
      </c>
      <c r="G218" s="42">
        <f>E218*F218</f>
        <v>1.5489999999999999</v>
      </c>
      <c r="H218" s="43"/>
      <c r="I218" s="43"/>
      <c r="J218" s="43"/>
      <c r="K218" s="42"/>
      <c r="L218" s="43"/>
      <c r="M218" s="42"/>
      <c r="N218" s="26"/>
      <c r="O218" s="26"/>
      <c r="P218" s="26"/>
      <c r="Q218" s="28"/>
      <c r="R218" s="27"/>
    </row>
    <row r="219" spans="2:18" x14ac:dyDescent="0.25">
      <c r="B219" s="43">
        <v>4</v>
      </c>
      <c r="C219" s="42">
        <v>2.9860000000000002</v>
      </c>
      <c r="D219" s="42" t="s">
        <v>117</v>
      </c>
      <c r="E219" s="42">
        <f t="shared" ref="E219:E232" si="86">(C218+C219)/2</f>
        <v>2.0365000000000002</v>
      </c>
      <c r="F219" s="43">
        <f t="shared" ref="F219:F232" si="87">B219-B218</f>
        <v>2</v>
      </c>
      <c r="G219" s="42">
        <f t="shared" ref="G219:G232" si="88">E219*F219</f>
        <v>4.0730000000000004</v>
      </c>
      <c r="H219" s="43"/>
      <c r="I219" s="43"/>
      <c r="J219" s="43"/>
      <c r="K219" s="42"/>
      <c r="L219" s="43"/>
      <c r="M219" s="42"/>
      <c r="N219" s="26"/>
      <c r="O219" s="26"/>
      <c r="P219" s="26"/>
      <c r="Q219" s="28"/>
      <c r="R219" s="27"/>
    </row>
    <row r="220" spans="2:18" x14ac:dyDescent="0.25">
      <c r="B220" s="43">
        <v>10</v>
      </c>
      <c r="C220" s="42">
        <v>2.972</v>
      </c>
      <c r="D220" s="42" t="s">
        <v>24</v>
      </c>
      <c r="E220" s="42">
        <f t="shared" si="86"/>
        <v>2.9790000000000001</v>
      </c>
      <c r="F220" s="43">
        <f t="shared" si="87"/>
        <v>6</v>
      </c>
      <c r="G220" s="42">
        <f t="shared" si="88"/>
        <v>17.874000000000002</v>
      </c>
      <c r="H220" s="43"/>
      <c r="I220" s="43"/>
      <c r="J220" s="43"/>
      <c r="K220" s="42"/>
      <c r="L220" s="43"/>
      <c r="M220" s="42"/>
      <c r="N220" s="26"/>
      <c r="O220" s="26"/>
      <c r="P220" s="26"/>
      <c r="Q220" s="28"/>
      <c r="R220" s="27"/>
    </row>
    <row r="221" spans="2:18" x14ac:dyDescent="0.25">
      <c r="B221" s="43">
        <v>12</v>
      </c>
      <c r="C221" s="42">
        <v>1.5640000000000001</v>
      </c>
      <c r="D221" s="42"/>
      <c r="E221" s="42">
        <f t="shared" si="86"/>
        <v>2.2679999999999998</v>
      </c>
      <c r="F221" s="43">
        <f t="shared" si="87"/>
        <v>2</v>
      </c>
      <c r="G221" s="42">
        <f t="shared" si="88"/>
        <v>4.5359999999999996</v>
      </c>
      <c r="H221" s="43"/>
      <c r="I221" s="43"/>
      <c r="J221" s="43"/>
      <c r="K221" s="42"/>
      <c r="L221" s="43"/>
      <c r="M221" s="42"/>
      <c r="N221" s="26"/>
      <c r="O221" s="26"/>
      <c r="P221" s="26"/>
      <c r="Q221" s="28"/>
      <c r="R221" s="27"/>
    </row>
    <row r="222" spans="2:18" x14ac:dyDescent="0.25">
      <c r="B222" s="43">
        <v>14</v>
      </c>
      <c r="C222" s="42">
        <v>1.0860000000000001</v>
      </c>
      <c r="D222" s="42"/>
      <c r="E222" s="42">
        <f t="shared" si="86"/>
        <v>1.3250000000000002</v>
      </c>
      <c r="F222" s="43">
        <f t="shared" si="87"/>
        <v>2</v>
      </c>
      <c r="G222" s="42">
        <f t="shared" si="88"/>
        <v>2.6500000000000004</v>
      </c>
      <c r="H222" s="43"/>
      <c r="I222" s="43"/>
      <c r="J222" s="43"/>
      <c r="K222" s="42"/>
      <c r="L222" s="43"/>
      <c r="M222" s="42"/>
      <c r="N222" s="26"/>
      <c r="O222" s="26"/>
      <c r="P222" s="26"/>
      <c r="Q222" s="28"/>
      <c r="R222" s="27"/>
    </row>
    <row r="223" spans="2:18" x14ac:dyDescent="0.25">
      <c r="B223" s="43">
        <v>16</v>
      </c>
      <c r="C223" s="42">
        <v>0.64200000000000002</v>
      </c>
      <c r="D223" s="42"/>
      <c r="E223" s="42">
        <f t="shared" si="86"/>
        <v>0.8640000000000001</v>
      </c>
      <c r="F223" s="43">
        <f t="shared" si="87"/>
        <v>2</v>
      </c>
      <c r="G223" s="42">
        <f t="shared" si="88"/>
        <v>1.7280000000000002</v>
      </c>
      <c r="H223" s="43"/>
      <c r="I223" s="43"/>
      <c r="J223" s="43"/>
      <c r="K223" s="42"/>
      <c r="L223" s="43"/>
      <c r="M223" s="42"/>
      <c r="N223" s="26"/>
      <c r="O223" s="26"/>
      <c r="P223" s="26"/>
      <c r="Q223" s="28"/>
      <c r="R223" s="27"/>
    </row>
    <row r="224" spans="2:18" x14ac:dyDescent="0.25">
      <c r="B224" s="43">
        <v>18</v>
      </c>
      <c r="C224" s="42">
        <v>0.26700000000000002</v>
      </c>
      <c r="D224" s="42"/>
      <c r="E224" s="42">
        <f t="shared" si="86"/>
        <v>0.45450000000000002</v>
      </c>
      <c r="F224" s="43">
        <f t="shared" si="87"/>
        <v>2</v>
      </c>
      <c r="G224" s="42">
        <f t="shared" si="88"/>
        <v>0.90900000000000003</v>
      </c>
      <c r="H224" s="43"/>
      <c r="I224" s="43">
        <v>0</v>
      </c>
      <c r="J224" s="42">
        <v>0.46200000000000002</v>
      </c>
      <c r="K224" s="42"/>
      <c r="L224" s="43"/>
      <c r="M224" s="42"/>
      <c r="N224" s="26"/>
      <c r="O224" s="26"/>
      <c r="P224" s="26"/>
      <c r="Q224" s="28"/>
      <c r="R224" s="27"/>
    </row>
    <row r="225" spans="2:18" x14ac:dyDescent="0.25">
      <c r="B225" s="43">
        <v>20</v>
      </c>
      <c r="C225" s="42">
        <v>0.16200000000000001</v>
      </c>
      <c r="D225" s="42" t="s">
        <v>23</v>
      </c>
      <c r="E225" s="42">
        <f t="shared" si="86"/>
        <v>0.21450000000000002</v>
      </c>
      <c r="F225" s="43">
        <f t="shared" si="87"/>
        <v>2</v>
      </c>
      <c r="G225" s="42">
        <f t="shared" si="88"/>
        <v>0.42900000000000005</v>
      </c>
      <c r="H225" s="43"/>
      <c r="I225" s="43">
        <v>2</v>
      </c>
      <c r="J225" s="42">
        <v>1.087</v>
      </c>
      <c r="K225" s="42">
        <f t="shared" ref="K225:K233" si="89">AVERAGE(J224,J225)</f>
        <v>0.77449999999999997</v>
      </c>
      <c r="L225" s="43">
        <f t="shared" ref="L225:L233" si="90">I225-I224</f>
        <v>2</v>
      </c>
      <c r="M225" s="42">
        <f t="shared" ref="M225:M233" si="91">L225*K225</f>
        <v>1.5489999999999999</v>
      </c>
      <c r="N225" s="30"/>
      <c r="O225" s="30"/>
      <c r="P225" s="30"/>
      <c r="Q225" s="28"/>
      <c r="R225" s="27"/>
    </row>
    <row r="226" spans="2:18" x14ac:dyDescent="0.25">
      <c r="B226" s="43">
        <v>22</v>
      </c>
      <c r="C226" s="42">
        <v>0.26400000000000001</v>
      </c>
      <c r="D226" s="42"/>
      <c r="E226" s="42">
        <f t="shared" si="86"/>
        <v>0.21300000000000002</v>
      </c>
      <c r="F226" s="43">
        <f t="shared" si="87"/>
        <v>2</v>
      </c>
      <c r="G226" s="42">
        <f t="shared" si="88"/>
        <v>0.42600000000000005</v>
      </c>
      <c r="H226" s="43"/>
      <c r="I226" s="43">
        <v>4</v>
      </c>
      <c r="J226" s="42">
        <v>2.9860000000000002</v>
      </c>
      <c r="K226" s="42">
        <f t="shared" si="89"/>
        <v>2.0365000000000002</v>
      </c>
      <c r="L226" s="43">
        <f t="shared" si="90"/>
        <v>2</v>
      </c>
      <c r="M226" s="42">
        <f t="shared" si="91"/>
        <v>4.0730000000000004</v>
      </c>
      <c r="N226" s="26"/>
      <c r="O226" s="26"/>
      <c r="P226" s="26"/>
      <c r="Q226" s="28"/>
      <c r="R226" s="27"/>
    </row>
    <row r="227" spans="2:18" x14ac:dyDescent="0.25">
      <c r="B227" s="43">
        <v>24</v>
      </c>
      <c r="C227" s="42">
        <v>0.377</v>
      </c>
      <c r="D227" s="42"/>
      <c r="E227" s="42">
        <f t="shared" si="86"/>
        <v>0.32050000000000001</v>
      </c>
      <c r="F227" s="43">
        <f t="shared" si="87"/>
        <v>2</v>
      </c>
      <c r="G227" s="42">
        <f t="shared" si="88"/>
        <v>0.64100000000000001</v>
      </c>
      <c r="H227" s="41"/>
      <c r="I227" s="43">
        <v>10</v>
      </c>
      <c r="J227" s="42">
        <v>2.972</v>
      </c>
      <c r="K227" s="42">
        <f t="shared" si="89"/>
        <v>2.9790000000000001</v>
      </c>
      <c r="L227" s="43">
        <f t="shared" si="90"/>
        <v>6</v>
      </c>
      <c r="M227" s="42">
        <f t="shared" si="91"/>
        <v>17.874000000000002</v>
      </c>
      <c r="N227" s="30"/>
      <c r="O227" s="30"/>
      <c r="P227" s="30"/>
      <c r="Q227" s="28"/>
      <c r="R227" s="27"/>
    </row>
    <row r="228" spans="2:18" x14ac:dyDescent="0.25">
      <c r="B228" s="43">
        <v>26</v>
      </c>
      <c r="C228" s="42">
        <v>0.498</v>
      </c>
      <c r="D228" s="42"/>
      <c r="E228" s="42">
        <f t="shared" si="86"/>
        <v>0.4375</v>
      </c>
      <c r="F228" s="43">
        <f t="shared" si="87"/>
        <v>2</v>
      </c>
      <c r="G228" s="42">
        <f t="shared" si="88"/>
        <v>0.875</v>
      </c>
      <c r="H228" s="41"/>
      <c r="I228" s="43">
        <v>12</v>
      </c>
      <c r="J228" s="42">
        <v>1.5640000000000001</v>
      </c>
      <c r="K228" s="42">
        <f t="shared" si="89"/>
        <v>2.2679999999999998</v>
      </c>
      <c r="L228" s="43">
        <f t="shared" si="90"/>
        <v>2</v>
      </c>
      <c r="M228" s="42">
        <f t="shared" si="91"/>
        <v>4.5359999999999996</v>
      </c>
      <c r="N228" s="30"/>
      <c r="O228" s="30"/>
      <c r="P228" s="30"/>
      <c r="Q228" s="28"/>
      <c r="R228" s="27"/>
    </row>
    <row r="229" spans="2:18" x14ac:dyDescent="0.25">
      <c r="B229" s="43">
        <v>28</v>
      </c>
      <c r="C229" s="42">
        <v>0.56100000000000005</v>
      </c>
      <c r="D229" s="42"/>
      <c r="E229" s="42">
        <f t="shared" si="86"/>
        <v>0.52950000000000008</v>
      </c>
      <c r="F229" s="43">
        <f t="shared" si="87"/>
        <v>2</v>
      </c>
      <c r="G229" s="42">
        <f t="shared" si="88"/>
        <v>1.0590000000000002</v>
      </c>
      <c r="H229" s="41"/>
      <c r="I229" s="43">
        <v>14</v>
      </c>
      <c r="J229" s="42">
        <v>1.0860000000000001</v>
      </c>
      <c r="K229" s="42">
        <f t="shared" si="89"/>
        <v>1.3250000000000002</v>
      </c>
      <c r="L229" s="43">
        <f t="shared" si="90"/>
        <v>2</v>
      </c>
      <c r="M229" s="42">
        <f t="shared" si="91"/>
        <v>2.6500000000000004</v>
      </c>
      <c r="N229" s="26"/>
      <c r="O229" s="26"/>
      <c r="P229" s="26"/>
      <c r="R229" s="27"/>
    </row>
    <row r="230" spans="2:18" x14ac:dyDescent="0.25">
      <c r="B230" s="43">
        <v>30</v>
      </c>
      <c r="C230" s="42">
        <v>0.79800000000000004</v>
      </c>
      <c r="D230" s="42" t="s">
        <v>22</v>
      </c>
      <c r="E230" s="42">
        <f t="shared" si="86"/>
        <v>0.67949999999999999</v>
      </c>
      <c r="F230" s="43">
        <f t="shared" si="87"/>
        <v>2</v>
      </c>
      <c r="G230" s="42">
        <f t="shared" si="88"/>
        <v>1.359</v>
      </c>
      <c r="H230" s="41"/>
      <c r="I230" s="43">
        <v>16</v>
      </c>
      <c r="J230" s="42">
        <v>0.64200000000000002</v>
      </c>
      <c r="K230" s="42">
        <f t="shared" si="89"/>
        <v>0.8640000000000001</v>
      </c>
      <c r="L230" s="43">
        <f t="shared" si="90"/>
        <v>2</v>
      </c>
      <c r="M230" s="42">
        <f t="shared" si="91"/>
        <v>1.7280000000000002</v>
      </c>
      <c r="N230" s="26"/>
      <c r="O230" s="26"/>
      <c r="P230" s="26"/>
      <c r="R230" s="27"/>
    </row>
    <row r="231" spans="2:18" x14ac:dyDescent="0.25">
      <c r="B231" s="43">
        <v>35</v>
      </c>
      <c r="C231" s="42">
        <v>0.78700000000000003</v>
      </c>
      <c r="D231" s="42"/>
      <c r="E231" s="42">
        <f t="shared" si="86"/>
        <v>0.79249999999999998</v>
      </c>
      <c r="F231" s="43">
        <f t="shared" si="87"/>
        <v>5</v>
      </c>
      <c r="G231" s="42">
        <f t="shared" si="88"/>
        <v>3.9624999999999999</v>
      </c>
      <c r="H231" s="41"/>
      <c r="I231" s="34">
        <f>I230+(J230-J231)*1.5</f>
        <v>18.762999999999998</v>
      </c>
      <c r="J231" s="35">
        <v>-1.2</v>
      </c>
      <c r="K231" s="42">
        <f t="shared" si="89"/>
        <v>-0.27899999999999997</v>
      </c>
      <c r="L231" s="43">
        <f t="shared" si="90"/>
        <v>2.7629999999999981</v>
      </c>
      <c r="M231" s="42">
        <f t="shared" si="91"/>
        <v>-0.77087699999999937</v>
      </c>
      <c r="N231" s="26"/>
      <c r="O231" s="26"/>
      <c r="P231" s="26"/>
      <c r="R231" s="27"/>
    </row>
    <row r="232" spans="2:18" x14ac:dyDescent="0.25">
      <c r="B232" s="44">
        <v>40</v>
      </c>
      <c r="C232" s="45">
        <v>0.76200000000000001</v>
      </c>
      <c r="D232" s="42" t="s">
        <v>71</v>
      </c>
      <c r="E232" s="42">
        <f t="shared" si="86"/>
        <v>0.77449999999999997</v>
      </c>
      <c r="F232" s="43">
        <f t="shared" si="87"/>
        <v>5</v>
      </c>
      <c r="G232" s="42">
        <f t="shared" si="88"/>
        <v>3.8724999999999996</v>
      </c>
      <c r="I232" s="36">
        <f>I231+1.5</f>
        <v>20.262999999999998</v>
      </c>
      <c r="J232" s="37">
        <f>J231</f>
        <v>-1.2</v>
      </c>
      <c r="K232" s="42">
        <f t="shared" si="89"/>
        <v>-1.2</v>
      </c>
      <c r="L232" s="43">
        <f t="shared" si="90"/>
        <v>1.5</v>
      </c>
      <c r="M232" s="42">
        <f t="shared" si="91"/>
        <v>-1.7999999999999998</v>
      </c>
      <c r="N232" s="26"/>
      <c r="O232" s="26"/>
      <c r="P232" s="26"/>
      <c r="R232" s="27"/>
    </row>
    <row r="233" spans="2:18" x14ac:dyDescent="0.25">
      <c r="B233" s="44"/>
      <c r="C233" s="45"/>
      <c r="D233" s="45"/>
      <c r="E233" s="42"/>
      <c r="F233" s="43"/>
      <c r="G233" s="42"/>
      <c r="I233" s="34">
        <f>I232+1.5</f>
        <v>21.762999999999998</v>
      </c>
      <c r="J233" s="35">
        <f>J231</f>
        <v>-1.2</v>
      </c>
      <c r="K233" s="42">
        <f t="shared" si="89"/>
        <v>-1.2</v>
      </c>
      <c r="L233" s="43">
        <f t="shared" si="90"/>
        <v>1.5</v>
      </c>
      <c r="M233" s="42">
        <f t="shared" si="91"/>
        <v>-1.7999999999999998</v>
      </c>
      <c r="O233" s="30"/>
      <c r="P233" s="30"/>
    </row>
    <row r="234" spans="2:18" ht="15" x14ac:dyDescent="0.25">
      <c r="B234" s="41" t="s">
        <v>108</v>
      </c>
      <c r="C234" s="41"/>
      <c r="D234" s="57">
        <v>1.3</v>
      </c>
      <c r="E234" s="57"/>
      <c r="J234" s="32"/>
      <c r="K234" s="32"/>
      <c r="L234" s="32"/>
      <c r="M234" s="32"/>
      <c r="N234" s="23"/>
      <c r="O234" s="23"/>
      <c r="P234" s="23"/>
    </row>
    <row r="235" spans="2:18" x14ac:dyDescent="0.25">
      <c r="B235" s="58"/>
      <c r="C235" s="58"/>
      <c r="D235" s="58"/>
      <c r="E235" s="58"/>
      <c r="F235" s="58"/>
      <c r="G235" s="58"/>
      <c r="I235" s="58"/>
      <c r="J235" s="58"/>
      <c r="K235" s="58"/>
      <c r="L235" s="58"/>
      <c r="M235" s="58"/>
      <c r="N235" s="24"/>
      <c r="O235" s="24"/>
      <c r="P235" s="26"/>
    </row>
    <row r="236" spans="2:18" x14ac:dyDescent="0.25">
      <c r="B236" s="43">
        <v>0</v>
      </c>
      <c r="C236" s="42">
        <v>0.438</v>
      </c>
      <c r="D236" s="42" t="s">
        <v>113</v>
      </c>
      <c r="E236" s="43"/>
      <c r="F236" s="43"/>
      <c r="G236" s="43"/>
      <c r="H236" s="43"/>
      <c r="I236" s="44"/>
      <c r="J236" s="25"/>
      <c r="K236" s="42"/>
      <c r="L236" s="43"/>
      <c r="M236" s="42"/>
      <c r="N236" s="26"/>
      <c r="O236" s="26"/>
      <c r="P236" s="26"/>
      <c r="R236" s="27"/>
    </row>
    <row r="237" spans="2:18" x14ac:dyDescent="0.25">
      <c r="B237" s="43">
        <v>2</v>
      </c>
      <c r="C237" s="42">
        <v>1.2450000000000001</v>
      </c>
      <c r="D237" s="42"/>
      <c r="E237" s="42">
        <f>(C236+C237)/2</f>
        <v>0.84150000000000003</v>
      </c>
      <c r="F237" s="43">
        <f>B237-B236</f>
        <v>2</v>
      </c>
      <c r="G237" s="42">
        <f>E237*F237</f>
        <v>1.6830000000000001</v>
      </c>
      <c r="H237" s="43"/>
      <c r="I237" s="43"/>
      <c r="J237" s="43"/>
      <c r="K237" s="42"/>
      <c r="L237" s="43"/>
      <c r="M237" s="42"/>
      <c r="N237" s="26"/>
      <c r="O237" s="26"/>
      <c r="P237" s="26"/>
      <c r="Q237" s="28"/>
      <c r="R237" s="27"/>
    </row>
    <row r="238" spans="2:18" x14ac:dyDescent="0.25">
      <c r="B238" s="43">
        <v>6</v>
      </c>
      <c r="C238" s="42">
        <v>2.7280000000000002</v>
      </c>
      <c r="D238" s="42" t="s">
        <v>117</v>
      </c>
      <c r="E238" s="42">
        <f t="shared" ref="E238:E252" si="92">(C237+C238)/2</f>
        <v>1.9865000000000002</v>
      </c>
      <c r="F238" s="43">
        <f t="shared" ref="F238:F252" si="93">B238-B237</f>
        <v>4</v>
      </c>
      <c r="G238" s="42">
        <f t="shared" ref="G238:G252" si="94">E238*F238</f>
        <v>7.9460000000000006</v>
      </c>
      <c r="H238" s="43"/>
      <c r="I238" s="43"/>
      <c r="J238" s="43"/>
      <c r="K238" s="42"/>
      <c r="L238" s="43"/>
      <c r="M238" s="42"/>
      <c r="N238" s="26"/>
      <c r="O238" s="26"/>
      <c r="P238" s="26"/>
      <c r="Q238" s="28"/>
      <c r="R238" s="27"/>
    </row>
    <row r="239" spans="2:18" x14ac:dyDescent="0.25">
      <c r="B239" s="43">
        <v>10</v>
      </c>
      <c r="C239" s="42">
        <v>2.7229999999999999</v>
      </c>
      <c r="D239" s="42" t="s">
        <v>24</v>
      </c>
      <c r="E239" s="42">
        <f t="shared" si="92"/>
        <v>2.7255000000000003</v>
      </c>
      <c r="F239" s="43">
        <f t="shared" si="93"/>
        <v>4</v>
      </c>
      <c r="G239" s="42">
        <f t="shared" si="94"/>
        <v>10.902000000000001</v>
      </c>
      <c r="H239" s="43"/>
      <c r="I239" s="43"/>
      <c r="J239" s="43"/>
      <c r="K239" s="42"/>
      <c r="L239" s="43"/>
      <c r="M239" s="42"/>
      <c r="N239" s="26"/>
      <c r="O239" s="26"/>
      <c r="P239" s="26"/>
      <c r="Q239" s="28"/>
      <c r="R239" s="27"/>
    </row>
    <row r="240" spans="2:18" x14ac:dyDescent="0.25">
      <c r="B240" s="43">
        <v>12</v>
      </c>
      <c r="C240" s="42">
        <v>1.5449999999999999</v>
      </c>
      <c r="D240" s="42"/>
      <c r="E240" s="42">
        <f t="shared" si="92"/>
        <v>2.1339999999999999</v>
      </c>
      <c r="F240" s="43">
        <f t="shared" si="93"/>
        <v>2</v>
      </c>
      <c r="G240" s="42">
        <f t="shared" si="94"/>
        <v>4.2679999999999998</v>
      </c>
      <c r="H240" s="43"/>
      <c r="I240" s="43"/>
      <c r="J240" s="43"/>
      <c r="K240" s="42"/>
      <c r="L240" s="43"/>
      <c r="M240" s="42"/>
      <c r="N240" s="26"/>
      <c r="O240" s="26"/>
      <c r="P240" s="26"/>
      <c r="Q240" s="28"/>
      <c r="R240" s="27"/>
    </row>
    <row r="241" spans="2:18" x14ac:dyDescent="0.25">
      <c r="B241" s="43">
        <v>14</v>
      </c>
      <c r="C241" s="42">
        <v>0.89300000000000002</v>
      </c>
      <c r="D241" s="42"/>
      <c r="E241" s="42">
        <f t="shared" si="92"/>
        <v>1.2189999999999999</v>
      </c>
      <c r="F241" s="43">
        <f t="shared" si="93"/>
        <v>2</v>
      </c>
      <c r="G241" s="42">
        <f t="shared" si="94"/>
        <v>2.4379999999999997</v>
      </c>
      <c r="H241" s="43"/>
      <c r="I241" s="43"/>
      <c r="J241" s="43"/>
      <c r="K241" s="42"/>
      <c r="L241" s="43"/>
      <c r="M241" s="42"/>
      <c r="N241" s="26"/>
      <c r="O241" s="26"/>
      <c r="P241" s="26"/>
      <c r="Q241" s="28"/>
      <c r="R241" s="27"/>
    </row>
    <row r="242" spans="2:18" x14ac:dyDescent="0.25">
      <c r="B242" s="43">
        <v>16</v>
      </c>
      <c r="C242" s="42">
        <v>0.38700000000000001</v>
      </c>
      <c r="D242" s="42"/>
      <c r="E242" s="42">
        <f t="shared" si="92"/>
        <v>0.64</v>
      </c>
      <c r="F242" s="43">
        <f t="shared" si="93"/>
        <v>2</v>
      </c>
      <c r="G242" s="42">
        <f t="shared" si="94"/>
        <v>1.28</v>
      </c>
      <c r="H242" s="43"/>
      <c r="I242" s="43"/>
      <c r="J242" s="43"/>
      <c r="K242" s="42"/>
      <c r="L242" s="43"/>
      <c r="M242" s="42"/>
      <c r="N242" s="26"/>
      <c r="O242" s="26"/>
      <c r="P242" s="26"/>
      <c r="Q242" s="28"/>
      <c r="R242" s="27"/>
    </row>
    <row r="243" spans="2:18" x14ac:dyDescent="0.25">
      <c r="B243" s="43">
        <v>18</v>
      </c>
      <c r="C243" s="42">
        <v>-1.7999999999999999E-2</v>
      </c>
      <c r="D243" s="42"/>
      <c r="E243" s="42">
        <f t="shared" si="92"/>
        <v>0.1845</v>
      </c>
      <c r="F243" s="43">
        <f t="shared" si="93"/>
        <v>2</v>
      </c>
      <c r="G243" s="42">
        <f t="shared" si="94"/>
        <v>0.36899999999999999</v>
      </c>
      <c r="H243" s="43"/>
      <c r="I243" s="43">
        <v>0</v>
      </c>
      <c r="J243" s="42">
        <v>0.438</v>
      </c>
      <c r="K243" s="42"/>
      <c r="L243" s="43"/>
      <c r="M243" s="42"/>
      <c r="N243" s="26"/>
      <c r="O243" s="26"/>
      <c r="P243" s="26"/>
      <c r="Q243" s="28"/>
      <c r="R243" s="27"/>
    </row>
    <row r="244" spans="2:18" x14ac:dyDescent="0.25">
      <c r="B244" s="43">
        <v>21</v>
      </c>
      <c r="C244" s="42">
        <v>-0.122</v>
      </c>
      <c r="D244" s="42" t="s">
        <v>23</v>
      </c>
      <c r="E244" s="42">
        <f t="shared" si="92"/>
        <v>-6.9999999999999993E-2</v>
      </c>
      <c r="F244" s="43">
        <f t="shared" si="93"/>
        <v>3</v>
      </c>
      <c r="G244" s="42">
        <f t="shared" si="94"/>
        <v>-0.20999999999999996</v>
      </c>
      <c r="H244" s="43"/>
      <c r="I244" s="43">
        <v>2</v>
      </c>
      <c r="J244" s="42">
        <v>1.2450000000000001</v>
      </c>
      <c r="K244" s="42">
        <f t="shared" ref="K244:K259" si="95">AVERAGE(J243,J244)</f>
        <v>0.84150000000000003</v>
      </c>
      <c r="L244" s="43">
        <f t="shared" ref="L244:L259" si="96">I244-I243</f>
        <v>2</v>
      </c>
      <c r="M244" s="42">
        <f t="shared" ref="M244:M259" si="97">L244*K244</f>
        <v>1.6830000000000001</v>
      </c>
      <c r="N244" s="30"/>
      <c r="O244" s="30"/>
      <c r="P244" s="30"/>
      <c r="Q244" s="28"/>
      <c r="R244" s="27"/>
    </row>
    <row r="245" spans="2:18" x14ac:dyDescent="0.25">
      <c r="B245" s="43">
        <v>24</v>
      </c>
      <c r="C245" s="42">
        <v>-1.4999999999999999E-2</v>
      </c>
      <c r="D245" s="42"/>
      <c r="E245" s="42">
        <f t="shared" si="92"/>
        <v>-6.8500000000000005E-2</v>
      </c>
      <c r="F245" s="43">
        <f t="shared" si="93"/>
        <v>3</v>
      </c>
      <c r="G245" s="42">
        <f t="shared" si="94"/>
        <v>-0.20550000000000002</v>
      </c>
      <c r="H245" s="43"/>
      <c r="I245" s="43">
        <v>6</v>
      </c>
      <c r="J245" s="42">
        <v>2.7280000000000002</v>
      </c>
      <c r="K245" s="42">
        <f t="shared" si="95"/>
        <v>1.9865000000000002</v>
      </c>
      <c r="L245" s="43">
        <f t="shared" si="96"/>
        <v>4</v>
      </c>
      <c r="M245" s="42">
        <f t="shared" si="97"/>
        <v>7.9460000000000006</v>
      </c>
      <c r="N245" s="26"/>
      <c r="O245" s="26"/>
      <c r="P245" s="26"/>
      <c r="Q245" s="28"/>
      <c r="R245" s="27"/>
    </row>
    <row r="246" spans="2:18" x14ac:dyDescent="0.25">
      <c r="B246" s="43">
        <v>26</v>
      </c>
      <c r="C246" s="42">
        <v>2.5000000000000001E-2</v>
      </c>
      <c r="D246" s="42"/>
      <c r="E246" s="42">
        <f t="shared" si="92"/>
        <v>5.000000000000001E-3</v>
      </c>
      <c r="F246" s="43">
        <f t="shared" si="93"/>
        <v>2</v>
      </c>
      <c r="G246" s="42">
        <f t="shared" si="94"/>
        <v>1.0000000000000002E-2</v>
      </c>
      <c r="H246" s="41"/>
      <c r="I246" s="43">
        <v>10</v>
      </c>
      <c r="J246" s="42">
        <v>2.7229999999999999</v>
      </c>
      <c r="K246" s="42">
        <f t="shared" si="95"/>
        <v>2.7255000000000003</v>
      </c>
      <c r="L246" s="43">
        <f t="shared" si="96"/>
        <v>4</v>
      </c>
      <c r="M246" s="42">
        <f t="shared" si="97"/>
        <v>10.902000000000001</v>
      </c>
      <c r="N246" s="30"/>
      <c r="O246" s="30"/>
      <c r="P246" s="30"/>
      <c r="Q246" s="28"/>
      <c r="R246" s="27"/>
    </row>
    <row r="247" spans="2:18" x14ac:dyDescent="0.25">
      <c r="B247" s="43">
        <v>28</v>
      </c>
      <c r="C247" s="42">
        <v>0.114</v>
      </c>
      <c r="D247" s="42"/>
      <c r="E247" s="42">
        <f t="shared" si="92"/>
        <v>6.9500000000000006E-2</v>
      </c>
      <c r="F247" s="43">
        <f t="shared" si="93"/>
        <v>2</v>
      </c>
      <c r="G247" s="42">
        <f t="shared" si="94"/>
        <v>0.13900000000000001</v>
      </c>
      <c r="H247" s="41"/>
      <c r="I247" s="43">
        <v>12</v>
      </c>
      <c r="J247" s="42">
        <v>1.5449999999999999</v>
      </c>
      <c r="K247" s="42">
        <f t="shared" si="95"/>
        <v>2.1339999999999999</v>
      </c>
      <c r="L247" s="43">
        <f t="shared" si="96"/>
        <v>2</v>
      </c>
      <c r="M247" s="42">
        <f t="shared" si="97"/>
        <v>4.2679999999999998</v>
      </c>
      <c r="N247" s="30"/>
      <c r="O247" s="30"/>
      <c r="P247" s="30"/>
      <c r="Q247" s="28"/>
      <c r="R247" s="27"/>
    </row>
    <row r="248" spans="2:18" x14ac:dyDescent="0.25">
      <c r="B248" s="43">
        <v>30</v>
      </c>
      <c r="C248" s="42">
        <v>0.32500000000000001</v>
      </c>
      <c r="D248" s="42"/>
      <c r="E248" s="42">
        <f t="shared" si="92"/>
        <v>0.2195</v>
      </c>
      <c r="F248" s="43">
        <f t="shared" si="93"/>
        <v>2</v>
      </c>
      <c r="G248" s="42">
        <f t="shared" si="94"/>
        <v>0.439</v>
      </c>
      <c r="H248" s="41"/>
      <c r="I248" s="43">
        <v>14</v>
      </c>
      <c r="J248" s="42">
        <v>0.89300000000000002</v>
      </c>
      <c r="K248" s="42">
        <f t="shared" si="95"/>
        <v>1.2189999999999999</v>
      </c>
      <c r="L248" s="43">
        <f t="shared" si="96"/>
        <v>2</v>
      </c>
      <c r="M248" s="42">
        <f t="shared" si="97"/>
        <v>2.4379999999999997</v>
      </c>
      <c r="N248" s="26"/>
      <c r="O248" s="26"/>
      <c r="P248" s="26"/>
      <c r="R248" s="27"/>
    </row>
    <row r="249" spans="2:18" x14ac:dyDescent="0.25">
      <c r="B249" s="43">
        <v>32</v>
      </c>
      <c r="C249" s="42">
        <v>0.78700000000000003</v>
      </c>
      <c r="D249" s="42" t="s">
        <v>22</v>
      </c>
      <c r="E249" s="42">
        <f t="shared" si="92"/>
        <v>0.55600000000000005</v>
      </c>
      <c r="F249" s="43">
        <f t="shared" si="93"/>
        <v>2</v>
      </c>
      <c r="G249" s="42">
        <f t="shared" si="94"/>
        <v>1.1120000000000001</v>
      </c>
      <c r="H249" s="41"/>
      <c r="I249" s="43">
        <v>16</v>
      </c>
      <c r="J249" s="42">
        <v>0.38700000000000001</v>
      </c>
      <c r="K249" s="42">
        <f t="shared" si="95"/>
        <v>0.64</v>
      </c>
      <c r="L249" s="43">
        <f t="shared" si="96"/>
        <v>2</v>
      </c>
      <c r="M249" s="42">
        <f t="shared" si="97"/>
        <v>1.28</v>
      </c>
      <c r="N249" s="26"/>
      <c r="O249" s="26"/>
      <c r="P249" s="26"/>
      <c r="R249" s="27"/>
    </row>
    <row r="250" spans="2:18" x14ac:dyDescent="0.25">
      <c r="B250" s="43">
        <v>40</v>
      </c>
      <c r="C250" s="42">
        <v>0.79900000000000004</v>
      </c>
      <c r="D250" s="42"/>
      <c r="E250" s="42">
        <f t="shared" si="92"/>
        <v>0.79300000000000004</v>
      </c>
      <c r="F250" s="43">
        <f t="shared" si="93"/>
        <v>8</v>
      </c>
      <c r="G250" s="42">
        <f t="shared" si="94"/>
        <v>6.3440000000000003</v>
      </c>
      <c r="H250" s="41"/>
      <c r="I250" s="43">
        <v>18</v>
      </c>
      <c r="J250" s="42">
        <v>-1.7999999999999999E-2</v>
      </c>
      <c r="K250" s="42">
        <f t="shared" si="95"/>
        <v>0.1845</v>
      </c>
      <c r="L250" s="43">
        <f t="shared" si="96"/>
        <v>2</v>
      </c>
      <c r="M250" s="42">
        <f t="shared" si="97"/>
        <v>0.36899999999999999</v>
      </c>
      <c r="N250" s="26"/>
      <c r="O250" s="26"/>
      <c r="P250" s="26"/>
      <c r="R250" s="27"/>
    </row>
    <row r="251" spans="2:18" x14ac:dyDescent="0.25">
      <c r="B251" s="44">
        <v>45</v>
      </c>
      <c r="C251" s="45">
        <v>0.81499999999999995</v>
      </c>
      <c r="D251" s="45"/>
      <c r="E251" s="42">
        <f t="shared" si="92"/>
        <v>0.80699999999999994</v>
      </c>
      <c r="F251" s="43">
        <f t="shared" si="93"/>
        <v>5</v>
      </c>
      <c r="G251" s="42">
        <f t="shared" si="94"/>
        <v>4.0350000000000001</v>
      </c>
      <c r="I251" s="34">
        <f>I250+(J250-J251)*1.5</f>
        <v>19.773</v>
      </c>
      <c r="J251" s="35">
        <v>-1.2</v>
      </c>
      <c r="K251" s="42">
        <f t="shared" si="95"/>
        <v>-0.60899999999999999</v>
      </c>
      <c r="L251" s="43">
        <f t="shared" si="96"/>
        <v>1.7729999999999997</v>
      </c>
      <c r="M251" s="42">
        <f t="shared" si="97"/>
        <v>-1.0797569999999999</v>
      </c>
      <c r="N251" s="26"/>
      <c r="O251" s="26"/>
      <c r="P251" s="26"/>
      <c r="R251" s="27"/>
    </row>
    <row r="252" spans="2:18" x14ac:dyDescent="0.25">
      <c r="B252" s="44">
        <v>50</v>
      </c>
      <c r="C252" s="45">
        <v>0.82299999999999995</v>
      </c>
      <c r="D252" s="42" t="s">
        <v>71</v>
      </c>
      <c r="E252" s="42">
        <f t="shared" si="92"/>
        <v>0.81899999999999995</v>
      </c>
      <c r="F252" s="43">
        <f t="shared" si="93"/>
        <v>5</v>
      </c>
      <c r="G252" s="42">
        <f t="shared" si="94"/>
        <v>4.0949999999999998</v>
      </c>
      <c r="I252" s="36">
        <f>I251+1.5</f>
        <v>21.273</v>
      </c>
      <c r="J252" s="37">
        <f>J251</f>
        <v>-1.2</v>
      </c>
      <c r="K252" s="42">
        <f t="shared" si="95"/>
        <v>-1.2</v>
      </c>
      <c r="L252" s="43">
        <f t="shared" si="96"/>
        <v>1.5</v>
      </c>
      <c r="M252" s="42">
        <f t="shared" si="97"/>
        <v>-1.7999999999999998</v>
      </c>
      <c r="O252" s="30"/>
      <c r="P252" s="30"/>
    </row>
    <row r="253" spans="2:18" x14ac:dyDescent="0.25">
      <c r="B253" s="44"/>
      <c r="C253" s="45"/>
      <c r="D253" s="45"/>
      <c r="E253" s="42"/>
      <c r="F253" s="43"/>
      <c r="G253" s="42"/>
      <c r="I253" s="34">
        <f>I252+1.5</f>
        <v>22.773</v>
      </c>
      <c r="J253" s="35">
        <f>J251</f>
        <v>-1.2</v>
      </c>
      <c r="K253" s="42">
        <f t="shared" si="95"/>
        <v>-1.2</v>
      </c>
      <c r="L253" s="43">
        <f t="shared" si="96"/>
        <v>1.5</v>
      </c>
      <c r="M253" s="42">
        <f t="shared" si="97"/>
        <v>-1.7999999999999998</v>
      </c>
      <c r="O253" s="23"/>
      <c r="P253" s="23"/>
    </row>
    <row r="254" spans="2:18" x14ac:dyDescent="0.25">
      <c r="B254" s="44"/>
      <c r="C254" s="45"/>
      <c r="D254" s="45"/>
      <c r="E254" s="42"/>
      <c r="F254" s="43"/>
      <c r="G254" s="42"/>
      <c r="I254" s="34">
        <f>I253+(J254-J253)*1.5</f>
        <v>24.573</v>
      </c>
      <c r="J254" s="38">
        <v>0</v>
      </c>
      <c r="K254" s="42">
        <f t="shared" si="95"/>
        <v>-0.6</v>
      </c>
      <c r="L254" s="43">
        <f t="shared" si="96"/>
        <v>1.8000000000000007</v>
      </c>
      <c r="M254" s="42">
        <f t="shared" si="97"/>
        <v>-1.0800000000000003</v>
      </c>
      <c r="O254" s="23"/>
      <c r="P254" s="23"/>
    </row>
    <row r="255" spans="2:18" x14ac:dyDescent="0.25">
      <c r="B255" s="44"/>
      <c r="C255" s="45"/>
      <c r="D255" s="45"/>
      <c r="E255" s="42"/>
      <c r="F255" s="43"/>
      <c r="G255" s="42"/>
      <c r="H255" s="42"/>
      <c r="I255" s="43">
        <v>21</v>
      </c>
      <c r="J255" s="42">
        <v>-0.122</v>
      </c>
      <c r="K255" s="42">
        <f t="shared" si="95"/>
        <v>-6.0999999999999999E-2</v>
      </c>
      <c r="L255" s="43">
        <f t="shared" si="96"/>
        <v>-3.5730000000000004</v>
      </c>
      <c r="M255" s="42">
        <f t="shared" si="97"/>
        <v>0.21795300000000001</v>
      </c>
      <c r="N255" s="23"/>
      <c r="O255" s="23"/>
      <c r="P255" s="23"/>
    </row>
    <row r="256" spans="2:18" x14ac:dyDescent="0.25">
      <c r="B256" s="44"/>
      <c r="C256" s="45"/>
      <c r="D256" s="45"/>
      <c r="E256" s="42"/>
      <c r="F256" s="43"/>
      <c r="G256" s="42"/>
      <c r="H256" s="42"/>
      <c r="I256" s="43">
        <v>24</v>
      </c>
      <c r="J256" s="42">
        <v>-1.4999999999999999E-2</v>
      </c>
      <c r="K256" s="42">
        <f t="shared" si="95"/>
        <v>-6.8500000000000005E-2</v>
      </c>
      <c r="L256" s="43">
        <f t="shared" si="96"/>
        <v>3</v>
      </c>
      <c r="M256" s="42">
        <f t="shared" si="97"/>
        <v>-0.20550000000000002</v>
      </c>
      <c r="N256" s="23"/>
      <c r="O256" s="23"/>
      <c r="P256" s="23"/>
    </row>
    <row r="257" spans="2:18" x14ac:dyDescent="0.25">
      <c r="B257" s="44"/>
      <c r="C257" s="45"/>
      <c r="D257" s="45"/>
      <c r="E257" s="42"/>
      <c r="F257" s="43"/>
      <c r="G257" s="42"/>
      <c r="H257" s="42"/>
      <c r="I257" s="43">
        <v>26</v>
      </c>
      <c r="J257" s="42">
        <v>2.5000000000000001E-2</v>
      </c>
      <c r="K257" s="42">
        <f t="shared" si="95"/>
        <v>5.000000000000001E-3</v>
      </c>
      <c r="L257" s="43">
        <f t="shared" si="96"/>
        <v>2</v>
      </c>
      <c r="M257" s="42">
        <f t="shared" si="97"/>
        <v>1.0000000000000002E-2</v>
      </c>
      <c r="N257" s="23"/>
      <c r="O257" s="23"/>
      <c r="P257" s="23"/>
    </row>
    <row r="258" spans="2:18" x14ac:dyDescent="0.25">
      <c r="B258" s="44"/>
      <c r="C258" s="45"/>
      <c r="D258" s="45"/>
      <c r="E258" s="42"/>
      <c r="F258" s="43"/>
      <c r="G258" s="42"/>
      <c r="H258" s="42"/>
      <c r="I258" s="43">
        <v>28</v>
      </c>
      <c r="J258" s="42">
        <v>0.114</v>
      </c>
      <c r="K258" s="42">
        <f t="shared" si="95"/>
        <v>6.9500000000000006E-2</v>
      </c>
      <c r="L258" s="43">
        <f t="shared" si="96"/>
        <v>2</v>
      </c>
      <c r="M258" s="42">
        <f t="shared" si="97"/>
        <v>0.13900000000000001</v>
      </c>
      <c r="N258" s="23"/>
      <c r="O258" s="23"/>
      <c r="P258" s="23"/>
    </row>
    <row r="259" spans="2:18" x14ac:dyDescent="0.25">
      <c r="B259" s="44"/>
      <c r="C259" s="45"/>
      <c r="D259" s="45"/>
      <c r="E259" s="42"/>
      <c r="F259" s="43"/>
      <c r="G259" s="42"/>
      <c r="H259" s="42"/>
      <c r="I259" s="43">
        <v>30</v>
      </c>
      <c r="J259" s="42">
        <v>0.32500000000000001</v>
      </c>
      <c r="K259" s="42">
        <f t="shared" si="95"/>
        <v>0.2195</v>
      </c>
      <c r="L259" s="43">
        <f t="shared" si="96"/>
        <v>2</v>
      </c>
      <c r="M259" s="42">
        <f t="shared" si="97"/>
        <v>0.439</v>
      </c>
      <c r="N259" s="23"/>
      <c r="O259" s="23"/>
      <c r="P259" s="23"/>
    </row>
    <row r="260" spans="2:18" ht="15" x14ac:dyDescent="0.25">
      <c r="B260" s="41" t="s">
        <v>108</v>
      </c>
      <c r="C260" s="41"/>
      <c r="D260" s="57">
        <v>1.4</v>
      </c>
      <c r="E260" s="57"/>
      <c r="J260" s="32"/>
      <c r="K260" s="32"/>
      <c r="L260" s="32"/>
      <c r="M260" s="32"/>
      <c r="N260" s="23"/>
      <c r="O260" s="23"/>
      <c r="P260" s="23"/>
    </row>
    <row r="261" spans="2:18" x14ac:dyDescent="0.25">
      <c r="B261" s="58"/>
      <c r="C261" s="58"/>
      <c r="D261" s="58"/>
      <c r="E261" s="58"/>
      <c r="F261" s="58"/>
      <c r="G261" s="58"/>
      <c r="I261" s="58"/>
      <c r="J261" s="58"/>
      <c r="K261" s="58"/>
      <c r="L261" s="58"/>
      <c r="M261" s="58"/>
      <c r="N261" s="24"/>
      <c r="O261" s="24"/>
      <c r="P261" s="26"/>
    </row>
    <row r="262" spans="2:18" x14ac:dyDescent="0.25">
      <c r="B262" s="43">
        <v>0</v>
      </c>
      <c r="C262" s="42">
        <v>1.21</v>
      </c>
      <c r="D262" s="42" t="s">
        <v>113</v>
      </c>
      <c r="E262" s="43"/>
      <c r="F262" s="43"/>
      <c r="G262" s="43"/>
      <c r="H262" s="43"/>
      <c r="I262" s="44"/>
      <c r="J262" s="25"/>
      <c r="K262" s="42"/>
      <c r="L262" s="43"/>
      <c r="M262" s="42"/>
      <c r="N262" s="26"/>
      <c r="O262" s="26"/>
      <c r="P262" s="26"/>
      <c r="R262" s="27"/>
    </row>
    <row r="263" spans="2:18" x14ac:dyDescent="0.25">
      <c r="B263" s="43">
        <v>2</v>
      </c>
      <c r="C263" s="42">
        <v>1.8540000000000001</v>
      </c>
      <c r="D263" s="42"/>
      <c r="E263" s="42">
        <f>(C262+C263)/2</f>
        <v>1.532</v>
      </c>
      <c r="F263" s="43">
        <f>B263-B262</f>
        <v>2</v>
      </c>
      <c r="G263" s="42">
        <f>E263*F263</f>
        <v>3.0640000000000001</v>
      </c>
      <c r="H263" s="43"/>
      <c r="I263" s="43"/>
      <c r="J263" s="43"/>
      <c r="K263" s="42"/>
      <c r="L263" s="43"/>
      <c r="M263" s="42"/>
      <c r="N263" s="26"/>
      <c r="O263" s="26"/>
      <c r="P263" s="26"/>
      <c r="Q263" s="28"/>
      <c r="R263" s="27"/>
    </row>
    <row r="264" spans="2:18" x14ac:dyDescent="0.25">
      <c r="B264" s="43">
        <v>6</v>
      </c>
      <c r="C264" s="42">
        <v>3.0939999999999999</v>
      </c>
      <c r="D264" s="42"/>
      <c r="E264" s="42">
        <f t="shared" ref="E264:E278" si="98">(C263+C264)/2</f>
        <v>2.4740000000000002</v>
      </c>
      <c r="F264" s="43">
        <f t="shared" ref="F264:F278" si="99">B264-B263</f>
        <v>4</v>
      </c>
      <c r="G264" s="42">
        <f t="shared" ref="G264:G278" si="100">E264*F264</f>
        <v>9.8960000000000008</v>
      </c>
      <c r="H264" s="43"/>
      <c r="I264" s="43"/>
      <c r="J264" s="43"/>
      <c r="K264" s="42"/>
      <c r="L264" s="43"/>
      <c r="M264" s="42"/>
      <c r="N264" s="26"/>
      <c r="O264" s="26"/>
      <c r="P264" s="26"/>
      <c r="Q264" s="28"/>
      <c r="R264" s="27"/>
    </row>
    <row r="265" spans="2:18" x14ac:dyDescent="0.25">
      <c r="B265" s="43">
        <v>10</v>
      </c>
      <c r="C265" s="42">
        <v>3.0790000000000002</v>
      </c>
      <c r="D265" s="42" t="s">
        <v>24</v>
      </c>
      <c r="E265" s="42">
        <f t="shared" si="98"/>
        <v>3.0865</v>
      </c>
      <c r="F265" s="43">
        <f t="shared" si="99"/>
        <v>4</v>
      </c>
      <c r="G265" s="42">
        <f t="shared" si="100"/>
        <v>12.346</v>
      </c>
      <c r="H265" s="43"/>
      <c r="I265" s="43"/>
      <c r="J265" s="43"/>
      <c r="K265" s="42"/>
      <c r="L265" s="43"/>
      <c r="M265" s="42"/>
      <c r="N265" s="26"/>
      <c r="O265" s="26"/>
      <c r="P265" s="26"/>
      <c r="Q265" s="28"/>
      <c r="R265" s="27"/>
    </row>
    <row r="266" spans="2:18" x14ac:dyDescent="0.25">
      <c r="B266" s="43">
        <v>12</v>
      </c>
      <c r="C266" s="42">
        <v>1.859</v>
      </c>
      <c r="D266" s="42"/>
      <c r="E266" s="42">
        <f t="shared" si="98"/>
        <v>2.4690000000000003</v>
      </c>
      <c r="F266" s="43">
        <f t="shared" si="99"/>
        <v>2</v>
      </c>
      <c r="G266" s="42">
        <f t="shared" si="100"/>
        <v>4.9380000000000006</v>
      </c>
      <c r="H266" s="43"/>
      <c r="I266" s="43"/>
      <c r="J266" s="43"/>
      <c r="K266" s="42"/>
      <c r="L266" s="43"/>
      <c r="M266" s="42"/>
      <c r="N266" s="26"/>
      <c r="O266" s="26"/>
      <c r="P266" s="26"/>
      <c r="Q266" s="28"/>
      <c r="R266" s="27"/>
    </row>
    <row r="267" spans="2:18" x14ac:dyDescent="0.25">
      <c r="B267" s="43">
        <v>14</v>
      </c>
      <c r="C267" s="42">
        <v>1.1100000000000001</v>
      </c>
      <c r="D267" s="42"/>
      <c r="E267" s="42">
        <f t="shared" si="98"/>
        <v>1.4845000000000002</v>
      </c>
      <c r="F267" s="43">
        <f t="shared" si="99"/>
        <v>2</v>
      </c>
      <c r="G267" s="42">
        <f t="shared" si="100"/>
        <v>2.9690000000000003</v>
      </c>
      <c r="H267" s="43"/>
      <c r="I267" s="43"/>
      <c r="J267" s="43"/>
      <c r="K267" s="42"/>
      <c r="L267" s="43"/>
      <c r="M267" s="42"/>
      <c r="N267" s="26"/>
      <c r="O267" s="26"/>
      <c r="P267" s="26"/>
      <c r="Q267" s="28"/>
      <c r="R267" s="27"/>
    </row>
    <row r="268" spans="2:18" x14ac:dyDescent="0.25">
      <c r="B268" s="43">
        <v>16</v>
      </c>
      <c r="C268" s="42">
        <v>0.496</v>
      </c>
      <c r="D268" s="42"/>
      <c r="E268" s="42">
        <f t="shared" si="98"/>
        <v>0.80300000000000005</v>
      </c>
      <c r="F268" s="43">
        <f t="shared" si="99"/>
        <v>2</v>
      </c>
      <c r="G268" s="42">
        <f t="shared" si="100"/>
        <v>1.6060000000000001</v>
      </c>
      <c r="H268" s="43"/>
      <c r="I268" s="43"/>
      <c r="J268" s="43"/>
      <c r="K268" s="42"/>
      <c r="L268" s="43"/>
      <c r="M268" s="42"/>
      <c r="N268" s="26"/>
      <c r="O268" s="26"/>
      <c r="P268" s="26"/>
      <c r="Q268" s="28"/>
      <c r="R268" s="27"/>
    </row>
    <row r="269" spans="2:18" x14ac:dyDescent="0.25">
      <c r="B269" s="43">
        <v>18</v>
      </c>
      <c r="C269" s="42">
        <v>8.5999999999999993E-2</v>
      </c>
      <c r="D269" s="42"/>
      <c r="E269" s="42">
        <f t="shared" si="98"/>
        <v>0.29099999999999998</v>
      </c>
      <c r="F269" s="43">
        <f t="shared" si="99"/>
        <v>2</v>
      </c>
      <c r="G269" s="42">
        <f t="shared" si="100"/>
        <v>0.58199999999999996</v>
      </c>
      <c r="H269" s="43"/>
      <c r="I269" s="43">
        <v>0</v>
      </c>
      <c r="J269" s="42">
        <v>1.21</v>
      </c>
      <c r="K269" s="42"/>
      <c r="L269" s="43"/>
      <c r="M269" s="42"/>
      <c r="N269" s="26"/>
      <c r="O269" s="26"/>
      <c r="P269" s="26"/>
      <c r="Q269" s="28"/>
      <c r="R269" s="27"/>
    </row>
    <row r="270" spans="2:18" x14ac:dyDescent="0.25">
      <c r="B270" s="43">
        <v>19.5</v>
      </c>
      <c r="C270" s="42">
        <v>-1.4999999999999999E-2</v>
      </c>
      <c r="D270" s="42" t="s">
        <v>23</v>
      </c>
      <c r="E270" s="42">
        <f t="shared" si="98"/>
        <v>3.5499999999999997E-2</v>
      </c>
      <c r="F270" s="43">
        <f t="shared" si="99"/>
        <v>1.5</v>
      </c>
      <c r="G270" s="42">
        <f t="shared" si="100"/>
        <v>5.3249999999999992E-2</v>
      </c>
      <c r="H270" s="43"/>
      <c r="I270" s="43">
        <v>2</v>
      </c>
      <c r="J270" s="42">
        <v>1.8540000000000001</v>
      </c>
      <c r="K270" s="42">
        <f t="shared" ref="K270:K278" si="101">AVERAGE(J269,J270)</f>
        <v>1.532</v>
      </c>
      <c r="L270" s="43">
        <f t="shared" ref="L270:L278" si="102">I270-I269</f>
        <v>2</v>
      </c>
      <c r="M270" s="42">
        <f t="shared" ref="M270:M278" si="103">L270*K270</f>
        <v>3.0640000000000001</v>
      </c>
      <c r="N270" s="30"/>
      <c r="O270" s="30"/>
      <c r="P270" s="30"/>
      <c r="Q270" s="28"/>
      <c r="R270" s="27"/>
    </row>
    <row r="271" spans="2:18" x14ac:dyDescent="0.25">
      <c r="B271" s="43">
        <v>21</v>
      </c>
      <c r="C271" s="42">
        <v>8.8999999999999996E-2</v>
      </c>
      <c r="D271" s="42"/>
      <c r="E271" s="42">
        <f t="shared" si="98"/>
        <v>3.6999999999999998E-2</v>
      </c>
      <c r="F271" s="43">
        <f t="shared" si="99"/>
        <v>1.5</v>
      </c>
      <c r="G271" s="42">
        <f t="shared" si="100"/>
        <v>5.5499999999999994E-2</v>
      </c>
      <c r="H271" s="43"/>
      <c r="I271" s="43">
        <v>6</v>
      </c>
      <c r="J271" s="42">
        <v>3.0939999999999999</v>
      </c>
      <c r="K271" s="42">
        <f t="shared" si="101"/>
        <v>2.4740000000000002</v>
      </c>
      <c r="L271" s="43">
        <f t="shared" si="102"/>
        <v>4</v>
      </c>
      <c r="M271" s="42">
        <f t="shared" si="103"/>
        <v>9.8960000000000008</v>
      </c>
      <c r="N271" s="26"/>
      <c r="O271" s="26"/>
      <c r="P271" s="26"/>
      <c r="Q271" s="28"/>
      <c r="R271" s="27"/>
    </row>
    <row r="272" spans="2:18" x14ac:dyDescent="0.25">
      <c r="B272" s="43">
        <v>23</v>
      </c>
      <c r="C272" s="42">
        <v>0.35399999999999998</v>
      </c>
      <c r="D272" s="42"/>
      <c r="E272" s="42">
        <f t="shared" si="98"/>
        <v>0.22149999999999997</v>
      </c>
      <c r="F272" s="43">
        <f t="shared" si="99"/>
        <v>2</v>
      </c>
      <c r="G272" s="42">
        <f t="shared" si="100"/>
        <v>0.44299999999999995</v>
      </c>
      <c r="H272" s="41"/>
      <c r="I272" s="43">
        <v>10</v>
      </c>
      <c r="J272" s="42">
        <v>3.0790000000000002</v>
      </c>
      <c r="K272" s="42">
        <f t="shared" si="101"/>
        <v>3.0865</v>
      </c>
      <c r="L272" s="43">
        <f t="shared" si="102"/>
        <v>4</v>
      </c>
      <c r="M272" s="42">
        <f t="shared" si="103"/>
        <v>12.346</v>
      </c>
      <c r="N272" s="30"/>
      <c r="O272" s="30"/>
      <c r="P272" s="30"/>
      <c r="Q272" s="28"/>
      <c r="R272" s="27"/>
    </row>
    <row r="273" spans="2:18" x14ac:dyDescent="0.25">
      <c r="B273" s="43">
        <v>25</v>
      </c>
      <c r="C273" s="42">
        <v>0.7</v>
      </c>
      <c r="D273" s="42"/>
      <c r="E273" s="42">
        <f t="shared" si="98"/>
        <v>0.52699999999999991</v>
      </c>
      <c r="F273" s="43">
        <f t="shared" si="99"/>
        <v>2</v>
      </c>
      <c r="G273" s="42">
        <f t="shared" si="100"/>
        <v>1.0539999999999998</v>
      </c>
      <c r="H273" s="41"/>
      <c r="I273" s="43">
        <v>12</v>
      </c>
      <c r="J273" s="42">
        <v>1.859</v>
      </c>
      <c r="K273" s="42">
        <f t="shared" si="101"/>
        <v>2.4690000000000003</v>
      </c>
      <c r="L273" s="43">
        <f t="shared" si="102"/>
        <v>2</v>
      </c>
      <c r="M273" s="42">
        <f t="shared" si="103"/>
        <v>4.9380000000000006</v>
      </c>
      <c r="N273" s="30"/>
      <c r="O273" s="30"/>
      <c r="P273" s="30"/>
      <c r="Q273" s="28"/>
      <c r="R273" s="27"/>
    </row>
    <row r="274" spans="2:18" x14ac:dyDescent="0.25">
      <c r="B274" s="43">
        <v>27</v>
      </c>
      <c r="C274" s="42">
        <v>0.999</v>
      </c>
      <c r="D274" s="42"/>
      <c r="E274" s="42">
        <f t="shared" si="98"/>
        <v>0.84949999999999992</v>
      </c>
      <c r="F274" s="43">
        <f t="shared" si="99"/>
        <v>2</v>
      </c>
      <c r="G274" s="42">
        <f t="shared" si="100"/>
        <v>1.6989999999999998</v>
      </c>
      <c r="H274" s="41"/>
      <c r="I274" s="43">
        <v>14</v>
      </c>
      <c r="J274" s="42">
        <v>1.1100000000000001</v>
      </c>
      <c r="K274" s="42">
        <f t="shared" si="101"/>
        <v>1.4845000000000002</v>
      </c>
      <c r="L274" s="43">
        <f t="shared" si="102"/>
        <v>2</v>
      </c>
      <c r="M274" s="42">
        <f t="shared" si="103"/>
        <v>2.9690000000000003</v>
      </c>
      <c r="N274" s="26"/>
      <c r="O274" s="26"/>
      <c r="P274" s="26"/>
      <c r="R274" s="27"/>
    </row>
    <row r="275" spans="2:18" x14ac:dyDescent="0.25">
      <c r="B275" s="43">
        <v>29</v>
      </c>
      <c r="C275" s="42">
        <v>1.909</v>
      </c>
      <c r="D275" s="42" t="s">
        <v>22</v>
      </c>
      <c r="E275" s="42">
        <f t="shared" si="98"/>
        <v>1.454</v>
      </c>
      <c r="F275" s="43">
        <f t="shared" si="99"/>
        <v>2</v>
      </c>
      <c r="G275" s="42">
        <f t="shared" si="100"/>
        <v>2.9079999999999999</v>
      </c>
      <c r="H275" s="41"/>
      <c r="I275" s="34">
        <f>I274+(J274-J275)*1.5</f>
        <v>17.465</v>
      </c>
      <c r="J275" s="35">
        <v>-1.2</v>
      </c>
      <c r="K275" s="42">
        <f t="shared" si="101"/>
        <v>-4.4999999999999929E-2</v>
      </c>
      <c r="L275" s="43">
        <f t="shared" si="102"/>
        <v>3.4649999999999999</v>
      </c>
      <c r="M275" s="42">
        <f t="shared" si="103"/>
        <v>-0.15592499999999976</v>
      </c>
      <c r="N275" s="26"/>
      <c r="O275" s="26"/>
      <c r="P275" s="26"/>
      <c r="R275" s="27"/>
    </row>
    <row r="276" spans="2:18" x14ac:dyDescent="0.25">
      <c r="B276" s="43">
        <v>30</v>
      </c>
      <c r="C276" s="42">
        <v>1.9039999999999999</v>
      </c>
      <c r="E276" s="42">
        <f t="shared" si="98"/>
        <v>1.9064999999999999</v>
      </c>
      <c r="F276" s="43">
        <f t="shared" si="99"/>
        <v>1</v>
      </c>
      <c r="G276" s="42">
        <f t="shared" si="100"/>
        <v>1.9064999999999999</v>
      </c>
      <c r="H276" s="41"/>
      <c r="I276" s="36">
        <f>I275+1.5</f>
        <v>18.965</v>
      </c>
      <c r="J276" s="37">
        <f>J275</f>
        <v>-1.2</v>
      </c>
      <c r="K276" s="42">
        <f t="shared" si="101"/>
        <v>-1.2</v>
      </c>
      <c r="L276" s="43">
        <f t="shared" si="102"/>
        <v>1.5</v>
      </c>
      <c r="M276" s="42">
        <f t="shared" si="103"/>
        <v>-1.7999999999999998</v>
      </c>
      <c r="N276" s="26"/>
      <c r="O276" s="26"/>
      <c r="P276" s="26"/>
      <c r="R276" s="27"/>
    </row>
    <row r="277" spans="2:18" x14ac:dyDescent="0.25">
      <c r="B277" s="44">
        <v>32</v>
      </c>
      <c r="C277" s="45">
        <v>1.2090000000000001</v>
      </c>
      <c r="D277" s="45"/>
      <c r="E277" s="42">
        <f t="shared" si="98"/>
        <v>1.5565</v>
      </c>
      <c r="F277" s="43">
        <f t="shared" si="99"/>
        <v>2</v>
      </c>
      <c r="G277" s="42">
        <f t="shared" si="100"/>
        <v>3.113</v>
      </c>
      <c r="I277" s="34">
        <f>I276+1.5</f>
        <v>20.465</v>
      </c>
      <c r="J277" s="35">
        <f>J275</f>
        <v>-1.2</v>
      </c>
      <c r="K277" s="42">
        <f t="shared" si="101"/>
        <v>-1.2</v>
      </c>
      <c r="L277" s="43">
        <f t="shared" si="102"/>
        <v>1.5</v>
      </c>
      <c r="M277" s="42">
        <f t="shared" si="103"/>
        <v>-1.7999999999999998</v>
      </c>
      <c r="N277" s="26"/>
      <c r="O277" s="26"/>
      <c r="P277" s="26"/>
      <c r="R277" s="27"/>
    </row>
    <row r="278" spans="2:18" x14ac:dyDescent="0.25">
      <c r="B278" s="44">
        <v>34</v>
      </c>
      <c r="C278" s="45">
        <v>0.68</v>
      </c>
      <c r="D278" s="42" t="s">
        <v>116</v>
      </c>
      <c r="E278" s="42">
        <f t="shared" si="98"/>
        <v>0.94450000000000012</v>
      </c>
      <c r="F278" s="43">
        <f t="shared" si="99"/>
        <v>2</v>
      </c>
      <c r="G278" s="42">
        <f t="shared" si="100"/>
        <v>1.8890000000000002</v>
      </c>
      <c r="I278" s="34">
        <f>I277+(J278-J277)*1.5</f>
        <v>22.79</v>
      </c>
      <c r="J278" s="38">
        <v>0.35</v>
      </c>
      <c r="K278" s="42">
        <f t="shared" si="101"/>
        <v>-0.42499999999999999</v>
      </c>
      <c r="L278" s="43">
        <f t="shared" si="102"/>
        <v>2.3249999999999993</v>
      </c>
      <c r="M278" s="42">
        <f t="shared" si="103"/>
        <v>-0.9881249999999997</v>
      </c>
      <c r="O278" s="30"/>
      <c r="P278" s="30"/>
    </row>
    <row r="279" spans="2:18" ht="15" x14ac:dyDescent="0.25">
      <c r="B279" s="32"/>
      <c r="C279" s="22"/>
      <c r="D279" s="22"/>
      <c r="E279" s="32"/>
      <c r="F279" s="43"/>
      <c r="G279" s="42"/>
      <c r="H279" s="56" t="s">
        <v>110</v>
      </c>
      <c r="I279" s="56"/>
      <c r="J279" s="43" t="e">
        <f>#REF!</f>
        <v>#REF!</v>
      </c>
      <c r="K279" s="42" t="s">
        <v>111</v>
      </c>
      <c r="L279" s="43" t="e">
        <f>#REF!</f>
        <v>#REF!</v>
      </c>
      <c r="M279" s="42" t="e">
        <f>J279-L279</f>
        <v>#REF!</v>
      </c>
      <c r="N279" s="30"/>
      <c r="O279" s="23"/>
      <c r="P279" s="23"/>
    </row>
    <row r="280" spans="2:18" ht="15" x14ac:dyDescent="0.25">
      <c r="B280" s="41" t="s">
        <v>108</v>
      </c>
      <c r="C280" s="41"/>
      <c r="D280" s="57">
        <v>1.5</v>
      </c>
      <c r="E280" s="57"/>
      <c r="J280" s="32"/>
      <c r="K280" s="32"/>
      <c r="L280" s="32"/>
      <c r="M280" s="32"/>
      <c r="N280" s="23"/>
      <c r="O280" s="23"/>
      <c r="P280" s="23"/>
    </row>
    <row r="281" spans="2:18" x14ac:dyDescent="0.25">
      <c r="B281" s="58"/>
      <c r="C281" s="58"/>
      <c r="D281" s="58"/>
      <c r="E281" s="58"/>
      <c r="F281" s="58"/>
      <c r="G281" s="58"/>
      <c r="I281" s="58"/>
      <c r="J281" s="58"/>
      <c r="K281" s="58"/>
      <c r="L281" s="58"/>
      <c r="M281" s="58"/>
      <c r="N281" s="24"/>
      <c r="O281" s="24"/>
      <c r="P281" s="26"/>
    </row>
    <row r="282" spans="2:18" x14ac:dyDescent="0.25">
      <c r="B282" s="43">
        <v>0</v>
      </c>
      <c r="C282" s="42">
        <v>1.252</v>
      </c>
      <c r="D282" s="42" t="s">
        <v>116</v>
      </c>
      <c r="E282" s="43"/>
      <c r="F282" s="43"/>
      <c r="G282" s="43"/>
      <c r="H282" s="43"/>
      <c r="I282" s="44"/>
      <c r="J282" s="25"/>
      <c r="K282" s="42"/>
      <c r="L282" s="43"/>
      <c r="M282" s="42"/>
      <c r="N282" s="26"/>
      <c r="O282" s="26"/>
      <c r="P282" s="26"/>
      <c r="R282" s="27"/>
    </row>
    <row r="283" spans="2:18" x14ac:dyDescent="0.25">
      <c r="B283" s="43">
        <v>4</v>
      </c>
      <c r="C283" s="42">
        <v>1.3680000000000001</v>
      </c>
      <c r="D283" s="42"/>
      <c r="E283" s="42">
        <f>(C282+C283)/2</f>
        <v>1.31</v>
      </c>
      <c r="F283" s="43">
        <f>B283-B282</f>
        <v>4</v>
      </c>
      <c r="G283" s="42">
        <f>E283*F283</f>
        <v>5.24</v>
      </c>
      <c r="H283" s="43"/>
      <c r="I283" s="43">
        <v>0</v>
      </c>
      <c r="J283" s="42">
        <v>1.252</v>
      </c>
      <c r="K283" s="42"/>
      <c r="L283" s="43"/>
      <c r="M283" s="42"/>
      <c r="N283" s="26"/>
      <c r="O283" s="26"/>
      <c r="P283" s="26"/>
      <c r="Q283" s="28"/>
      <c r="R283" s="27"/>
    </row>
    <row r="284" spans="2:18" x14ac:dyDescent="0.25">
      <c r="B284" s="43">
        <v>6</v>
      </c>
      <c r="C284" s="42">
        <v>3.0579999999999998</v>
      </c>
      <c r="D284" s="42" t="s">
        <v>117</v>
      </c>
      <c r="E284" s="42">
        <f t="shared" ref="E284:E298" si="104">(C283+C284)/2</f>
        <v>2.2130000000000001</v>
      </c>
      <c r="F284" s="43">
        <f t="shared" ref="F284:F298" si="105">B284-B283</f>
        <v>2</v>
      </c>
      <c r="G284" s="42">
        <f t="shared" ref="G284:G298" si="106">E284*F284</f>
        <v>4.4260000000000002</v>
      </c>
      <c r="H284" s="43"/>
      <c r="I284" s="43">
        <v>4</v>
      </c>
      <c r="J284" s="42">
        <v>1.3680000000000001</v>
      </c>
      <c r="K284" s="42">
        <f t="shared" ref="K284:K299" si="107">AVERAGE(J283,J284)</f>
        <v>1.31</v>
      </c>
      <c r="L284" s="43">
        <f t="shared" ref="L284:L299" si="108">I284-I283</f>
        <v>4</v>
      </c>
      <c r="M284" s="42">
        <f t="shared" ref="M284:M299" si="109">L284*K284</f>
        <v>5.24</v>
      </c>
      <c r="N284" s="26"/>
      <c r="O284" s="26"/>
      <c r="P284" s="26"/>
      <c r="Q284" s="28"/>
      <c r="R284" s="27"/>
    </row>
    <row r="285" spans="2:18" x14ac:dyDescent="0.25">
      <c r="B285" s="43">
        <v>10</v>
      </c>
      <c r="C285" s="42">
        <v>3.0470000000000002</v>
      </c>
      <c r="D285" s="42" t="s">
        <v>24</v>
      </c>
      <c r="E285" s="42">
        <f t="shared" si="104"/>
        <v>3.0525000000000002</v>
      </c>
      <c r="F285" s="43">
        <f t="shared" si="105"/>
        <v>4</v>
      </c>
      <c r="G285" s="42">
        <f t="shared" si="106"/>
        <v>12.21</v>
      </c>
      <c r="H285" s="43"/>
      <c r="I285" s="43">
        <v>6</v>
      </c>
      <c r="J285" s="42">
        <v>3.0579999999999998</v>
      </c>
      <c r="K285" s="42">
        <f t="shared" si="107"/>
        <v>2.2130000000000001</v>
      </c>
      <c r="L285" s="43">
        <f t="shared" si="108"/>
        <v>2</v>
      </c>
      <c r="M285" s="42">
        <f t="shared" si="109"/>
        <v>4.4260000000000002</v>
      </c>
      <c r="N285" s="26"/>
      <c r="O285" s="26"/>
      <c r="P285" s="26"/>
      <c r="Q285" s="28"/>
      <c r="R285" s="27"/>
    </row>
    <row r="286" spans="2:18" x14ac:dyDescent="0.25">
      <c r="B286" s="43">
        <v>12</v>
      </c>
      <c r="C286" s="42">
        <v>1.8580000000000001</v>
      </c>
      <c r="D286" s="42"/>
      <c r="E286" s="42">
        <f t="shared" si="104"/>
        <v>2.4525000000000001</v>
      </c>
      <c r="F286" s="43">
        <f t="shared" si="105"/>
        <v>2</v>
      </c>
      <c r="G286" s="42">
        <f t="shared" si="106"/>
        <v>4.9050000000000002</v>
      </c>
      <c r="H286" s="43"/>
      <c r="I286" s="43">
        <v>10</v>
      </c>
      <c r="J286" s="42">
        <v>3.0470000000000002</v>
      </c>
      <c r="K286" s="42">
        <f t="shared" si="107"/>
        <v>3.0525000000000002</v>
      </c>
      <c r="L286" s="43">
        <f t="shared" si="108"/>
        <v>4</v>
      </c>
      <c r="M286" s="42">
        <f t="shared" si="109"/>
        <v>12.21</v>
      </c>
      <c r="N286" s="26"/>
      <c r="O286" s="26"/>
      <c r="P286" s="26"/>
      <c r="Q286" s="28"/>
      <c r="R286" s="27"/>
    </row>
    <row r="287" spans="2:18" x14ac:dyDescent="0.25">
      <c r="B287" s="43">
        <v>14</v>
      </c>
      <c r="C287" s="42">
        <v>0.85599999999999998</v>
      </c>
      <c r="D287" s="42"/>
      <c r="E287" s="42">
        <f t="shared" si="104"/>
        <v>1.357</v>
      </c>
      <c r="F287" s="43">
        <f t="shared" si="105"/>
        <v>2</v>
      </c>
      <c r="G287" s="42">
        <f t="shared" si="106"/>
        <v>2.714</v>
      </c>
      <c r="H287" s="43"/>
      <c r="I287" s="43">
        <v>12</v>
      </c>
      <c r="J287" s="42">
        <v>1.8580000000000001</v>
      </c>
      <c r="K287" s="42">
        <f t="shared" si="107"/>
        <v>2.4525000000000001</v>
      </c>
      <c r="L287" s="43">
        <f t="shared" si="108"/>
        <v>2</v>
      </c>
      <c r="M287" s="42">
        <f t="shared" si="109"/>
        <v>4.9050000000000002</v>
      </c>
      <c r="N287" s="26"/>
      <c r="O287" s="26"/>
      <c r="P287" s="26"/>
      <c r="Q287" s="28"/>
      <c r="R287" s="27"/>
    </row>
    <row r="288" spans="2:18" x14ac:dyDescent="0.25">
      <c r="B288" s="43">
        <v>16</v>
      </c>
      <c r="C288" s="42">
        <v>0.158</v>
      </c>
      <c r="D288" s="42"/>
      <c r="E288" s="42">
        <f t="shared" si="104"/>
        <v>0.50700000000000001</v>
      </c>
      <c r="F288" s="43">
        <f t="shared" si="105"/>
        <v>2</v>
      </c>
      <c r="G288" s="42">
        <f t="shared" si="106"/>
        <v>1.014</v>
      </c>
      <c r="I288" s="43">
        <v>14</v>
      </c>
      <c r="J288" s="42">
        <v>0.85599999999999998</v>
      </c>
      <c r="K288" s="42">
        <f t="shared" si="107"/>
        <v>1.357</v>
      </c>
      <c r="L288" s="43">
        <f t="shared" si="108"/>
        <v>2</v>
      </c>
      <c r="M288" s="42">
        <f t="shared" si="109"/>
        <v>2.714</v>
      </c>
      <c r="N288" s="26"/>
      <c r="O288" s="26"/>
      <c r="P288" s="26"/>
      <c r="Q288" s="28"/>
      <c r="R288" s="27"/>
    </row>
    <row r="289" spans="2:18" x14ac:dyDescent="0.25">
      <c r="B289" s="43">
        <v>18</v>
      </c>
      <c r="C289" s="42">
        <v>-0.14000000000000001</v>
      </c>
      <c r="D289" s="42"/>
      <c r="E289" s="42">
        <f t="shared" si="104"/>
        <v>8.9999999999999941E-3</v>
      </c>
      <c r="F289" s="43">
        <f t="shared" si="105"/>
        <v>2</v>
      </c>
      <c r="G289" s="42">
        <f t="shared" si="106"/>
        <v>1.7999999999999988E-2</v>
      </c>
      <c r="I289" s="43">
        <v>16</v>
      </c>
      <c r="J289" s="42">
        <v>0.158</v>
      </c>
      <c r="K289" s="42">
        <f t="shared" si="107"/>
        <v>0.50700000000000001</v>
      </c>
      <c r="L289" s="43">
        <f t="shared" si="108"/>
        <v>2</v>
      </c>
      <c r="M289" s="42">
        <f t="shared" si="109"/>
        <v>1.014</v>
      </c>
      <c r="N289" s="26"/>
      <c r="O289" s="26"/>
      <c r="P289" s="26"/>
      <c r="Q289" s="28"/>
      <c r="R289" s="27"/>
    </row>
    <row r="290" spans="2:18" x14ac:dyDescent="0.25">
      <c r="B290" s="43">
        <v>20</v>
      </c>
      <c r="C290" s="42">
        <v>-0.24299999999999999</v>
      </c>
      <c r="D290" s="42" t="s">
        <v>23</v>
      </c>
      <c r="E290" s="42">
        <f t="shared" si="104"/>
        <v>-0.1915</v>
      </c>
      <c r="F290" s="43">
        <f t="shared" si="105"/>
        <v>2</v>
      </c>
      <c r="G290" s="42">
        <f t="shared" si="106"/>
        <v>-0.38300000000000001</v>
      </c>
      <c r="I290" s="34">
        <f>I289+(J289-J290)*1.5</f>
        <v>18.036999999999999</v>
      </c>
      <c r="J290" s="35">
        <v>-1.2</v>
      </c>
      <c r="K290" s="42">
        <f t="shared" si="107"/>
        <v>-0.52100000000000002</v>
      </c>
      <c r="L290" s="43">
        <f t="shared" si="108"/>
        <v>2.036999999999999</v>
      </c>
      <c r="M290" s="42">
        <f t="shared" si="109"/>
        <v>-1.0612769999999996</v>
      </c>
      <c r="N290" s="30"/>
      <c r="O290" s="30"/>
      <c r="P290" s="30"/>
      <c r="Q290" s="28"/>
      <c r="R290" s="27"/>
    </row>
    <row r="291" spans="2:18" x14ac:dyDescent="0.25">
      <c r="B291" s="43">
        <v>22</v>
      </c>
      <c r="C291" s="42">
        <v>-0.14199999999999999</v>
      </c>
      <c r="D291" s="42"/>
      <c r="E291" s="42">
        <f t="shared" si="104"/>
        <v>-0.1925</v>
      </c>
      <c r="F291" s="43">
        <f t="shared" si="105"/>
        <v>2</v>
      </c>
      <c r="G291" s="42">
        <f t="shared" si="106"/>
        <v>-0.38500000000000001</v>
      </c>
      <c r="H291" s="43"/>
      <c r="I291" s="36">
        <f>I290+1.5</f>
        <v>19.536999999999999</v>
      </c>
      <c r="J291" s="37">
        <f>J290</f>
        <v>-1.2</v>
      </c>
      <c r="K291" s="42">
        <f t="shared" si="107"/>
        <v>-1.2</v>
      </c>
      <c r="L291" s="43">
        <f t="shared" si="108"/>
        <v>1.5</v>
      </c>
      <c r="M291" s="42">
        <f t="shared" si="109"/>
        <v>-1.7999999999999998</v>
      </c>
      <c r="N291" s="26"/>
      <c r="O291" s="26"/>
      <c r="P291" s="26"/>
      <c r="Q291" s="28"/>
      <c r="R291" s="27"/>
    </row>
    <row r="292" spans="2:18" x14ac:dyDescent="0.25">
      <c r="B292" s="43">
        <v>24</v>
      </c>
      <c r="C292" s="42">
        <v>0.14699999999999999</v>
      </c>
      <c r="D292" s="42"/>
      <c r="E292" s="42">
        <f t="shared" si="104"/>
        <v>2.5000000000000022E-3</v>
      </c>
      <c r="F292" s="43">
        <f t="shared" si="105"/>
        <v>2</v>
      </c>
      <c r="G292" s="42">
        <f t="shared" si="106"/>
        <v>5.0000000000000044E-3</v>
      </c>
      <c r="H292" s="43"/>
      <c r="I292" s="34">
        <f>I291+1.5</f>
        <v>21.036999999999999</v>
      </c>
      <c r="J292" s="35">
        <f>J290</f>
        <v>-1.2</v>
      </c>
      <c r="K292" s="42">
        <f t="shared" si="107"/>
        <v>-1.2</v>
      </c>
      <c r="L292" s="43">
        <f t="shared" si="108"/>
        <v>1.5</v>
      </c>
      <c r="M292" s="42">
        <f t="shared" si="109"/>
        <v>-1.7999999999999998</v>
      </c>
      <c r="N292" s="30"/>
      <c r="O292" s="30"/>
      <c r="P292" s="30"/>
      <c r="Q292" s="28"/>
      <c r="R292" s="27"/>
    </row>
    <row r="293" spans="2:18" x14ac:dyDescent="0.25">
      <c r="B293" s="43">
        <v>26</v>
      </c>
      <c r="C293" s="42">
        <v>0.85399999999999998</v>
      </c>
      <c r="D293" s="42"/>
      <c r="E293" s="42">
        <f t="shared" si="104"/>
        <v>0.50049999999999994</v>
      </c>
      <c r="F293" s="43">
        <f t="shared" si="105"/>
        <v>2</v>
      </c>
      <c r="G293" s="42">
        <f t="shared" si="106"/>
        <v>1.0009999999999999</v>
      </c>
      <c r="H293" s="43"/>
      <c r="I293" s="34">
        <f>I292+(J293-J292)*1.5</f>
        <v>22.837</v>
      </c>
      <c r="J293" s="38">
        <v>0</v>
      </c>
      <c r="K293" s="42">
        <f t="shared" si="107"/>
        <v>-0.6</v>
      </c>
      <c r="L293" s="43">
        <f t="shared" si="108"/>
        <v>1.8000000000000007</v>
      </c>
      <c r="M293" s="42">
        <f t="shared" si="109"/>
        <v>-1.0800000000000003</v>
      </c>
      <c r="N293" s="30"/>
      <c r="O293" s="30"/>
      <c r="P293" s="30"/>
      <c r="Q293" s="28"/>
      <c r="R293" s="27"/>
    </row>
    <row r="294" spans="2:18" x14ac:dyDescent="0.25">
      <c r="B294" s="43">
        <v>28</v>
      </c>
      <c r="C294" s="42">
        <v>1.5580000000000001</v>
      </c>
      <c r="D294" s="42"/>
      <c r="E294" s="42">
        <f t="shared" si="104"/>
        <v>1.206</v>
      </c>
      <c r="F294" s="43">
        <f t="shared" si="105"/>
        <v>2</v>
      </c>
      <c r="G294" s="42">
        <f t="shared" si="106"/>
        <v>2.4119999999999999</v>
      </c>
      <c r="H294" s="43"/>
      <c r="I294" s="43">
        <v>24</v>
      </c>
      <c r="J294" s="42">
        <v>0.14699999999999999</v>
      </c>
      <c r="K294" s="42">
        <f t="shared" si="107"/>
        <v>7.3499999999999996E-2</v>
      </c>
      <c r="L294" s="43">
        <f t="shared" si="108"/>
        <v>1.1630000000000003</v>
      </c>
      <c r="M294" s="42">
        <f t="shared" si="109"/>
        <v>8.5480500000000015E-2</v>
      </c>
      <c r="N294" s="26"/>
      <c r="O294" s="26"/>
      <c r="P294" s="26"/>
      <c r="R294" s="27"/>
    </row>
    <row r="295" spans="2:18" x14ac:dyDescent="0.25">
      <c r="B295" s="43">
        <v>30</v>
      </c>
      <c r="C295" s="42">
        <v>2.456</v>
      </c>
      <c r="D295" s="42" t="s">
        <v>22</v>
      </c>
      <c r="E295" s="42">
        <f t="shared" si="104"/>
        <v>2.0070000000000001</v>
      </c>
      <c r="F295" s="43">
        <f t="shared" si="105"/>
        <v>2</v>
      </c>
      <c r="G295" s="42">
        <f t="shared" si="106"/>
        <v>4.0140000000000002</v>
      </c>
      <c r="H295" s="41"/>
      <c r="I295" s="43">
        <v>26</v>
      </c>
      <c r="J295" s="42">
        <v>0.85399999999999998</v>
      </c>
      <c r="K295" s="42">
        <f t="shared" si="107"/>
        <v>0.50049999999999994</v>
      </c>
      <c r="L295" s="43">
        <f t="shared" si="108"/>
        <v>2</v>
      </c>
      <c r="M295" s="42">
        <f t="shared" si="109"/>
        <v>1.0009999999999999</v>
      </c>
      <c r="N295" s="26"/>
      <c r="O295" s="26"/>
      <c r="P295" s="26"/>
      <c r="R295" s="27"/>
    </row>
    <row r="296" spans="2:18" x14ac:dyDescent="0.25">
      <c r="B296" s="43">
        <v>31</v>
      </c>
      <c r="C296" s="42">
        <v>2.4470000000000001</v>
      </c>
      <c r="D296" s="42"/>
      <c r="E296" s="42">
        <f t="shared" si="104"/>
        <v>2.4515000000000002</v>
      </c>
      <c r="F296" s="43">
        <f t="shared" si="105"/>
        <v>1</v>
      </c>
      <c r="G296" s="42">
        <f t="shared" si="106"/>
        <v>2.4515000000000002</v>
      </c>
      <c r="H296" s="41"/>
      <c r="I296" s="43">
        <v>28</v>
      </c>
      <c r="J296" s="42">
        <v>1.5580000000000001</v>
      </c>
      <c r="K296" s="42">
        <f t="shared" si="107"/>
        <v>1.206</v>
      </c>
      <c r="L296" s="43">
        <f t="shared" si="108"/>
        <v>2</v>
      </c>
      <c r="M296" s="42">
        <f t="shared" si="109"/>
        <v>2.4119999999999999</v>
      </c>
      <c r="N296" s="26"/>
      <c r="O296" s="26"/>
      <c r="P296" s="26"/>
      <c r="R296" s="27"/>
    </row>
    <row r="297" spans="2:18" x14ac:dyDescent="0.25">
      <c r="B297" s="44">
        <v>33</v>
      </c>
      <c r="C297" s="45">
        <v>1.534</v>
      </c>
      <c r="D297" s="45"/>
      <c r="E297" s="42">
        <f t="shared" si="104"/>
        <v>1.9904999999999999</v>
      </c>
      <c r="F297" s="43">
        <f t="shared" si="105"/>
        <v>2</v>
      </c>
      <c r="G297" s="42">
        <f t="shared" si="106"/>
        <v>3.9809999999999999</v>
      </c>
      <c r="H297" s="41"/>
      <c r="I297" s="43">
        <v>30</v>
      </c>
      <c r="J297" s="42">
        <v>2.456</v>
      </c>
      <c r="K297" s="42">
        <f t="shared" si="107"/>
        <v>2.0070000000000001</v>
      </c>
      <c r="L297" s="43">
        <f t="shared" si="108"/>
        <v>2</v>
      </c>
      <c r="M297" s="42">
        <f t="shared" si="109"/>
        <v>4.0140000000000002</v>
      </c>
      <c r="N297" s="26"/>
      <c r="O297" s="26"/>
      <c r="P297" s="26"/>
      <c r="R297" s="27"/>
    </row>
    <row r="298" spans="2:18" x14ac:dyDescent="0.25">
      <c r="B298" s="44">
        <v>34</v>
      </c>
      <c r="C298" s="45">
        <v>0.95699999999999996</v>
      </c>
      <c r="D298" s="42" t="s">
        <v>116</v>
      </c>
      <c r="E298" s="42">
        <f t="shared" si="104"/>
        <v>1.2455000000000001</v>
      </c>
      <c r="F298" s="43">
        <f t="shared" si="105"/>
        <v>1</v>
      </c>
      <c r="G298" s="42">
        <f t="shared" si="106"/>
        <v>1.2455000000000001</v>
      </c>
      <c r="H298" s="41"/>
      <c r="I298" s="43">
        <v>31</v>
      </c>
      <c r="J298" s="42">
        <v>2.4470000000000001</v>
      </c>
      <c r="K298" s="42">
        <f t="shared" si="107"/>
        <v>2.4515000000000002</v>
      </c>
      <c r="L298" s="43">
        <f t="shared" si="108"/>
        <v>1</v>
      </c>
      <c r="M298" s="42">
        <f t="shared" si="109"/>
        <v>2.4515000000000002</v>
      </c>
      <c r="O298" s="30"/>
      <c r="P298" s="30"/>
    </row>
    <row r="299" spans="2:18" x14ac:dyDescent="0.25">
      <c r="B299" s="44"/>
      <c r="C299" s="45"/>
      <c r="D299" s="45"/>
      <c r="E299" s="42"/>
      <c r="F299" s="43"/>
      <c r="G299" s="42"/>
      <c r="H299" s="41"/>
      <c r="I299" s="44">
        <v>33</v>
      </c>
      <c r="J299" s="45">
        <v>1.534</v>
      </c>
      <c r="K299" s="42">
        <f t="shared" si="107"/>
        <v>1.9904999999999999</v>
      </c>
      <c r="L299" s="43">
        <f t="shared" si="108"/>
        <v>2</v>
      </c>
      <c r="M299" s="42">
        <f t="shared" si="109"/>
        <v>3.9809999999999999</v>
      </c>
      <c r="O299" s="23"/>
      <c r="P299" s="23"/>
    </row>
    <row r="300" spans="2:18" ht="15" x14ac:dyDescent="0.25">
      <c r="B300" s="41" t="s">
        <v>108</v>
      </c>
      <c r="C300" s="41"/>
      <c r="D300" s="57">
        <v>1.6</v>
      </c>
      <c r="E300" s="57"/>
      <c r="J300" s="32"/>
      <c r="K300" s="32"/>
      <c r="L300" s="32"/>
      <c r="M300" s="32"/>
      <c r="N300" s="23"/>
      <c r="O300" s="23"/>
      <c r="P300" s="23"/>
    </row>
    <row r="301" spans="2:18" x14ac:dyDescent="0.25">
      <c r="B301" s="58"/>
      <c r="C301" s="58"/>
      <c r="D301" s="58"/>
      <c r="E301" s="58"/>
      <c r="F301" s="58"/>
      <c r="G301" s="58"/>
      <c r="I301" s="58"/>
      <c r="J301" s="58"/>
      <c r="K301" s="58"/>
      <c r="L301" s="58"/>
      <c r="M301" s="58"/>
      <c r="N301" s="24"/>
      <c r="O301" s="24"/>
      <c r="P301" s="26"/>
    </row>
    <row r="302" spans="2:18" x14ac:dyDescent="0.25">
      <c r="B302" s="43">
        <v>0</v>
      </c>
      <c r="C302" s="42">
        <v>0.95599999999999996</v>
      </c>
      <c r="D302" s="42" t="s">
        <v>116</v>
      </c>
      <c r="E302" s="43"/>
      <c r="F302" s="43"/>
      <c r="G302" s="43"/>
      <c r="H302" s="43"/>
      <c r="I302" s="44"/>
      <c r="J302" s="25"/>
      <c r="K302" s="42"/>
      <c r="L302" s="43"/>
      <c r="M302" s="42"/>
      <c r="N302" s="26"/>
      <c r="O302" s="26"/>
      <c r="P302" s="26"/>
      <c r="R302" s="27"/>
    </row>
    <row r="303" spans="2:18" x14ac:dyDescent="0.25">
      <c r="B303" s="43">
        <v>2</v>
      </c>
      <c r="C303" s="42">
        <v>1.367</v>
      </c>
      <c r="D303" s="42"/>
      <c r="E303" s="42">
        <f>(C302+C303)/2</f>
        <v>1.1615</v>
      </c>
      <c r="F303" s="43">
        <f>B303-B302</f>
        <v>2</v>
      </c>
      <c r="G303" s="42">
        <f>E303*F303</f>
        <v>2.323</v>
      </c>
      <c r="H303" s="43"/>
      <c r="I303" s="27"/>
      <c r="J303" s="27"/>
      <c r="K303" s="42"/>
      <c r="L303" s="43"/>
      <c r="M303" s="42"/>
      <c r="N303" s="26"/>
      <c r="O303" s="26"/>
      <c r="P303" s="26"/>
      <c r="Q303" s="28"/>
      <c r="R303" s="27"/>
    </row>
    <row r="304" spans="2:18" x14ac:dyDescent="0.25">
      <c r="B304" s="43">
        <v>4</v>
      </c>
      <c r="C304" s="42">
        <v>3.3940000000000001</v>
      </c>
      <c r="D304" s="42" t="s">
        <v>117</v>
      </c>
      <c r="E304" s="42">
        <f t="shared" ref="E304:E318" si="110">(C303+C304)/2</f>
        <v>2.3805000000000001</v>
      </c>
      <c r="F304" s="43">
        <f t="shared" ref="F304:F318" si="111">B304-B303</f>
        <v>2</v>
      </c>
      <c r="G304" s="42">
        <f t="shared" ref="G304:G318" si="112">E304*F304</f>
        <v>4.7610000000000001</v>
      </c>
      <c r="H304" s="43"/>
      <c r="I304" s="27"/>
      <c r="J304" s="27"/>
      <c r="K304" s="42"/>
      <c r="L304" s="43"/>
      <c r="M304" s="42"/>
      <c r="N304" s="26"/>
      <c r="O304" s="26"/>
      <c r="P304" s="26"/>
      <c r="Q304" s="28"/>
      <c r="R304" s="27"/>
    </row>
    <row r="305" spans="2:18" x14ac:dyDescent="0.25">
      <c r="B305" s="43">
        <v>10</v>
      </c>
      <c r="C305" s="42">
        <v>3.387</v>
      </c>
      <c r="D305" s="42" t="s">
        <v>24</v>
      </c>
      <c r="E305" s="42">
        <f t="shared" si="110"/>
        <v>3.3905000000000003</v>
      </c>
      <c r="F305" s="43">
        <f t="shared" si="111"/>
        <v>6</v>
      </c>
      <c r="G305" s="42">
        <f t="shared" si="112"/>
        <v>20.343000000000004</v>
      </c>
      <c r="H305" s="43"/>
      <c r="I305" s="27"/>
      <c r="J305" s="27"/>
      <c r="K305" s="42"/>
      <c r="L305" s="43"/>
      <c r="M305" s="42"/>
      <c r="N305" s="26"/>
      <c r="O305" s="26"/>
      <c r="P305" s="26"/>
      <c r="Q305" s="28"/>
      <c r="R305" s="27"/>
    </row>
    <row r="306" spans="2:18" x14ac:dyDescent="0.25">
      <c r="B306" s="43">
        <v>11</v>
      </c>
      <c r="C306" s="42">
        <v>2.1509999999999998</v>
      </c>
      <c r="D306" s="42"/>
      <c r="E306" s="42">
        <f t="shared" si="110"/>
        <v>2.7690000000000001</v>
      </c>
      <c r="F306" s="43">
        <f t="shared" si="111"/>
        <v>1</v>
      </c>
      <c r="G306" s="42">
        <f t="shared" si="112"/>
        <v>2.7690000000000001</v>
      </c>
      <c r="H306" s="43"/>
      <c r="I306" s="27"/>
      <c r="J306" s="27"/>
      <c r="K306" s="42"/>
      <c r="L306" s="43"/>
      <c r="M306" s="42"/>
      <c r="N306" s="26"/>
      <c r="O306" s="26"/>
      <c r="P306" s="26"/>
      <c r="Q306" s="28"/>
      <c r="R306" s="27"/>
    </row>
    <row r="307" spans="2:18" x14ac:dyDescent="0.25">
      <c r="B307" s="43">
        <v>13</v>
      </c>
      <c r="C307" s="42">
        <v>1.1679999999999999</v>
      </c>
      <c r="D307" s="42"/>
      <c r="E307" s="42">
        <f t="shared" si="110"/>
        <v>1.6595</v>
      </c>
      <c r="F307" s="43">
        <f t="shared" si="111"/>
        <v>2</v>
      </c>
      <c r="G307" s="42">
        <f t="shared" si="112"/>
        <v>3.319</v>
      </c>
      <c r="H307" s="43"/>
      <c r="I307" s="43">
        <v>0</v>
      </c>
      <c r="J307" s="42">
        <v>0.95599999999999996</v>
      </c>
      <c r="K307" s="42"/>
      <c r="L307" s="43"/>
      <c r="M307" s="42"/>
      <c r="N307" s="26"/>
      <c r="O307" s="26"/>
      <c r="P307" s="26"/>
      <c r="Q307" s="28"/>
      <c r="R307" s="27"/>
    </row>
    <row r="308" spans="2:18" x14ac:dyDescent="0.25">
      <c r="B308" s="43">
        <v>15</v>
      </c>
      <c r="C308" s="42">
        <v>0.34699999999999998</v>
      </c>
      <c r="D308" s="42"/>
      <c r="E308" s="42">
        <f t="shared" si="110"/>
        <v>0.75749999999999995</v>
      </c>
      <c r="F308" s="43">
        <f t="shared" si="111"/>
        <v>2</v>
      </c>
      <c r="G308" s="42">
        <f t="shared" si="112"/>
        <v>1.5149999999999999</v>
      </c>
      <c r="I308" s="43">
        <v>2</v>
      </c>
      <c r="J308" s="42">
        <v>1.367</v>
      </c>
      <c r="K308" s="42">
        <f t="shared" ref="K308:K324" si="113">AVERAGE(J307,J308)</f>
        <v>1.1615</v>
      </c>
      <c r="L308" s="43">
        <f t="shared" ref="L308:L324" si="114">I308-I307</f>
        <v>2</v>
      </c>
      <c r="M308" s="42">
        <f t="shared" ref="M308:M324" si="115">L308*K308</f>
        <v>2.323</v>
      </c>
      <c r="N308" s="26"/>
      <c r="O308" s="26"/>
      <c r="P308" s="26"/>
      <c r="Q308" s="28"/>
      <c r="R308" s="27"/>
    </row>
    <row r="309" spans="2:18" x14ac:dyDescent="0.25">
      <c r="B309" s="43">
        <v>17</v>
      </c>
      <c r="C309" s="42">
        <v>-0.14000000000000001</v>
      </c>
      <c r="D309" s="42"/>
      <c r="E309" s="42">
        <f t="shared" si="110"/>
        <v>0.10349999999999998</v>
      </c>
      <c r="F309" s="43">
        <f t="shared" si="111"/>
        <v>2</v>
      </c>
      <c r="G309" s="42">
        <f t="shared" si="112"/>
        <v>0.20699999999999996</v>
      </c>
      <c r="I309" s="43">
        <v>4</v>
      </c>
      <c r="J309" s="42">
        <v>3.3940000000000001</v>
      </c>
      <c r="K309" s="42">
        <f t="shared" si="113"/>
        <v>2.3805000000000001</v>
      </c>
      <c r="L309" s="43">
        <f t="shared" si="114"/>
        <v>2</v>
      </c>
      <c r="M309" s="42">
        <f t="shared" si="115"/>
        <v>4.7610000000000001</v>
      </c>
      <c r="N309" s="26"/>
      <c r="O309" s="26"/>
      <c r="P309" s="26"/>
      <c r="Q309" s="28"/>
      <c r="R309" s="27"/>
    </row>
    <row r="310" spans="2:18" x14ac:dyDescent="0.25">
      <c r="B310" s="43">
        <v>19</v>
      </c>
      <c r="C310" s="42">
        <v>-0.29799999999999999</v>
      </c>
      <c r="D310" s="42" t="s">
        <v>23</v>
      </c>
      <c r="E310" s="42">
        <f t="shared" si="110"/>
        <v>-0.219</v>
      </c>
      <c r="F310" s="43">
        <f t="shared" si="111"/>
        <v>2</v>
      </c>
      <c r="G310" s="42">
        <f t="shared" si="112"/>
        <v>-0.438</v>
      </c>
      <c r="I310" s="43">
        <v>10</v>
      </c>
      <c r="J310" s="42">
        <v>3.387</v>
      </c>
      <c r="K310" s="42">
        <f t="shared" si="113"/>
        <v>3.3905000000000003</v>
      </c>
      <c r="L310" s="43">
        <f t="shared" si="114"/>
        <v>6</v>
      </c>
      <c r="M310" s="42">
        <f t="shared" si="115"/>
        <v>20.343000000000004</v>
      </c>
      <c r="N310" s="30"/>
      <c r="O310" s="30"/>
      <c r="P310" s="30"/>
      <c r="Q310" s="28"/>
      <c r="R310" s="27"/>
    </row>
    <row r="311" spans="2:18" x14ac:dyDescent="0.25">
      <c r="B311" s="43">
        <v>21</v>
      </c>
      <c r="C311" s="42">
        <v>-0.14199999999999999</v>
      </c>
      <c r="D311" s="42"/>
      <c r="E311" s="42">
        <f t="shared" si="110"/>
        <v>-0.21999999999999997</v>
      </c>
      <c r="F311" s="43">
        <f t="shared" si="111"/>
        <v>2</v>
      </c>
      <c r="G311" s="42">
        <f t="shared" si="112"/>
        <v>-0.43999999999999995</v>
      </c>
      <c r="H311" s="43"/>
      <c r="I311" s="43">
        <v>11</v>
      </c>
      <c r="J311" s="42">
        <v>2.1509999999999998</v>
      </c>
      <c r="K311" s="42">
        <f t="shared" si="113"/>
        <v>2.7690000000000001</v>
      </c>
      <c r="L311" s="43">
        <f t="shared" si="114"/>
        <v>1</v>
      </c>
      <c r="M311" s="42">
        <f t="shared" si="115"/>
        <v>2.7690000000000001</v>
      </c>
      <c r="N311" s="26"/>
      <c r="O311" s="26"/>
      <c r="P311" s="26"/>
      <c r="Q311" s="28"/>
      <c r="R311" s="27"/>
    </row>
    <row r="312" spans="2:18" x14ac:dyDescent="0.25">
      <c r="B312" s="43">
        <v>23</v>
      </c>
      <c r="C312" s="42">
        <v>0.316</v>
      </c>
      <c r="D312" s="42"/>
      <c r="E312" s="42">
        <f t="shared" si="110"/>
        <v>8.7000000000000008E-2</v>
      </c>
      <c r="F312" s="43">
        <f t="shared" si="111"/>
        <v>2</v>
      </c>
      <c r="G312" s="42">
        <f t="shared" si="112"/>
        <v>0.17400000000000002</v>
      </c>
      <c r="H312" s="43"/>
      <c r="I312" s="43">
        <v>13</v>
      </c>
      <c r="J312" s="42">
        <v>1.1679999999999999</v>
      </c>
      <c r="K312" s="42">
        <f t="shared" si="113"/>
        <v>1.6595</v>
      </c>
      <c r="L312" s="43">
        <f t="shared" si="114"/>
        <v>2</v>
      </c>
      <c r="M312" s="42">
        <f t="shared" si="115"/>
        <v>3.319</v>
      </c>
      <c r="N312" s="30"/>
      <c r="O312" s="30"/>
      <c r="P312" s="30"/>
      <c r="Q312" s="28"/>
      <c r="R312" s="27"/>
    </row>
    <row r="313" spans="2:18" x14ac:dyDescent="0.25">
      <c r="B313" s="43">
        <v>25</v>
      </c>
      <c r="C313" s="42">
        <v>1.1539999999999999</v>
      </c>
      <c r="D313" s="42"/>
      <c r="E313" s="42">
        <f t="shared" si="110"/>
        <v>0.73499999999999999</v>
      </c>
      <c r="F313" s="43">
        <f t="shared" si="111"/>
        <v>2</v>
      </c>
      <c r="G313" s="42">
        <f t="shared" si="112"/>
        <v>1.47</v>
      </c>
      <c r="H313" s="43"/>
      <c r="I313" s="43">
        <v>15</v>
      </c>
      <c r="J313" s="42">
        <v>0.34699999999999998</v>
      </c>
      <c r="K313" s="42">
        <f t="shared" si="113"/>
        <v>0.75749999999999995</v>
      </c>
      <c r="L313" s="43">
        <f t="shared" si="114"/>
        <v>2</v>
      </c>
      <c r="M313" s="42">
        <f t="shared" si="115"/>
        <v>1.5149999999999999</v>
      </c>
      <c r="N313" s="30"/>
      <c r="O313" s="30"/>
      <c r="P313" s="30"/>
      <c r="Q313" s="28"/>
      <c r="R313" s="27"/>
    </row>
    <row r="314" spans="2:18" x14ac:dyDescent="0.25">
      <c r="B314" s="43">
        <v>27</v>
      </c>
      <c r="C314" s="42">
        <v>2.0640000000000001</v>
      </c>
      <c r="D314" s="42"/>
      <c r="E314" s="42">
        <f t="shared" si="110"/>
        <v>1.609</v>
      </c>
      <c r="F314" s="43">
        <f t="shared" si="111"/>
        <v>2</v>
      </c>
      <c r="G314" s="42">
        <f t="shared" si="112"/>
        <v>3.218</v>
      </c>
      <c r="H314" s="43"/>
      <c r="I314" s="34">
        <f>I313+(J313-J314)*1.5</f>
        <v>17.320499999999999</v>
      </c>
      <c r="J314" s="35">
        <v>-1.2</v>
      </c>
      <c r="K314" s="42">
        <f t="shared" si="113"/>
        <v>-0.42649999999999999</v>
      </c>
      <c r="L314" s="43">
        <f t="shared" si="114"/>
        <v>2.3204999999999991</v>
      </c>
      <c r="M314" s="42">
        <f t="shared" si="115"/>
        <v>-0.98969324999999964</v>
      </c>
      <c r="N314" s="26"/>
      <c r="O314" s="26"/>
      <c r="P314" s="26"/>
      <c r="R314" s="27"/>
    </row>
    <row r="315" spans="2:18" x14ac:dyDescent="0.25">
      <c r="B315" s="43">
        <v>28</v>
      </c>
      <c r="C315" s="42">
        <v>2.5579999999999998</v>
      </c>
      <c r="D315" s="42" t="s">
        <v>22</v>
      </c>
      <c r="E315" s="42">
        <f t="shared" si="110"/>
        <v>2.3109999999999999</v>
      </c>
      <c r="F315" s="43">
        <f t="shared" si="111"/>
        <v>1</v>
      </c>
      <c r="G315" s="42">
        <f t="shared" si="112"/>
        <v>2.3109999999999999</v>
      </c>
      <c r="H315" s="41"/>
      <c r="I315" s="36">
        <f>I314+1.5</f>
        <v>18.820499999999999</v>
      </c>
      <c r="J315" s="37">
        <f>J314</f>
        <v>-1.2</v>
      </c>
      <c r="K315" s="42">
        <f t="shared" si="113"/>
        <v>-1.2</v>
      </c>
      <c r="L315" s="43">
        <f t="shared" si="114"/>
        <v>1.5</v>
      </c>
      <c r="M315" s="42">
        <f t="shared" si="115"/>
        <v>-1.7999999999999998</v>
      </c>
      <c r="N315" s="26"/>
      <c r="O315" s="26"/>
      <c r="P315" s="26"/>
      <c r="R315" s="27"/>
    </row>
    <row r="316" spans="2:18" x14ac:dyDescent="0.25">
      <c r="B316" s="43">
        <v>29</v>
      </c>
      <c r="C316" s="42">
        <v>2.5470000000000002</v>
      </c>
      <c r="D316" s="42"/>
      <c r="E316" s="42">
        <f t="shared" si="110"/>
        <v>2.5525000000000002</v>
      </c>
      <c r="F316" s="43">
        <f t="shared" si="111"/>
        <v>1</v>
      </c>
      <c r="G316" s="42">
        <f t="shared" si="112"/>
        <v>2.5525000000000002</v>
      </c>
      <c r="H316" s="41"/>
      <c r="I316" s="34">
        <f>I315+1.5</f>
        <v>20.320499999999999</v>
      </c>
      <c r="J316" s="35">
        <f>J314</f>
        <v>-1.2</v>
      </c>
      <c r="K316" s="42">
        <f t="shared" si="113"/>
        <v>-1.2</v>
      </c>
      <c r="L316" s="43">
        <f t="shared" si="114"/>
        <v>1.5</v>
      </c>
      <c r="M316" s="42">
        <f t="shared" si="115"/>
        <v>-1.7999999999999998</v>
      </c>
      <c r="N316" s="26"/>
      <c r="O316" s="26"/>
      <c r="P316" s="26"/>
      <c r="R316" s="27"/>
    </row>
    <row r="317" spans="2:18" x14ac:dyDescent="0.25">
      <c r="B317" s="44">
        <v>31</v>
      </c>
      <c r="C317" s="45">
        <v>1.4570000000000001</v>
      </c>
      <c r="D317" s="45"/>
      <c r="E317" s="42">
        <f t="shared" si="110"/>
        <v>2.0020000000000002</v>
      </c>
      <c r="F317" s="43">
        <f t="shared" si="111"/>
        <v>2</v>
      </c>
      <c r="G317" s="42">
        <f t="shared" si="112"/>
        <v>4.0040000000000004</v>
      </c>
      <c r="H317" s="41"/>
      <c r="I317" s="34">
        <f>I316+(J317-J316)*1.5</f>
        <v>22.420499999999997</v>
      </c>
      <c r="J317" s="38">
        <v>0.2</v>
      </c>
      <c r="K317" s="42">
        <f t="shared" si="113"/>
        <v>-0.5</v>
      </c>
      <c r="L317" s="43">
        <f t="shared" si="114"/>
        <v>2.0999999999999979</v>
      </c>
      <c r="M317" s="42">
        <f t="shared" si="115"/>
        <v>-1.0499999999999989</v>
      </c>
      <c r="N317" s="26"/>
      <c r="O317" s="26"/>
      <c r="P317" s="26"/>
      <c r="R317" s="27"/>
    </row>
    <row r="318" spans="2:18" x14ac:dyDescent="0.25">
      <c r="B318" s="44">
        <v>33</v>
      </c>
      <c r="C318" s="45">
        <v>0.95399999999999996</v>
      </c>
      <c r="D318" s="42" t="s">
        <v>116</v>
      </c>
      <c r="E318" s="42">
        <f t="shared" si="110"/>
        <v>1.2055</v>
      </c>
      <c r="F318" s="43">
        <f t="shared" si="111"/>
        <v>2</v>
      </c>
      <c r="G318" s="42">
        <f t="shared" si="112"/>
        <v>2.411</v>
      </c>
      <c r="H318" s="41"/>
      <c r="I318" s="43">
        <v>23</v>
      </c>
      <c r="J318" s="42">
        <v>0.316</v>
      </c>
      <c r="K318" s="42">
        <f t="shared" si="113"/>
        <v>0.25800000000000001</v>
      </c>
      <c r="L318" s="43">
        <f t="shared" si="114"/>
        <v>0.57950000000000301</v>
      </c>
      <c r="M318" s="42">
        <f t="shared" si="115"/>
        <v>0.14951100000000078</v>
      </c>
      <c r="O318" s="30"/>
      <c r="P318" s="30"/>
    </row>
    <row r="319" spans="2:18" x14ac:dyDescent="0.25">
      <c r="B319" s="44"/>
      <c r="C319" s="45"/>
      <c r="D319" s="45"/>
      <c r="E319" s="42"/>
      <c r="F319" s="43"/>
      <c r="G319" s="42"/>
      <c r="H319" s="41"/>
      <c r="I319" s="43">
        <v>25</v>
      </c>
      <c r="J319" s="42">
        <v>1.1539999999999999</v>
      </c>
      <c r="K319" s="42">
        <f t="shared" si="113"/>
        <v>0.73499999999999999</v>
      </c>
      <c r="L319" s="43">
        <f t="shared" si="114"/>
        <v>2</v>
      </c>
      <c r="M319" s="42">
        <f t="shared" si="115"/>
        <v>1.47</v>
      </c>
      <c r="O319" s="23"/>
      <c r="P319" s="23"/>
    </row>
    <row r="320" spans="2:18" x14ac:dyDescent="0.25">
      <c r="B320" s="44"/>
      <c r="C320" s="45"/>
      <c r="D320" s="45"/>
      <c r="E320" s="42"/>
      <c r="F320" s="43"/>
      <c r="G320" s="42"/>
      <c r="I320" s="43">
        <v>27</v>
      </c>
      <c r="J320" s="42">
        <v>2.0640000000000001</v>
      </c>
      <c r="K320" s="42">
        <f t="shared" si="113"/>
        <v>1.609</v>
      </c>
      <c r="L320" s="43">
        <f t="shared" si="114"/>
        <v>2</v>
      </c>
      <c r="M320" s="42">
        <f t="shared" si="115"/>
        <v>3.218</v>
      </c>
      <c r="O320" s="23"/>
      <c r="P320" s="23"/>
    </row>
    <row r="321" spans="2:18" x14ac:dyDescent="0.25">
      <c r="B321" s="44"/>
      <c r="C321" s="45"/>
      <c r="D321" s="45"/>
      <c r="E321" s="42"/>
      <c r="F321" s="43"/>
      <c r="G321" s="42"/>
      <c r="I321" s="43">
        <v>28</v>
      </c>
      <c r="J321" s="42">
        <v>2.5579999999999998</v>
      </c>
      <c r="K321" s="42">
        <f t="shared" si="113"/>
        <v>2.3109999999999999</v>
      </c>
      <c r="L321" s="43">
        <f t="shared" si="114"/>
        <v>1</v>
      </c>
      <c r="M321" s="42">
        <f t="shared" si="115"/>
        <v>2.3109999999999999</v>
      </c>
      <c r="N321" s="23"/>
      <c r="O321" s="23"/>
      <c r="P321" s="23"/>
    </row>
    <row r="322" spans="2:18" x14ac:dyDescent="0.25">
      <c r="B322" s="44"/>
      <c r="C322" s="45"/>
      <c r="D322" s="45"/>
      <c r="E322" s="42"/>
      <c r="F322" s="43"/>
      <c r="G322" s="42"/>
      <c r="I322" s="43">
        <v>29</v>
      </c>
      <c r="J322" s="42">
        <v>2.5470000000000002</v>
      </c>
      <c r="K322" s="42">
        <f t="shared" si="113"/>
        <v>2.5525000000000002</v>
      </c>
      <c r="L322" s="43">
        <f t="shared" si="114"/>
        <v>1</v>
      </c>
      <c r="M322" s="42">
        <f t="shared" si="115"/>
        <v>2.5525000000000002</v>
      </c>
      <c r="N322" s="23"/>
      <c r="O322" s="23"/>
      <c r="P322" s="23"/>
    </row>
    <row r="323" spans="2:18" x14ac:dyDescent="0.25">
      <c r="B323" s="44"/>
      <c r="C323" s="45"/>
      <c r="D323" s="45"/>
      <c r="E323" s="42"/>
      <c r="F323" s="43"/>
      <c r="G323" s="42"/>
      <c r="I323" s="44">
        <v>31</v>
      </c>
      <c r="J323" s="45">
        <v>1.4570000000000001</v>
      </c>
      <c r="K323" s="42">
        <f t="shared" si="113"/>
        <v>2.0020000000000002</v>
      </c>
      <c r="L323" s="43">
        <f t="shared" si="114"/>
        <v>2</v>
      </c>
      <c r="M323" s="42">
        <f t="shared" si="115"/>
        <v>4.0040000000000004</v>
      </c>
      <c r="N323" s="23"/>
      <c r="O323" s="23"/>
      <c r="P323" s="23"/>
    </row>
    <row r="324" spans="2:18" x14ac:dyDescent="0.25">
      <c r="B324" s="44"/>
      <c r="C324" s="45"/>
      <c r="D324" s="45"/>
      <c r="E324" s="42"/>
      <c r="F324" s="43"/>
      <c r="G324" s="42"/>
      <c r="H324" s="42"/>
      <c r="I324" s="44">
        <v>33</v>
      </c>
      <c r="J324" s="45">
        <v>0.95399999999999996</v>
      </c>
      <c r="K324" s="42">
        <f t="shared" si="113"/>
        <v>1.2055</v>
      </c>
      <c r="L324" s="43">
        <f t="shared" si="114"/>
        <v>2</v>
      </c>
      <c r="M324" s="42">
        <f t="shared" si="115"/>
        <v>2.411</v>
      </c>
      <c r="N324" s="23"/>
      <c r="O324" s="23"/>
      <c r="P324" s="23"/>
    </row>
    <row r="325" spans="2:18" ht="15" x14ac:dyDescent="0.25">
      <c r="B325" s="41" t="s">
        <v>108</v>
      </c>
      <c r="C325" s="41"/>
      <c r="D325" s="57">
        <v>1.66</v>
      </c>
      <c r="E325" s="57"/>
      <c r="J325" s="32"/>
      <c r="K325" s="32"/>
      <c r="L325" s="32"/>
      <c r="M325" s="32"/>
      <c r="N325" s="23"/>
      <c r="O325" s="23"/>
      <c r="P325" s="23"/>
    </row>
    <row r="326" spans="2:18" x14ac:dyDescent="0.25">
      <c r="B326" s="58"/>
      <c r="C326" s="58"/>
      <c r="D326" s="58"/>
      <c r="E326" s="58"/>
      <c r="F326" s="58"/>
      <c r="G326" s="58"/>
      <c r="I326" s="58"/>
      <c r="J326" s="58"/>
      <c r="K326" s="58"/>
      <c r="L326" s="58"/>
      <c r="M326" s="58"/>
      <c r="N326" s="24"/>
      <c r="O326" s="24"/>
      <c r="P326" s="26"/>
    </row>
    <row r="327" spans="2:18" x14ac:dyDescent="0.25">
      <c r="B327" s="43">
        <v>0</v>
      </c>
      <c r="C327" s="42">
        <v>1.474</v>
      </c>
      <c r="D327" s="42" t="s">
        <v>122</v>
      </c>
      <c r="E327" s="43"/>
      <c r="F327" s="43"/>
      <c r="G327" s="43"/>
      <c r="H327" s="43"/>
      <c r="I327" s="44"/>
      <c r="J327" s="25"/>
      <c r="K327" s="42"/>
      <c r="L327" s="43"/>
      <c r="M327" s="42"/>
      <c r="N327" s="26"/>
      <c r="O327" s="26"/>
      <c r="P327" s="26"/>
      <c r="R327" s="27"/>
    </row>
    <row r="328" spans="2:18" x14ac:dyDescent="0.25">
      <c r="B328" s="43">
        <v>5</v>
      </c>
      <c r="C328" s="42">
        <v>1.4630000000000001</v>
      </c>
      <c r="D328" s="42"/>
      <c r="E328" s="42">
        <f>(C327+C328)/2</f>
        <v>1.4685000000000001</v>
      </c>
      <c r="F328" s="43">
        <f>B328-B327</f>
        <v>5</v>
      </c>
      <c r="G328" s="42">
        <f>E328*F328</f>
        <v>7.3425000000000011</v>
      </c>
      <c r="H328" s="43"/>
      <c r="I328" s="27"/>
      <c r="J328" s="27"/>
      <c r="K328" s="42"/>
      <c r="L328" s="43"/>
      <c r="M328" s="42"/>
      <c r="N328" s="26"/>
      <c r="O328" s="26"/>
      <c r="P328" s="26"/>
      <c r="Q328" s="28"/>
      <c r="R328" s="27"/>
    </row>
    <row r="329" spans="2:18" x14ac:dyDescent="0.25">
      <c r="B329" s="43">
        <v>10</v>
      </c>
      <c r="C329" s="42">
        <v>1.4490000000000001</v>
      </c>
      <c r="D329" s="42" t="s">
        <v>24</v>
      </c>
      <c r="E329" s="42">
        <f t="shared" ref="E329:E339" si="116">(C328+C329)/2</f>
        <v>1.456</v>
      </c>
      <c r="F329" s="43">
        <f t="shared" ref="F329:F339" si="117">B329-B328</f>
        <v>5</v>
      </c>
      <c r="G329" s="42">
        <f t="shared" ref="G329:G339" si="118">E329*F329</f>
        <v>7.2799999999999994</v>
      </c>
      <c r="H329" s="43"/>
      <c r="I329" s="27"/>
      <c r="J329" s="27"/>
      <c r="K329" s="42"/>
      <c r="L329" s="43"/>
      <c r="M329" s="42"/>
      <c r="N329" s="26"/>
      <c r="O329" s="26"/>
      <c r="P329" s="26"/>
      <c r="Q329" s="28"/>
      <c r="R329" s="27"/>
    </row>
    <row r="330" spans="2:18" x14ac:dyDescent="0.25">
      <c r="B330" s="43">
        <v>11</v>
      </c>
      <c r="C330" s="42">
        <v>0.94199999999999995</v>
      </c>
      <c r="D330" s="42"/>
      <c r="E330" s="42">
        <f t="shared" si="116"/>
        <v>1.1955</v>
      </c>
      <c r="F330" s="43">
        <f t="shared" si="117"/>
        <v>1</v>
      </c>
      <c r="G330" s="42">
        <f t="shared" si="118"/>
        <v>1.1955</v>
      </c>
      <c r="H330" s="43"/>
      <c r="I330" s="43">
        <v>0</v>
      </c>
      <c r="J330" s="42">
        <v>1.474</v>
      </c>
      <c r="K330" s="42"/>
      <c r="L330" s="43"/>
      <c r="M330" s="42"/>
      <c r="N330" s="26"/>
      <c r="O330" s="26"/>
      <c r="P330" s="26"/>
      <c r="Q330" s="28"/>
      <c r="R330" s="27"/>
    </row>
    <row r="331" spans="2:18" x14ac:dyDescent="0.25">
      <c r="B331" s="43">
        <v>13</v>
      </c>
      <c r="C331" s="42">
        <v>0.10199999999999999</v>
      </c>
      <c r="D331" s="42"/>
      <c r="E331" s="42">
        <f t="shared" si="116"/>
        <v>0.52200000000000002</v>
      </c>
      <c r="F331" s="43">
        <f t="shared" si="117"/>
        <v>2</v>
      </c>
      <c r="G331" s="42">
        <f t="shared" si="118"/>
        <v>1.044</v>
      </c>
      <c r="H331" s="43"/>
      <c r="I331" s="43">
        <v>5</v>
      </c>
      <c r="J331" s="42">
        <v>1.4630000000000001</v>
      </c>
      <c r="K331" s="42">
        <f t="shared" ref="K331:K343" si="119">AVERAGE(J330,J331)</f>
        <v>1.4685000000000001</v>
      </c>
      <c r="L331" s="43">
        <f t="shared" ref="L331:L343" si="120">I331-I330</f>
        <v>5</v>
      </c>
      <c r="M331" s="42">
        <f t="shared" ref="M331:M343" si="121">L331*K331</f>
        <v>7.3425000000000011</v>
      </c>
      <c r="N331" s="26"/>
      <c r="O331" s="26"/>
      <c r="P331" s="26"/>
      <c r="Q331" s="28"/>
      <c r="R331" s="27"/>
    </row>
    <row r="332" spans="2:18" x14ac:dyDescent="0.25">
      <c r="B332" s="43">
        <v>15</v>
      </c>
      <c r="C332" s="42">
        <v>-0.13100000000000001</v>
      </c>
      <c r="D332" s="42"/>
      <c r="E332" s="42">
        <f t="shared" si="116"/>
        <v>-1.4500000000000006E-2</v>
      </c>
      <c r="F332" s="43">
        <f t="shared" si="117"/>
        <v>2</v>
      </c>
      <c r="G332" s="42">
        <f t="shared" si="118"/>
        <v>-2.9000000000000012E-2</v>
      </c>
      <c r="H332" s="43"/>
      <c r="I332" s="43">
        <v>10</v>
      </c>
      <c r="J332" s="42">
        <v>1.4490000000000001</v>
      </c>
      <c r="K332" s="42">
        <f t="shared" si="119"/>
        <v>1.456</v>
      </c>
      <c r="L332" s="43">
        <f t="shared" si="120"/>
        <v>5</v>
      </c>
      <c r="M332" s="42">
        <f t="shared" si="121"/>
        <v>7.2799999999999994</v>
      </c>
      <c r="N332" s="26"/>
      <c r="O332" s="26"/>
      <c r="P332" s="26"/>
      <c r="Q332" s="28"/>
      <c r="R332" s="27"/>
    </row>
    <row r="333" spans="2:18" x14ac:dyDescent="0.25">
      <c r="B333" s="43">
        <v>17</v>
      </c>
      <c r="C333" s="42">
        <v>-0.254</v>
      </c>
      <c r="D333" s="42" t="s">
        <v>23</v>
      </c>
      <c r="E333" s="42">
        <f t="shared" si="116"/>
        <v>-0.1925</v>
      </c>
      <c r="F333" s="43">
        <f t="shared" si="117"/>
        <v>2</v>
      </c>
      <c r="G333" s="42">
        <f t="shared" si="118"/>
        <v>-0.38500000000000001</v>
      </c>
      <c r="I333" s="43">
        <v>11</v>
      </c>
      <c r="J333" s="42">
        <v>0.94199999999999995</v>
      </c>
      <c r="K333" s="42">
        <f t="shared" si="119"/>
        <v>1.1955</v>
      </c>
      <c r="L333" s="43">
        <f t="shared" si="120"/>
        <v>1</v>
      </c>
      <c r="M333" s="42">
        <f t="shared" si="121"/>
        <v>1.1955</v>
      </c>
      <c r="N333" s="26"/>
      <c r="O333" s="26"/>
      <c r="P333" s="26"/>
      <c r="Q333" s="28"/>
      <c r="R333" s="27"/>
    </row>
    <row r="334" spans="2:18" x14ac:dyDescent="0.25">
      <c r="B334" s="43">
        <v>19</v>
      </c>
      <c r="C334" s="42">
        <v>-0.126</v>
      </c>
      <c r="D334" s="42"/>
      <c r="E334" s="42">
        <f t="shared" si="116"/>
        <v>-0.19</v>
      </c>
      <c r="F334" s="43">
        <f t="shared" si="117"/>
        <v>2</v>
      </c>
      <c r="G334" s="42">
        <f t="shared" si="118"/>
        <v>-0.38</v>
      </c>
      <c r="I334" s="43">
        <v>13</v>
      </c>
      <c r="J334" s="42">
        <v>0.10199999999999999</v>
      </c>
      <c r="K334" s="42">
        <f t="shared" si="119"/>
        <v>0.52200000000000002</v>
      </c>
      <c r="L334" s="43">
        <f t="shared" si="120"/>
        <v>2</v>
      </c>
      <c r="M334" s="42">
        <f t="shared" si="121"/>
        <v>1.044</v>
      </c>
      <c r="N334" s="26"/>
      <c r="O334" s="26"/>
      <c r="P334" s="26"/>
      <c r="Q334" s="28"/>
      <c r="R334" s="27"/>
    </row>
    <row r="335" spans="2:18" x14ac:dyDescent="0.25">
      <c r="B335" s="43">
        <v>21</v>
      </c>
      <c r="C335" s="42">
        <v>0.26400000000000001</v>
      </c>
      <c r="D335" s="42"/>
      <c r="E335" s="42">
        <f t="shared" si="116"/>
        <v>6.9000000000000006E-2</v>
      </c>
      <c r="F335" s="43">
        <f t="shared" si="117"/>
        <v>2</v>
      </c>
      <c r="G335" s="42">
        <f t="shared" si="118"/>
        <v>0.13800000000000001</v>
      </c>
      <c r="I335" s="34">
        <f>I334+(J334-J335)*1.5</f>
        <v>14.952999999999999</v>
      </c>
      <c r="J335" s="35">
        <v>-1.2</v>
      </c>
      <c r="K335" s="42">
        <f t="shared" si="119"/>
        <v>-0.54899999999999993</v>
      </c>
      <c r="L335" s="43">
        <f t="shared" si="120"/>
        <v>1.9529999999999994</v>
      </c>
      <c r="M335" s="42">
        <f t="shared" si="121"/>
        <v>-1.0721969999999996</v>
      </c>
      <c r="N335" s="30"/>
      <c r="O335" s="30"/>
      <c r="P335" s="30"/>
      <c r="Q335" s="28"/>
      <c r="R335" s="27"/>
    </row>
    <row r="336" spans="2:18" x14ac:dyDescent="0.25">
      <c r="B336" s="43">
        <v>23</v>
      </c>
      <c r="C336" s="42">
        <v>1.0680000000000001</v>
      </c>
      <c r="D336" s="42"/>
      <c r="E336" s="42">
        <f t="shared" si="116"/>
        <v>0.66600000000000004</v>
      </c>
      <c r="F336" s="43">
        <f t="shared" si="117"/>
        <v>2</v>
      </c>
      <c r="G336" s="42">
        <f t="shared" si="118"/>
        <v>1.3320000000000001</v>
      </c>
      <c r="H336" s="43"/>
      <c r="I336" s="36">
        <f>I335+1.5</f>
        <v>16.452999999999999</v>
      </c>
      <c r="J336" s="37">
        <f>J335</f>
        <v>-1.2</v>
      </c>
      <c r="K336" s="42">
        <f t="shared" si="119"/>
        <v>-1.2</v>
      </c>
      <c r="L336" s="43">
        <f t="shared" si="120"/>
        <v>1.5</v>
      </c>
      <c r="M336" s="42">
        <f t="shared" si="121"/>
        <v>-1.7999999999999998</v>
      </c>
      <c r="N336" s="26"/>
      <c r="O336" s="26"/>
      <c r="P336" s="26"/>
      <c r="Q336" s="28"/>
      <c r="R336" s="27"/>
    </row>
    <row r="337" spans="2:18" x14ac:dyDescent="0.25">
      <c r="B337" s="43">
        <v>24</v>
      </c>
      <c r="C337" s="42">
        <v>1.661</v>
      </c>
      <c r="D337" s="42" t="s">
        <v>22</v>
      </c>
      <c r="E337" s="42">
        <f t="shared" si="116"/>
        <v>1.3645</v>
      </c>
      <c r="F337" s="43">
        <f t="shared" si="117"/>
        <v>1</v>
      </c>
      <c r="G337" s="42">
        <f t="shared" si="118"/>
        <v>1.3645</v>
      </c>
      <c r="H337" s="43"/>
      <c r="I337" s="34">
        <f>I336+1.5</f>
        <v>17.952999999999999</v>
      </c>
      <c r="J337" s="35">
        <f>J335</f>
        <v>-1.2</v>
      </c>
      <c r="K337" s="42">
        <f t="shared" si="119"/>
        <v>-1.2</v>
      </c>
      <c r="L337" s="43">
        <f t="shared" si="120"/>
        <v>1.5</v>
      </c>
      <c r="M337" s="42">
        <f t="shared" si="121"/>
        <v>-1.7999999999999998</v>
      </c>
      <c r="N337" s="30"/>
      <c r="O337" s="30"/>
      <c r="P337" s="30"/>
      <c r="Q337" s="28"/>
      <c r="R337" s="27"/>
    </row>
    <row r="338" spans="2:18" x14ac:dyDescent="0.25">
      <c r="B338" s="43">
        <v>30</v>
      </c>
      <c r="C338" s="42">
        <v>1.6679999999999999</v>
      </c>
      <c r="D338" s="42"/>
      <c r="E338" s="42">
        <f t="shared" si="116"/>
        <v>1.6644999999999999</v>
      </c>
      <c r="F338" s="43">
        <f t="shared" si="117"/>
        <v>6</v>
      </c>
      <c r="G338" s="42">
        <f t="shared" si="118"/>
        <v>9.9869999999999983</v>
      </c>
      <c r="H338" s="43"/>
      <c r="I338" s="34">
        <f>I337+(J338-J337)*1.5</f>
        <v>19.902999999999999</v>
      </c>
      <c r="J338" s="38">
        <v>0.1</v>
      </c>
      <c r="K338" s="42">
        <f t="shared" si="119"/>
        <v>-0.54999999999999993</v>
      </c>
      <c r="L338" s="43">
        <f t="shared" si="120"/>
        <v>1.9499999999999993</v>
      </c>
      <c r="M338" s="42">
        <f t="shared" si="121"/>
        <v>-1.0724999999999996</v>
      </c>
      <c r="N338" s="30"/>
      <c r="O338" s="30"/>
      <c r="P338" s="30"/>
      <c r="Q338" s="28"/>
      <c r="R338" s="27"/>
    </row>
    <row r="339" spans="2:18" x14ac:dyDescent="0.25">
      <c r="B339" s="43">
        <v>35</v>
      </c>
      <c r="C339" s="42">
        <v>1.673</v>
      </c>
      <c r="D339" s="42" t="s">
        <v>122</v>
      </c>
      <c r="E339" s="42">
        <f t="shared" si="116"/>
        <v>1.6705000000000001</v>
      </c>
      <c r="F339" s="43">
        <f t="shared" si="117"/>
        <v>5</v>
      </c>
      <c r="G339" s="42">
        <f t="shared" si="118"/>
        <v>8.3525000000000009</v>
      </c>
      <c r="H339" s="43"/>
      <c r="I339" s="43">
        <v>21</v>
      </c>
      <c r="J339" s="42">
        <v>0.26400000000000001</v>
      </c>
      <c r="K339" s="42">
        <f t="shared" si="119"/>
        <v>0.182</v>
      </c>
      <c r="L339" s="43">
        <f t="shared" si="120"/>
        <v>1.0970000000000013</v>
      </c>
      <c r="M339" s="42">
        <f t="shared" si="121"/>
        <v>0.19965400000000022</v>
      </c>
      <c r="N339" s="26"/>
      <c r="O339" s="26"/>
      <c r="P339" s="26"/>
      <c r="R339" s="27"/>
    </row>
    <row r="340" spans="2:18" x14ac:dyDescent="0.25">
      <c r="B340" s="43"/>
      <c r="C340" s="42"/>
      <c r="D340" s="42"/>
      <c r="E340" s="42"/>
      <c r="F340" s="43"/>
      <c r="G340" s="42"/>
      <c r="H340" s="41"/>
      <c r="I340" s="43">
        <v>23</v>
      </c>
      <c r="J340" s="42">
        <v>1.0680000000000001</v>
      </c>
      <c r="K340" s="42">
        <f t="shared" si="119"/>
        <v>0.66600000000000004</v>
      </c>
      <c r="L340" s="43">
        <f t="shared" si="120"/>
        <v>2</v>
      </c>
      <c r="M340" s="42">
        <f t="shared" si="121"/>
        <v>1.3320000000000001</v>
      </c>
      <c r="N340" s="26"/>
      <c r="O340" s="26"/>
      <c r="P340" s="26"/>
      <c r="R340" s="27"/>
    </row>
    <row r="341" spans="2:18" x14ac:dyDescent="0.25">
      <c r="B341" s="43"/>
      <c r="C341" s="42"/>
      <c r="D341" s="42"/>
      <c r="E341" s="42"/>
      <c r="F341" s="43"/>
      <c r="G341" s="42"/>
      <c r="H341" s="41"/>
      <c r="I341" s="43">
        <v>24</v>
      </c>
      <c r="J341" s="42">
        <v>1.661</v>
      </c>
      <c r="K341" s="42">
        <f t="shared" si="119"/>
        <v>1.3645</v>
      </c>
      <c r="L341" s="43">
        <f t="shared" si="120"/>
        <v>1</v>
      </c>
      <c r="M341" s="42">
        <f t="shared" si="121"/>
        <v>1.3645</v>
      </c>
      <c r="N341" s="26"/>
      <c r="O341" s="26"/>
      <c r="P341" s="26"/>
      <c r="R341" s="27"/>
    </row>
    <row r="342" spans="2:18" x14ac:dyDescent="0.25">
      <c r="B342" s="44"/>
      <c r="C342" s="45"/>
      <c r="D342" s="45"/>
      <c r="E342" s="42"/>
      <c r="F342" s="43"/>
      <c r="G342" s="42"/>
      <c r="H342" s="41"/>
      <c r="I342" s="43">
        <v>30</v>
      </c>
      <c r="J342" s="42">
        <v>1.6679999999999999</v>
      </c>
      <c r="K342" s="42">
        <f t="shared" si="119"/>
        <v>1.6644999999999999</v>
      </c>
      <c r="L342" s="43">
        <f t="shared" si="120"/>
        <v>6</v>
      </c>
      <c r="M342" s="42">
        <f t="shared" si="121"/>
        <v>9.9869999999999983</v>
      </c>
      <c r="N342" s="26"/>
      <c r="O342" s="26"/>
      <c r="P342" s="26"/>
      <c r="R342" s="27"/>
    </row>
    <row r="343" spans="2:18" x14ac:dyDescent="0.25">
      <c r="B343" s="44"/>
      <c r="C343" s="45"/>
      <c r="D343" s="45"/>
      <c r="E343" s="42"/>
      <c r="F343" s="43"/>
      <c r="G343" s="42"/>
      <c r="H343" s="41"/>
      <c r="I343" s="43">
        <v>35</v>
      </c>
      <c r="J343" s="42">
        <v>1.673</v>
      </c>
      <c r="K343" s="42">
        <f t="shared" si="119"/>
        <v>1.6705000000000001</v>
      </c>
      <c r="L343" s="43">
        <f t="shared" si="120"/>
        <v>5</v>
      </c>
      <c r="M343" s="42">
        <f t="shared" si="121"/>
        <v>8.3525000000000009</v>
      </c>
      <c r="O343" s="30"/>
      <c r="P343" s="30"/>
    </row>
    <row r="344" spans="2:18" x14ac:dyDescent="0.25">
      <c r="B344" s="44"/>
      <c r="C344" s="45"/>
      <c r="D344" s="45"/>
      <c r="E344" s="42"/>
      <c r="F344" s="43"/>
      <c r="G344" s="42"/>
      <c r="H344" s="41"/>
      <c r="I344" s="44"/>
      <c r="J344" s="44"/>
      <c r="K344" s="42"/>
      <c r="L344" s="43"/>
      <c r="M344" s="42"/>
      <c r="O344" s="23"/>
      <c r="P344" s="23"/>
    </row>
    <row r="345" spans="2:18" x14ac:dyDescent="0.25">
      <c r="B345" s="44"/>
      <c r="C345" s="45"/>
      <c r="D345" s="45"/>
      <c r="E345" s="42"/>
      <c r="F345" s="43"/>
      <c r="G345" s="42"/>
      <c r="I345" s="44"/>
      <c r="J345" s="44"/>
      <c r="K345" s="42"/>
      <c r="L345" s="43"/>
      <c r="M345" s="42"/>
      <c r="O345" s="23"/>
      <c r="P345" s="23"/>
    </row>
    <row r="346" spans="2:18" x14ac:dyDescent="0.25">
      <c r="B346" s="44"/>
      <c r="C346" s="45"/>
      <c r="D346" s="45"/>
      <c r="E346" s="42"/>
      <c r="F346" s="43"/>
      <c r="G346" s="42"/>
      <c r="I346" s="44"/>
      <c r="J346" s="44"/>
      <c r="K346" s="42"/>
      <c r="L346" s="43"/>
      <c r="M346" s="42"/>
      <c r="N346" s="23"/>
      <c r="O346" s="23"/>
      <c r="P346" s="23"/>
    </row>
    <row r="347" spans="2:18" x14ac:dyDescent="0.25">
      <c r="B347" s="44"/>
      <c r="C347" s="45"/>
      <c r="D347" s="45"/>
      <c r="E347" s="42"/>
      <c r="F347" s="43"/>
      <c r="G347" s="42"/>
      <c r="I347" s="44"/>
      <c r="J347" s="44"/>
      <c r="K347" s="42"/>
      <c r="L347" s="43"/>
      <c r="M347" s="42"/>
      <c r="N347" s="23"/>
      <c r="O347" s="23"/>
      <c r="P347" s="23"/>
    </row>
    <row r="348" spans="2:18" x14ac:dyDescent="0.25">
      <c r="B348" s="44"/>
      <c r="C348" s="45"/>
      <c r="D348" s="45"/>
      <c r="E348" s="42"/>
      <c r="F348" s="43"/>
      <c r="G348" s="42"/>
      <c r="I348" s="44"/>
      <c r="J348" s="44"/>
      <c r="K348" s="42"/>
      <c r="L348" s="43"/>
      <c r="M348" s="42"/>
      <c r="N348" s="23"/>
      <c r="O348" s="23"/>
      <c r="P348" s="23"/>
    </row>
    <row r="349" spans="2:18" x14ac:dyDescent="0.25">
      <c r="B349" s="44"/>
      <c r="C349" s="45"/>
      <c r="D349" s="45"/>
      <c r="E349" s="42"/>
      <c r="F349" s="43"/>
      <c r="G349" s="42"/>
      <c r="H349" s="42"/>
      <c r="I349" s="44"/>
      <c r="J349" s="44"/>
      <c r="K349" s="42"/>
      <c r="L349" s="43"/>
      <c r="M349" s="42"/>
      <c r="N349" s="23"/>
      <c r="O349" s="23"/>
      <c r="P349" s="23"/>
    </row>
    <row r="350" spans="2:18" x14ac:dyDescent="0.25">
      <c r="B350" s="44"/>
      <c r="C350" s="45"/>
      <c r="D350" s="45"/>
      <c r="E350" s="42"/>
      <c r="F350" s="43"/>
      <c r="G350" s="42"/>
      <c r="H350" s="42"/>
      <c r="I350" s="44"/>
      <c r="J350" s="44"/>
      <c r="K350" s="42"/>
      <c r="L350" s="43"/>
      <c r="M350" s="42"/>
      <c r="N350" s="30"/>
      <c r="O350" s="23"/>
      <c r="P350" s="23"/>
    </row>
    <row r="351" spans="2:18" x14ac:dyDescent="0.25">
      <c r="B351" s="44"/>
      <c r="C351" s="45"/>
      <c r="D351" s="45"/>
      <c r="E351" s="42"/>
      <c r="F351" s="43"/>
      <c r="G351" s="42"/>
      <c r="H351" s="42"/>
      <c r="I351" s="44"/>
      <c r="J351" s="44"/>
      <c r="K351" s="42"/>
      <c r="L351" s="43"/>
      <c r="M351" s="42"/>
      <c r="N351" s="26"/>
      <c r="O351" s="26"/>
      <c r="P351" s="26"/>
      <c r="R351" s="27"/>
    </row>
    <row r="352" spans="2:18" x14ac:dyDescent="0.25">
      <c r="B352" s="44"/>
      <c r="C352" s="45"/>
      <c r="D352" s="45"/>
      <c r="E352" s="42"/>
      <c r="F352" s="43"/>
      <c r="G352" s="42"/>
      <c r="H352" s="42"/>
      <c r="I352" s="44"/>
      <c r="J352" s="44"/>
      <c r="K352" s="42"/>
      <c r="L352" s="43"/>
      <c r="M352" s="42"/>
      <c r="N352" s="26"/>
      <c r="O352" s="26"/>
      <c r="P352" s="26"/>
      <c r="R352" s="27"/>
    </row>
    <row r="353" spans="2:18" ht="15" x14ac:dyDescent="0.25">
      <c r="B353" s="44"/>
      <c r="C353" s="45"/>
      <c r="D353" s="45"/>
      <c r="E353" s="42"/>
      <c r="F353" s="43">
        <f>SUM(F328:F351)</f>
        <v>35</v>
      </c>
      <c r="G353" s="42">
        <f>SUM(G328:G351)</f>
        <v>37.242000000000004</v>
      </c>
      <c r="H353" s="42"/>
      <c r="I353" s="42"/>
      <c r="J353" s="32"/>
      <c r="K353" s="32"/>
      <c r="L353" s="43">
        <f>SUM(L329:L351)</f>
        <v>35</v>
      </c>
      <c r="M353" s="43">
        <f>SUM(M329:M351)</f>
        <v>32.352957000000004</v>
      </c>
      <c r="N353" s="26"/>
      <c r="O353" s="26"/>
      <c r="P353" s="26"/>
      <c r="R353" s="27"/>
    </row>
    <row r="354" spans="2:18" ht="15" x14ac:dyDescent="0.25">
      <c r="B354" s="44"/>
      <c r="C354" s="45"/>
      <c r="D354" s="45"/>
      <c r="E354" s="42"/>
      <c r="F354" s="43"/>
      <c r="G354" s="42"/>
      <c r="H354" s="42"/>
      <c r="I354" s="42"/>
      <c r="J354" s="32"/>
      <c r="K354" s="32"/>
      <c r="L354" s="43"/>
      <c r="M354" s="43"/>
      <c r="N354" s="26"/>
      <c r="O354" s="26"/>
      <c r="P354" s="26"/>
      <c r="R354" s="27"/>
    </row>
    <row r="355" spans="2:18" ht="15" x14ac:dyDescent="0.25">
      <c r="B355" s="44"/>
      <c r="C355" s="45"/>
      <c r="D355" s="45"/>
      <c r="E355" s="42"/>
      <c r="F355" s="43"/>
      <c r="G355" s="42"/>
      <c r="H355" s="42"/>
      <c r="I355" s="42"/>
      <c r="J355" s="32"/>
      <c r="K355" s="32"/>
      <c r="L355" s="43"/>
      <c r="M355" s="43"/>
      <c r="N355" s="26"/>
      <c r="O355" s="26"/>
      <c r="P355" s="26"/>
      <c r="R355" s="27"/>
    </row>
    <row r="356" spans="2:18" x14ac:dyDescent="0.25">
      <c r="B356" s="44"/>
      <c r="C356" s="45"/>
      <c r="D356" s="45"/>
      <c r="E356" s="42"/>
      <c r="F356" s="43"/>
      <c r="G356" s="42"/>
      <c r="H356" s="43" t="s">
        <v>110</v>
      </c>
      <c r="I356" s="43"/>
      <c r="J356" s="43">
        <f>G353</f>
        <v>37.242000000000004</v>
      </c>
      <c r="K356" s="42" t="s">
        <v>111</v>
      </c>
      <c r="L356" s="43">
        <f>M353</f>
        <v>32.352957000000004</v>
      </c>
      <c r="M356" s="42">
        <f>J356-L356</f>
        <v>4.8890430000000009</v>
      </c>
      <c r="N356" s="26"/>
      <c r="O356" s="26"/>
      <c r="P356" s="26"/>
      <c r="R356" s="27"/>
    </row>
    <row r="357" spans="2:18" x14ac:dyDescent="0.25">
      <c r="B357" s="48"/>
      <c r="C357" s="49"/>
      <c r="D357" s="49"/>
      <c r="E357" s="50"/>
      <c r="F357" s="51"/>
      <c r="G357" s="50"/>
      <c r="H357" s="50"/>
      <c r="I357" s="50"/>
      <c r="J357" s="48"/>
      <c r="K357" s="50"/>
      <c r="L357" s="51"/>
      <c r="M357" s="51"/>
      <c r="N357" s="52"/>
      <c r="O357" s="52"/>
      <c r="P357" s="52"/>
      <c r="Q357" s="53"/>
      <c r="R357" s="27"/>
    </row>
    <row r="358" spans="2:18" x14ac:dyDescent="0.25">
      <c r="B358" s="48"/>
      <c r="C358" s="49"/>
      <c r="D358" s="49"/>
      <c r="E358" s="50"/>
      <c r="F358" s="51"/>
      <c r="G358" s="50"/>
      <c r="H358" s="51"/>
      <c r="I358" s="50"/>
      <c r="J358" s="48"/>
      <c r="K358" s="50"/>
      <c r="L358" s="51"/>
      <c r="M358" s="50"/>
      <c r="N358" s="52"/>
      <c r="O358" s="52"/>
      <c r="P358" s="52"/>
      <c r="Q358" s="53"/>
      <c r="R358" s="27"/>
    </row>
    <row r="359" spans="2:18" x14ac:dyDescent="0.25">
      <c r="B359" s="54"/>
      <c r="C359" s="55"/>
      <c r="D359" s="55"/>
      <c r="E359" s="53"/>
      <c r="F359" s="53"/>
      <c r="G359" s="53"/>
      <c r="H359" s="53"/>
      <c r="I359" s="50"/>
      <c r="J359" s="48"/>
      <c r="K359" s="50"/>
      <c r="L359" s="51"/>
      <c r="M359" s="50"/>
      <c r="N359" s="53"/>
      <c r="O359" s="53"/>
      <c r="P359" s="53"/>
      <c r="Q359" s="53"/>
    </row>
    <row r="360" spans="2:18" x14ac:dyDescent="0.25">
      <c r="B360" s="54"/>
      <c r="C360" s="55"/>
      <c r="D360" s="55"/>
      <c r="E360" s="53"/>
      <c r="F360" s="53"/>
      <c r="G360" s="53"/>
      <c r="H360" s="51"/>
      <c r="I360" s="51"/>
      <c r="J360" s="51"/>
      <c r="K360" s="50"/>
      <c r="L360" s="51"/>
      <c r="M360" s="50"/>
      <c r="N360" s="53"/>
      <c r="O360" s="53"/>
      <c r="P360" s="53"/>
      <c r="Q360" s="53"/>
    </row>
  </sheetData>
  <mergeCells count="46">
    <mergeCell ref="D300:E300"/>
    <mergeCell ref="B301:G301"/>
    <mergeCell ref="I301:M301"/>
    <mergeCell ref="D325:E325"/>
    <mergeCell ref="B326:G326"/>
    <mergeCell ref="I326:M326"/>
    <mergeCell ref="D195:E195"/>
    <mergeCell ref="H279:I279"/>
    <mergeCell ref="D280:E280"/>
    <mergeCell ref="B281:G281"/>
    <mergeCell ref="I281:M281"/>
    <mergeCell ref="B196:G196"/>
    <mergeCell ref="I196:M196"/>
    <mergeCell ref="D215:E215"/>
    <mergeCell ref="B216:G216"/>
    <mergeCell ref="I216:M216"/>
    <mergeCell ref="D234:E234"/>
    <mergeCell ref="B235:G235"/>
    <mergeCell ref="I235:M235"/>
    <mergeCell ref="D260:E260"/>
    <mergeCell ref="B261:G261"/>
    <mergeCell ref="I261:M261"/>
    <mergeCell ref="D4:E4"/>
    <mergeCell ref="B5:G5"/>
    <mergeCell ref="I5:M5"/>
    <mergeCell ref="H19:I19"/>
    <mergeCell ref="A2:S2"/>
    <mergeCell ref="D20:E20"/>
    <mergeCell ref="B21:G21"/>
    <mergeCell ref="I21:M21"/>
    <mergeCell ref="H38:I38"/>
    <mergeCell ref="D39:E39"/>
    <mergeCell ref="D82:E82"/>
    <mergeCell ref="H97:I97"/>
    <mergeCell ref="D98:E98"/>
    <mergeCell ref="B40:G40"/>
    <mergeCell ref="I40:M40"/>
    <mergeCell ref="D64:E64"/>
    <mergeCell ref="B65:G65"/>
    <mergeCell ref="I65:M65"/>
    <mergeCell ref="H112:I112"/>
    <mergeCell ref="D113:E113"/>
    <mergeCell ref="D146:E146"/>
    <mergeCell ref="D162:E162"/>
    <mergeCell ref="D179:E179"/>
    <mergeCell ref="D129:E129"/>
  </mergeCells>
  <pageMargins left="0.45" right="0" top="0.75" bottom="0.5" header="0.3" footer="0.3"/>
  <pageSetup scale="2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
  <sheetViews>
    <sheetView zoomScale="190" zoomScaleNormal="190" workbookViewId="0">
      <selection activeCell="B8" sqref="B8"/>
    </sheetView>
  </sheetViews>
  <sheetFormatPr defaultColWidth="8.6640625" defaultRowHeight="12.6" x14ac:dyDescent="0.25"/>
  <cols>
    <col min="1" max="1" width="23.6640625" style="1" customWidth="1"/>
    <col min="2" max="2" width="14" style="1" customWidth="1"/>
    <col min="3" max="3" width="44.21875" style="1" customWidth="1"/>
    <col min="4" max="16384" width="8.6640625" style="1"/>
  </cols>
  <sheetData>
    <row r="1" spans="1:3" x14ac:dyDescent="0.25">
      <c r="A1" s="4" t="s">
        <v>7</v>
      </c>
      <c r="B1" s="4" t="s">
        <v>8</v>
      </c>
      <c r="C1" s="4" t="s">
        <v>104</v>
      </c>
    </row>
    <row r="2" spans="1:3" x14ac:dyDescent="0.25">
      <c r="A2" s="4" t="s">
        <v>9</v>
      </c>
      <c r="B2" s="4" t="s">
        <v>120</v>
      </c>
      <c r="C2" s="4" t="s">
        <v>105</v>
      </c>
    </row>
    <row r="3" spans="1:3" x14ac:dyDescent="0.25">
      <c r="A3" s="4" t="s">
        <v>21</v>
      </c>
      <c r="B3" s="4" t="s">
        <v>25</v>
      </c>
      <c r="C3" s="4" t="s">
        <v>106</v>
      </c>
    </row>
    <row r="4" spans="1:3" x14ac:dyDescent="0.25">
      <c r="A4" s="4" t="s">
        <v>103</v>
      </c>
      <c r="B4" s="4">
        <v>1</v>
      </c>
      <c r="C4" s="4" t="s">
        <v>107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5"/>
  <sheetViews>
    <sheetView tabSelected="1" topLeftCell="A7" zoomScale="160" zoomScaleNormal="160" workbookViewId="0">
      <selection activeCell="E20" sqref="E20"/>
    </sheetView>
  </sheetViews>
  <sheetFormatPr defaultColWidth="8.88671875" defaultRowHeight="14.4" x14ac:dyDescent="0.3"/>
  <cols>
    <col min="1" max="1" width="12.33203125" customWidth="1"/>
    <col min="2" max="2" width="14" customWidth="1"/>
    <col min="3" max="4" width="8.88671875" customWidth="1"/>
    <col min="6" max="6" width="8.88671875" style="2"/>
    <col min="7" max="7" width="20.5546875" customWidth="1"/>
    <col min="9" max="9" width="13.33203125" customWidth="1"/>
    <col min="10" max="10" width="13" customWidth="1"/>
    <col min="11" max="11" width="13.44140625" customWidth="1"/>
    <col min="12" max="12" width="10.33203125" customWidth="1"/>
  </cols>
  <sheetData>
    <row r="1" spans="1:13" x14ac:dyDescent="0.3">
      <c r="A1" s="3" t="s">
        <v>0</v>
      </c>
      <c r="B1" s="3" t="s">
        <v>1</v>
      </c>
      <c r="C1" s="3" t="s">
        <v>2</v>
      </c>
      <c r="D1" s="3" t="s">
        <v>3</v>
      </c>
      <c r="E1" s="3" t="s">
        <v>4</v>
      </c>
      <c r="F1" s="3" t="s">
        <v>5</v>
      </c>
      <c r="G1" s="3" t="s">
        <v>10</v>
      </c>
      <c r="H1" s="3" t="s">
        <v>17</v>
      </c>
      <c r="I1" s="3" t="s">
        <v>18</v>
      </c>
      <c r="J1" s="3" t="s">
        <v>19</v>
      </c>
      <c r="K1" s="3" t="s">
        <v>72</v>
      </c>
      <c r="L1" s="3" t="s">
        <v>20</v>
      </c>
      <c r="M1" s="2"/>
    </row>
    <row r="2" spans="1:13" x14ac:dyDescent="0.3">
      <c r="A2" s="3" t="s">
        <v>126</v>
      </c>
      <c r="B2" s="3">
        <v>0</v>
      </c>
      <c r="C2" s="3">
        <v>6</v>
      </c>
      <c r="D2" s="2">
        <v>18</v>
      </c>
      <c r="E2" s="3" t="s">
        <v>6</v>
      </c>
      <c r="F2" s="3" t="s">
        <v>26</v>
      </c>
      <c r="G2" s="17" t="s">
        <v>144</v>
      </c>
      <c r="H2" s="3">
        <v>1</v>
      </c>
      <c r="I2" s="3">
        <v>-1.2</v>
      </c>
      <c r="J2" s="3">
        <v>0.6</v>
      </c>
      <c r="K2" s="3">
        <v>30</v>
      </c>
      <c r="L2" s="3">
        <v>1</v>
      </c>
    </row>
    <row r="3" spans="1:13" x14ac:dyDescent="0.3">
      <c r="A3" s="3" t="s">
        <v>127</v>
      </c>
      <c r="B3" s="3">
        <v>100</v>
      </c>
      <c r="C3" s="3">
        <v>22</v>
      </c>
      <c r="D3" s="3">
        <v>37</v>
      </c>
      <c r="E3" s="3" t="s">
        <v>6</v>
      </c>
      <c r="F3" s="3" t="s">
        <v>26</v>
      </c>
      <c r="G3" s="17" t="s">
        <v>144</v>
      </c>
      <c r="H3" s="3">
        <v>1</v>
      </c>
      <c r="I3" s="3">
        <v>-1.2</v>
      </c>
      <c r="J3" s="3">
        <v>0.6</v>
      </c>
      <c r="K3" s="3">
        <v>30</v>
      </c>
      <c r="L3" s="3">
        <v>1</v>
      </c>
    </row>
    <row r="4" spans="1:13" x14ac:dyDescent="0.3">
      <c r="A4" s="3" t="s">
        <v>128</v>
      </c>
      <c r="B4" s="3">
        <v>200</v>
      </c>
      <c r="C4" s="3">
        <v>41</v>
      </c>
      <c r="D4" s="3">
        <v>54</v>
      </c>
      <c r="E4" s="3" t="s">
        <v>6</v>
      </c>
      <c r="F4" s="3" t="s">
        <v>26</v>
      </c>
      <c r="G4" s="17" t="s">
        <v>144</v>
      </c>
      <c r="H4" s="3">
        <v>1</v>
      </c>
      <c r="I4" s="3">
        <v>-1.2</v>
      </c>
      <c r="J4" s="3">
        <v>0.6</v>
      </c>
      <c r="K4" s="3">
        <v>30</v>
      </c>
      <c r="L4" s="3">
        <v>1</v>
      </c>
    </row>
    <row r="5" spans="1:13" x14ac:dyDescent="0.3">
      <c r="A5" s="3" t="s">
        <v>129</v>
      </c>
      <c r="B5" s="3">
        <v>300</v>
      </c>
      <c r="C5" s="3">
        <v>66</v>
      </c>
      <c r="D5" s="3">
        <v>80</v>
      </c>
      <c r="E5" s="3" t="s">
        <v>6</v>
      </c>
      <c r="F5" s="3" t="s">
        <v>26</v>
      </c>
      <c r="G5" s="17" t="s">
        <v>144</v>
      </c>
      <c r="H5" s="3">
        <v>1</v>
      </c>
      <c r="I5" s="3">
        <v>-1.2</v>
      </c>
      <c r="J5" s="3">
        <v>0.6</v>
      </c>
      <c r="K5" s="3">
        <v>30</v>
      </c>
      <c r="L5" s="3">
        <v>1</v>
      </c>
    </row>
    <row r="6" spans="1:13" x14ac:dyDescent="0.3">
      <c r="A6" s="3" t="s">
        <v>130</v>
      </c>
      <c r="B6" s="3">
        <v>400</v>
      </c>
      <c r="C6" s="3">
        <v>83</v>
      </c>
      <c r="D6" s="3">
        <v>96</v>
      </c>
      <c r="E6" s="3" t="s">
        <v>6</v>
      </c>
      <c r="F6" s="3" t="s">
        <v>26</v>
      </c>
      <c r="G6" s="17" t="s">
        <v>144</v>
      </c>
      <c r="H6" s="3">
        <v>1</v>
      </c>
      <c r="I6" s="3">
        <v>-1.2</v>
      </c>
      <c r="J6" s="3">
        <v>0.6</v>
      </c>
      <c r="K6" s="3">
        <v>30</v>
      </c>
      <c r="L6" s="3">
        <v>1</v>
      </c>
    </row>
    <row r="7" spans="1:13" x14ac:dyDescent="0.3">
      <c r="A7" s="3" t="s">
        <v>131</v>
      </c>
      <c r="B7" s="3">
        <v>500</v>
      </c>
      <c r="C7" s="3">
        <v>99</v>
      </c>
      <c r="D7" s="3">
        <v>111</v>
      </c>
      <c r="E7" s="3" t="s">
        <v>6</v>
      </c>
      <c r="F7" s="3" t="s">
        <v>26</v>
      </c>
      <c r="G7" s="17" t="s">
        <v>144</v>
      </c>
      <c r="H7" s="3">
        <v>1</v>
      </c>
      <c r="I7" s="3">
        <v>-1.2</v>
      </c>
      <c r="J7" s="3">
        <v>0.6</v>
      </c>
      <c r="K7" s="3">
        <v>30</v>
      </c>
      <c r="L7" s="3">
        <v>1</v>
      </c>
    </row>
    <row r="8" spans="1:13" x14ac:dyDescent="0.3">
      <c r="A8" s="3" t="s">
        <v>132</v>
      </c>
      <c r="B8" s="3">
        <v>600</v>
      </c>
      <c r="C8" s="3">
        <v>114</v>
      </c>
      <c r="D8" s="3">
        <v>128</v>
      </c>
      <c r="E8" s="3" t="s">
        <v>6</v>
      </c>
      <c r="F8" s="3" t="s">
        <v>26</v>
      </c>
      <c r="G8" s="17" t="s">
        <v>144</v>
      </c>
      <c r="H8" s="3">
        <v>1</v>
      </c>
      <c r="I8" s="3">
        <v>-1.2</v>
      </c>
      <c r="J8" s="3">
        <v>0.6</v>
      </c>
      <c r="K8" s="3">
        <v>30</v>
      </c>
      <c r="L8" s="3">
        <v>1</v>
      </c>
    </row>
    <row r="9" spans="1:13" x14ac:dyDescent="0.3">
      <c r="A9" s="3" t="s">
        <v>133</v>
      </c>
      <c r="B9" s="3">
        <v>700</v>
      </c>
      <c r="C9" s="16">
        <v>130</v>
      </c>
      <c r="D9" s="3">
        <v>144</v>
      </c>
      <c r="E9" s="3" t="s">
        <v>6</v>
      </c>
      <c r="F9" s="3" t="s">
        <v>26</v>
      </c>
      <c r="G9" s="17" t="s">
        <v>144</v>
      </c>
      <c r="H9" s="3">
        <v>1</v>
      </c>
      <c r="I9" s="3">
        <v>-1.2</v>
      </c>
      <c r="J9" s="3">
        <v>0.6</v>
      </c>
      <c r="K9" s="3">
        <v>30</v>
      </c>
      <c r="L9" s="3">
        <v>1</v>
      </c>
    </row>
    <row r="10" spans="1:13" x14ac:dyDescent="0.3">
      <c r="A10" s="3" t="s">
        <v>134</v>
      </c>
      <c r="B10" s="3">
        <v>800</v>
      </c>
      <c r="C10" s="16">
        <v>147</v>
      </c>
      <c r="D10" s="16">
        <v>161</v>
      </c>
      <c r="E10" s="3" t="s">
        <v>6</v>
      </c>
      <c r="F10" s="3" t="s">
        <v>26</v>
      </c>
      <c r="G10" s="17" t="s">
        <v>144</v>
      </c>
      <c r="H10" s="3">
        <v>1</v>
      </c>
      <c r="I10" s="3">
        <v>-1.2</v>
      </c>
      <c r="J10" s="3">
        <v>0.6</v>
      </c>
      <c r="K10" s="3">
        <v>30</v>
      </c>
      <c r="L10" s="3">
        <v>1</v>
      </c>
    </row>
    <row r="11" spans="1:13" x14ac:dyDescent="0.3">
      <c r="A11" s="3" t="s">
        <v>135</v>
      </c>
      <c r="B11" s="3">
        <v>900</v>
      </c>
      <c r="C11" s="16">
        <v>163</v>
      </c>
      <c r="D11" s="16">
        <v>177</v>
      </c>
      <c r="E11" s="3" t="s">
        <v>6</v>
      </c>
      <c r="F11" s="3" t="s">
        <v>26</v>
      </c>
      <c r="G11" s="17" t="s">
        <v>144</v>
      </c>
      <c r="H11" s="3">
        <v>1</v>
      </c>
      <c r="I11" s="3">
        <v>-1.2</v>
      </c>
      <c r="J11" s="3">
        <v>0.6</v>
      </c>
      <c r="K11" s="3">
        <v>30</v>
      </c>
      <c r="L11" s="3">
        <v>1</v>
      </c>
    </row>
    <row r="12" spans="1:13" x14ac:dyDescent="0.3">
      <c r="A12" s="3" t="s">
        <v>136</v>
      </c>
      <c r="B12" s="3">
        <v>1000</v>
      </c>
      <c r="C12" s="16">
        <v>180</v>
      </c>
      <c r="D12" s="16">
        <v>193</v>
      </c>
      <c r="E12" s="3" t="s">
        <v>6</v>
      </c>
      <c r="F12" s="3" t="s">
        <v>26</v>
      </c>
      <c r="G12" s="17" t="s">
        <v>144</v>
      </c>
      <c r="H12" s="3">
        <v>1</v>
      </c>
      <c r="I12" s="3">
        <v>-1.2</v>
      </c>
      <c r="J12" s="3">
        <v>0.6</v>
      </c>
      <c r="K12" s="3">
        <v>30</v>
      </c>
      <c r="L12" s="3">
        <v>1</v>
      </c>
    </row>
    <row r="13" spans="1:13" x14ac:dyDescent="0.3">
      <c r="A13" s="3" t="s">
        <v>137</v>
      </c>
      <c r="B13" s="3">
        <v>1100</v>
      </c>
      <c r="C13" s="16">
        <v>197</v>
      </c>
      <c r="D13" s="16">
        <v>213</v>
      </c>
      <c r="E13" s="3" t="s">
        <v>6</v>
      </c>
      <c r="F13" s="3" t="s">
        <v>26</v>
      </c>
      <c r="G13" s="17" t="s">
        <v>144</v>
      </c>
      <c r="H13" s="3">
        <v>1</v>
      </c>
      <c r="I13" s="3">
        <v>-1.2</v>
      </c>
      <c r="J13" s="3">
        <v>0.6</v>
      </c>
      <c r="K13" s="3">
        <v>30</v>
      </c>
      <c r="L13" s="3">
        <v>1</v>
      </c>
    </row>
    <row r="14" spans="1:13" x14ac:dyDescent="0.3">
      <c r="A14" s="3" t="s">
        <v>138</v>
      </c>
      <c r="B14" s="3">
        <v>1200</v>
      </c>
      <c r="C14" s="16">
        <v>217</v>
      </c>
      <c r="D14" s="16">
        <v>232</v>
      </c>
      <c r="E14" s="3" t="s">
        <v>6</v>
      </c>
      <c r="F14" s="3" t="s">
        <v>26</v>
      </c>
      <c r="G14" s="17" t="s">
        <v>144</v>
      </c>
      <c r="H14" s="3">
        <v>1</v>
      </c>
      <c r="I14" s="3">
        <v>-1.2</v>
      </c>
      <c r="J14" s="3">
        <v>0.6</v>
      </c>
      <c r="K14" s="3">
        <v>30</v>
      </c>
      <c r="L14" s="3">
        <v>1</v>
      </c>
    </row>
    <row r="15" spans="1:13" x14ac:dyDescent="0.3">
      <c r="A15" s="3" t="s">
        <v>139</v>
      </c>
      <c r="B15" s="3">
        <v>1300</v>
      </c>
      <c r="C15" s="16">
        <v>236</v>
      </c>
      <c r="D15" s="16">
        <v>252</v>
      </c>
      <c r="E15" s="3" t="s">
        <v>6</v>
      </c>
      <c r="F15" s="3" t="s">
        <v>26</v>
      </c>
      <c r="G15" s="17" t="s">
        <v>144</v>
      </c>
      <c r="H15" s="3">
        <v>1</v>
      </c>
      <c r="I15" s="3">
        <v>-1.2</v>
      </c>
      <c r="J15" s="3">
        <v>0.6</v>
      </c>
      <c r="K15" s="3">
        <v>30</v>
      </c>
      <c r="L15" s="3">
        <v>1</v>
      </c>
    </row>
    <row r="16" spans="1:13" x14ac:dyDescent="0.3">
      <c r="A16" s="3" t="s">
        <v>140</v>
      </c>
      <c r="B16" s="3">
        <v>1400</v>
      </c>
      <c r="C16" s="16">
        <v>262</v>
      </c>
      <c r="D16" s="16">
        <v>278</v>
      </c>
      <c r="E16" s="3" t="s">
        <v>6</v>
      </c>
      <c r="F16" s="3" t="s">
        <v>26</v>
      </c>
      <c r="G16" s="17" t="s">
        <v>144</v>
      </c>
      <c r="H16" s="3">
        <v>1</v>
      </c>
      <c r="I16" s="3">
        <v>-1.2</v>
      </c>
      <c r="J16" s="3">
        <v>0.6</v>
      </c>
      <c r="K16" s="3">
        <v>30</v>
      </c>
      <c r="L16" s="3">
        <v>1</v>
      </c>
    </row>
    <row r="17" spans="1:12" x14ac:dyDescent="0.3">
      <c r="A17" s="3" t="s">
        <v>141</v>
      </c>
      <c r="B17" s="3">
        <v>1500</v>
      </c>
      <c r="C17" s="16">
        <v>282</v>
      </c>
      <c r="D17" s="16">
        <v>298</v>
      </c>
      <c r="E17" s="3" t="s">
        <v>6</v>
      </c>
      <c r="F17" s="3" t="s">
        <v>26</v>
      </c>
      <c r="G17" s="17" t="s">
        <v>144</v>
      </c>
      <c r="H17" s="3">
        <v>1</v>
      </c>
      <c r="I17" s="3">
        <v>-1.2</v>
      </c>
      <c r="J17" s="3">
        <v>0.6</v>
      </c>
      <c r="K17" s="3">
        <v>30</v>
      </c>
      <c r="L17" s="3">
        <v>1</v>
      </c>
    </row>
    <row r="18" spans="1:12" x14ac:dyDescent="0.3">
      <c r="A18" s="3" t="s">
        <v>142</v>
      </c>
      <c r="B18" s="3">
        <v>1600</v>
      </c>
      <c r="C18" s="16">
        <v>302</v>
      </c>
      <c r="D18" s="16">
        <v>318</v>
      </c>
      <c r="E18" s="3" t="s">
        <v>6</v>
      </c>
      <c r="F18" s="3" t="s">
        <v>26</v>
      </c>
      <c r="G18" s="17" t="s">
        <v>144</v>
      </c>
      <c r="H18" s="3">
        <v>1</v>
      </c>
      <c r="I18" s="3">
        <v>-1.2</v>
      </c>
      <c r="J18" s="3">
        <v>0.6</v>
      </c>
      <c r="K18" s="3">
        <v>30</v>
      </c>
      <c r="L18" s="3">
        <v>1</v>
      </c>
    </row>
    <row r="19" spans="1:12" x14ac:dyDescent="0.3">
      <c r="A19" s="3" t="s">
        <v>143</v>
      </c>
      <c r="B19" s="3">
        <v>1660</v>
      </c>
      <c r="C19" s="16">
        <v>327</v>
      </c>
      <c r="D19" s="16">
        <v>339</v>
      </c>
      <c r="E19" s="3" t="s">
        <v>6</v>
      </c>
      <c r="F19" s="3" t="s">
        <v>26</v>
      </c>
      <c r="G19" s="17" t="s">
        <v>144</v>
      </c>
      <c r="H19" s="3">
        <v>1</v>
      </c>
      <c r="I19" s="3">
        <v>-1.2</v>
      </c>
      <c r="J19" s="3">
        <v>0.6</v>
      </c>
      <c r="K19" s="3">
        <v>30</v>
      </c>
      <c r="L19" s="3">
        <v>1</v>
      </c>
    </row>
    <row r="20" spans="1:12" x14ac:dyDescent="0.3">
      <c r="F20"/>
    </row>
    <row r="21" spans="1:12" x14ac:dyDescent="0.3">
      <c r="F21"/>
    </row>
    <row r="22" spans="1:12" x14ac:dyDescent="0.3">
      <c r="F22"/>
    </row>
    <row r="23" spans="1:12" x14ac:dyDescent="0.3">
      <c r="F23"/>
    </row>
    <row r="24" spans="1:12" x14ac:dyDescent="0.3">
      <c r="F24"/>
    </row>
    <row r="25" spans="1:12" x14ac:dyDescent="0.3">
      <c r="F25"/>
    </row>
  </sheetData>
  <phoneticPr fontId="1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
  <sheetViews>
    <sheetView topLeftCell="B1" zoomScale="190" zoomScaleNormal="190" workbookViewId="0">
      <selection activeCell="H11" sqref="H11"/>
    </sheetView>
  </sheetViews>
  <sheetFormatPr defaultColWidth="8.6640625" defaultRowHeight="12.6" x14ac:dyDescent="0.25"/>
  <cols>
    <col min="1" max="1" width="19.6640625" style="1" customWidth="1"/>
    <col min="2" max="2" width="14.109375" style="1" customWidth="1"/>
    <col min="3" max="4" width="8.6640625" style="1"/>
    <col min="5" max="5" width="10.88671875" style="1" customWidth="1"/>
    <col min="6" max="6" width="18" style="1" customWidth="1"/>
    <col min="7" max="7" width="15.44140625" style="1" customWidth="1"/>
    <col min="8" max="8" width="19.44140625" style="1" customWidth="1"/>
    <col min="9" max="16384" width="8.6640625" style="1"/>
  </cols>
  <sheetData>
    <row r="1" spans="1:8" ht="14.4" x14ac:dyDescent="0.3">
      <c r="A1" s="5" t="s">
        <v>10</v>
      </c>
      <c r="B1" s="5" t="s">
        <v>11</v>
      </c>
      <c r="C1" s="5" t="s">
        <v>6</v>
      </c>
      <c r="D1" s="5" t="s">
        <v>101</v>
      </c>
      <c r="E1" s="5" t="s">
        <v>12</v>
      </c>
      <c r="F1" s="5" t="s">
        <v>13</v>
      </c>
      <c r="G1" s="5" t="s">
        <v>14</v>
      </c>
      <c r="H1" s="5" t="s">
        <v>15</v>
      </c>
    </row>
    <row r="2" spans="1:8" ht="14.4" x14ac:dyDescent="0.3">
      <c r="A2" s="17" t="s">
        <v>144</v>
      </c>
      <c r="B2" s="6">
        <v>-1.2</v>
      </c>
      <c r="C2" s="7">
        <v>3</v>
      </c>
      <c r="D2" s="7">
        <v>2</v>
      </c>
      <c r="E2" s="7">
        <v>5</v>
      </c>
      <c r="F2" s="19" t="s">
        <v>145</v>
      </c>
      <c r="G2" s="7" t="s">
        <v>16</v>
      </c>
      <c r="H2" s="8" t="s">
        <v>118</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4"/>
  <sheetViews>
    <sheetView zoomScaleNormal="100" workbookViewId="0">
      <selection activeCell="B2" sqref="B2"/>
    </sheetView>
  </sheetViews>
  <sheetFormatPr defaultColWidth="8.88671875" defaultRowHeight="14.4" x14ac:dyDescent="0.3"/>
  <cols>
    <col min="1" max="1" width="30" customWidth="1"/>
    <col min="2" max="2" width="143.6640625" customWidth="1"/>
    <col min="3" max="21" width="8.88671875" customWidth="1"/>
  </cols>
  <sheetData>
    <row r="1" spans="1:2" ht="19.2" customHeight="1" x14ac:dyDescent="0.3">
      <c r="A1" s="12" t="s">
        <v>39</v>
      </c>
      <c r="B1" s="12" t="s">
        <v>40</v>
      </c>
    </row>
    <row r="2" spans="1:2" ht="19.2" customHeight="1" x14ac:dyDescent="0.3">
      <c r="A2" s="12" t="s">
        <v>41</v>
      </c>
      <c r="B2" s="12" t="s">
        <v>42</v>
      </c>
    </row>
    <row r="3" spans="1:2" ht="19.2" customHeight="1" x14ac:dyDescent="0.3">
      <c r="A3" s="12">
        <v>1</v>
      </c>
      <c r="B3" s="12" t="s">
        <v>43</v>
      </c>
    </row>
    <row r="4" spans="1:2" ht="19.2" customHeight="1" x14ac:dyDescent="0.3">
      <c r="A4" s="12">
        <v>2</v>
      </c>
      <c r="B4" s="12" t="s">
        <v>44</v>
      </c>
    </row>
    <row r="5" spans="1:2" ht="19.2" customHeight="1" x14ac:dyDescent="0.3">
      <c r="A5" s="12">
        <v>3</v>
      </c>
      <c r="B5" s="12" t="s">
        <v>45</v>
      </c>
    </row>
    <row r="6" spans="1:2" ht="19.2" customHeight="1" x14ac:dyDescent="0.3">
      <c r="A6" s="12">
        <v>4</v>
      </c>
      <c r="B6" s="12" t="s">
        <v>46</v>
      </c>
    </row>
    <row r="7" spans="1:2" ht="19.2" customHeight="1" x14ac:dyDescent="0.3">
      <c r="A7" t="s">
        <v>47</v>
      </c>
      <c r="B7" s="12" t="s">
        <v>42</v>
      </c>
    </row>
    <row r="8" spans="1:2" ht="19.2" customHeight="1" x14ac:dyDescent="0.3">
      <c r="A8" s="13">
        <v>1</v>
      </c>
      <c r="B8" s="13" t="s">
        <v>48</v>
      </c>
    </row>
    <row r="9" spans="1:2" ht="19.2" customHeight="1" x14ac:dyDescent="0.3">
      <c r="A9" s="13">
        <v>2</v>
      </c>
      <c r="B9" s="13" t="s">
        <v>49</v>
      </c>
    </row>
    <row r="10" spans="1:2" ht="31.95" customHeight="1" x14ac:dyDescent="0.3">
      <c r="A10" s="13">
        <v>3</v>
      </c>
      <c r="B10" s="14" t="s">
        <v>50</v>
      </c>
    </row>
    <row r="11" spans="1:2" ht="58.2" customHeight="1" x14ac:dyDescent="0.3">
      <c r="A11" s="13">
        <v>4</v>
      </c>
      <c r="B11" s="14" t="s">
        <v>51</v>
      </c>
    </row>
    <row r="12" spans="1:2" ht="29.4" customHeight="1" x14ac:dyDescent="0.3">
      <c r="A12" s="13">
        <v>5</v>
      </c>
      <c r="B12" s="12" t="s">
        <v>52</v>
      </c>
    </row>
    <row r="13" spans="1:2" ht="21.6" customHeight="1" x14ac:dyDescent="0.3">
      <c r="A13" s="13">
        <v>6</v>
      </c>
      <c r="B13" t="s">
        <v>53</v>
      </c>
    </row>
    <row r="14" spans="1:2" ht="33" customHeight="1" x14ac:dyDescent="0.3">
      <c r="A14" s="13">
        <v>7</v>
      </c>
      <c r="B14" s="14" t="s">
        <v>54</v>
      </c>
    </row>
    <row r="15" spans="1:2" ht="10.95" customHeight="1" x14ac:dyDescent="0.3">
      <c r="A15" s="13">
        <v>8</v>
      </c>
      <c r="B15" t="s">
        <v>55</v>
      </c>
    </row>
    <row r="16" spans="1:2" ht="29.4" customHeight="1" x14ac:dyDescent="0.3">
      <c r="A16" s="13">
        <v>9</v>
      </c>
      <c r="B16" s="12" t="s">
        <v>56</v>
      </c>
    </row>
    <row r="17" spans="1:2" ht="18" customHeight="1" x14ac:dyDescent="0.3">
      <c r="A17" s="13">
        <v>10</v>
      </c>
      <c r="B17" t="s">
        <v>57</v>
      </c>
    </row>
    <row r="18" spans="1:2" ht="27.6" customHeight="1" x14ac:dyDescent="0.3">
      <c r="A18" s="13">
        <v>11</v>
      </c>
      <c r="B18" s="12" t="s">
        <v>58</v>
      </c>
    </row>
    <row r="19" spans="1:2" ht="27.6" customHeight="1" x14ac:dyDescent="0.3">
      <c r="A19" s="13">
        <v>12</v>
      </c>
      <c r="B19" s="12" t="s">
        <v>59</v>
      </c>
    </row>
    <row r="20" spans="1:2" ht="27.6" customHeight="1" x14ac:dyDescent="0.3">
      <c r="A20" s="13">
        <v>13</v>
      </c>
      <c r="B20" s="12" t="s">
        <v>60</v>
      </c>
    </row>
    <row r="21" spans="1:2" ht="27.6" customHeight="1" x14ac:dyDescent="0.3">
      <c r="A21" s="13">
        <v>14</v>
      </c>
      <c r="B21" s="12" t="s">
        <v>61</v>
      </c>
    </row>
    <row r="22" spans="1:2" ht="27.6" customHeight="1" x14ac:dyDescent="0.3">
      <c r="A22" s="13">
        <v>15</v>
      </c>
      <c r="B22" s="12" t="s">
        <v>62</v>
      </c>
    </row>
    <row r="23" spans="1:2" ht="27.6" customHeight="1" x14ac:dyDescent="0.3">
      <c r="A23" s="13">
        <v>16</v>
      </c>
      <c r="B23" t="s">
        <v>63</v>
      </c>
    </row>
    <row r="24" spans="1:2" ht="32.4" customHeight="1" x14ac:dyDescent="0.3">
      <c r="A24" s="13">
        <v>17</v>
      </c>
      <c r="B24" s="15" t="s">
        <v>64</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zoomScale="145" zoomScaleNormal="145" workbookViewId="0">
      <selection activeCell="D9" sqref="D9"/>
    </sheetView>
  </sheetViews>
  <sheetFormatPr defaultColWidth="8.88671875" defaultRowHeight="14.4" x14ac:dyDescent="0.3"/>
  <cols>
    <col min="1" max="1" width="18.109375" customWidth="1"/>
    <col min="2" max="2" width="69.33203125" customWidth="1"/>
    <col min="3" max="21" width="8.88671875" customWidth="1"/>
  </cols>
  <sheetData>
    <row r="1" spans="1:2" x14ac:dyDescent="0.3">
      <c r="A1" s="3" t="s">
        <v>27</v>
      </c>
      <c r="B1" s="3" t="s">
        <v>28</v>
      </c>
    </row>
    <row r="2" spans="1:2" x14ac:dyDescent="0.3">
      <c r="A2" s="9" t="s">
        <v>29</v>
      </c>
      <c r="B2" s="3" t="s">
        <v>30</v>
      </c>
    </row>
    <row r="3" spans="1:2" x14ac:dyDescent="0.3">
      <c r="A3" s="9" t="s">
        <v>31</v>
      </c>
      <c r="B3" s="3" t="s">
        <v>65</v>
      </c>
    </row>
    <row r="4" spans="1:2" x14ac:dyDescent="0.3">
      <c r="A4" s="9" t="s">
        <v>32</v>
      </c>
      <c r="B4" s="16" t="s">
        <v>69</v>
      </c>
    </row>
    <row r="5" spans="1:2" ht="84.6" customHeight="1" x14ac:dyDescent="0.3">
      <c r="A5" s="9" t="s">
        <v>33</v>
      </c>
      <c r="B5" s="11" t="s">
        <v>102</v>
      </c>
    </row>
    <row r="6" spans="1:2" x14ac:dyDescent="0.3">
      <c r="A6" s="9" t="s">
        <v>34</v>
      </c>
      <c r="B6" s="3" t="s">
        <v>66</v>
      </c>
    </row>
    <row r="7" spans="1:2" x14ac:dyDescent="0.3">
      <c r="A7" s="9" t="s">
        <v>35</v>
      </c>
      <c r="B7" s="3" t="s">
        <v>119</v>
      </c>
    </row>
    <row r="8" spans="1:2" x14ac:dyDescent="0.3">
      <c r="A8" s="9" t="s">
        <v>36</v>
      </c>
      <c r="B8" s="3" t="s">
        <v>67</v>
      </c>
    </row>
    <row r="9" spans="1:2" x14ac:dyDescent="0.3">
      <c r="A9" s="9" t="s">
        <v>37</v>
      </c>
      <c r="B9" s="10" t="s">
        <v>68</v>
      </c>
    </row>
    <row r="10" spans="1:2" x14ac:dyDescent="0.3">
      <c r="A10" s="9" t="s">
        <v>38</v>
      </c>
      <c r="B10" s="3" t="s">
        <v>70</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29"/>
  <sheetViews>
    <sheetView zoomScale="115" zoomScaleNormal="115" workbookViewId="0">
      <selection activeCell="A22" sqref="A22"/>
    </sheetView>
  </sheetViews>
  <sheetFormatPr defaultRowHeight="14.4" x14ac:dyDescent="0.3"/>
  <cols>
    <col min="1" max="1" width="38" customWidth="1"/>
    <col min="2" max="2" width="134.6640625" customWidth="1"/>
  </cols>
  <sheetData>
    <row r="1" spans="1:8" x14ac:dyDescent="0.3">
      <c r="A1" s="12" t="s">
        <v>39</v>
      </c>
      <c r="B1" s="12" t="s">
        <v>40</v>
      </c>
    </row>
    <row r="2" spans="1:8" ht="24.75" customHeight="1" x14ac:dyDescent="0.3">
      <c r="A2" s="12" t="s">
        <v>41</v>
      </c>
      <c r="B2" s="12" t="s">
        <v>42</v>
      </c>
    </row>
    <row r="3" spans="1:8" ht="21.75" customHeight="1" x14ac:dyDescent="0.3">
      <c r="A3" s="12">
        <v>1</v>
      </c>
      <c r="B3" s="12" t="s">
        <v>76</v>
      </c>
    </row>
    <row r="4" spans="1:8" ht="34.5" customHeight="1" x14ac:dyDescent="0.3">
      <c r="A4" s="12">
        <v>2</v>
      </c>
      <c r="B4" s="12" t="s">
        <v>75</v>
      </c>
    </row>
    <row r="5" spans="1:8" ht="24.75" customHeight="1" x14ac:dyDescent="0.3">
      <c r="A5" s="12">
        <v>3</v>
      </c>
      <c r="B5" s="12" t="s">
        <v>74</v>
      </c>
    </row>
    <row r="6" spans="1:8" ht="18.75" customHeight="1" x14ac:dyDescent="0.3">
      <c r="A6" s="12">
        <v>4</v>
      </c>
      <c r="B6" s="12" t="s">
        <v>77</v>
      </c>
    </row>
    <row r="7" spans="1:8" x14ac:dyDescent="0.3">
      <c r="A7" s="12">
        <v>5</v>
      </c>
      <c r="B7" s="12" t="s">
        <v>78</v>
      </c>
    </row>
    <row r="8" spans="1:8" x14ac:dyDescent="0.3">
      <c r="A8" s="13">
        <v>6</v>
      </c>
      <c r="B8" s="13" t="s">
        <v>79</v>
      </c>
    </row>
    <row r="9" spans="1:8" ht="24" customHeight="1" x14ac:dyDescent="0.3">
      <c r="A9" s="13">
        <v>7</v>
      </c>
      <c r="B9" s="14" t="s">
        <v>80</v>
      </c>
    </row>
    <row r="10" spans="1:8" ht="23.25" customHeight="1" x14ac:dyDescent="0.3">
      <c r="A10" s="13">
        <v>8</v>
      </c>
      <c r="B10" s="14" t="s">
        <v>81</v>
      </c>
      <c r="H10" t="s">
        <v>73</v>
      </c>
    </row>
    <row r="11" spans="1:8" ht="30" customHeight="1" x14ac:dyDescent="0.3">
      <c r="A11" s="13">
        <v>9</v>
      </c>
      <c r="B11" s="12" t="s">
        <v>82</v>
      </c>
    </row>
    <row r="12" spans="1:8" ht="22.5" customHeight="1" x14ac:dyDescent="0.3">
      <c r="A12" s="13">
        <v>10</v>
      </c>
      <c r="B12" t="s">
        <v>83</v>
      </c>
    </row>
    <row r="13" spans="1:8" ht="39.75" customHeight="1" x14ac:dyDescent="0.3">
      <c r="A13" s="13">
        <v>11</v>
      </c>
      <c r="B13" s="14" t="s">
        <v>84</v>
      </c>
    </row>
    <row r="14" spans="1:8" ht="16.5" customHeight="1" x14ac:dyDescent="0.3">
      <c r="A14" s="13">
        <v>12</v>
      </c>
      <c r="B14" s="12" t="s">
        <v>85</v>
      </c>
    </row>
    <row r="15" spans="1:8" x14ac:dyDescent="0.3">
      <c r="A15" s="13">
        <v>13</v>
      </c>
      <c r="B15" t="s">
        <v>86</v>
      </c>
    </row>
    <row r="16" spans="1:8" ht="42" customHeight="1" x14ac:dyDescent="0.3">
      <c r="A16" s="13"/>
      <c r="B16" s="12" t="s">
        <v>87</v>
      </c>
    </row>
    <row r="17" spans="1:2" ht="34.5" customHeight="1" x14ac:dyDescent="0.3">
      <c r="A17" s="13"/>
      <c r="B17" s="12" t="s">
        <v>90</v>
      </c>
    </row>
    <row r="18" spans="1:2" ht="32.25" customHeight="1" x14ac:dyDescent="0.3">
      <c r="A18" s="13"/>
      <c r="B18" s="12" t="s">
        <v>89</v>
      </c>
    </row>
    <row r="19" spans="1:2" ht="19.5" customHeight="1" x14ac:dyDescent="0.3">
      <c r="A19" s="13"/>
      <c r="B19" s="12" t="s">
        <v>88</v>
      </c>
    </row>
    <row r="20" spans="1:2" ht="29.25" customHeight="1" x14ac:dyDescent="0.3">
      <c r="A20" s="13">
        <v>14</v>
      </c>
      <c r="B20" s="12" t="s">
        <v>91</v>
      </c>
    </row>
    <row r="21" spans="1:2" ht="23.25" customHeight="1" x14ac:dyDescent="0.3">
      <c r="A21">
        <v>15</v>
      </c>
      <c r="B21" t="s">
        <v>92</v>
      </c>
    </row>
    <row r="22" spans="1:2" x14ac:dyDescent="0.3">
      <c r="A22">
        <v>16</v>
      </c>
      <c r="B22" t="s">
        <v>93</v>
      </c>
    </row>
    <row r="23" spans="1:2" x14ac:dyDescent="0.3">
      <c r="A23" t="s">
        <v>94</v>
      </c>
      <c r="B23" s="12" t="s">
        <v>42</v>
      </c>
    </row>
    <row r="24" spans="1:2" ht="28.8" x14ac:dyDescent="0.3">
      <c r="A24">
        <v>1</v>
      </c>
      <c r="B24" s="12" t="s">
        <v>95</v>
      </c>
    </row>
    <row r="25" spans="1:2" x14ac:dyDescent="0.3">
      <c r="A25">
        <v>2</v>
      </c>
      <c r="B25" t="s">
        <v>96</v>
      </c>
    </row>
    <row r="26" spans="1:2" ht="43.5" customHeight="1" x14ac:dyDescent="0.3">
      <c r="A26">
        <v>3</v>
      </c>
      <c r="B26" s="12" t="s">
        <v>100</v>
      </c>
    </row>
    <row r="27" spans="1:2" ht="28.8" x14ac:dyDescent="0.3">
      <c r="A27">
        <v>4</v>
      </c>
      <c r="B27" s="12" t="s">
        <v>97</v>
      </c>
    </row>
    <row r="28" spans="1:2" ht="57.6" x14ac:dyDescent="0.3">
      <c r="A28">
        <v>5</v>
      </c>
      <c r="B28" s="12" t="s">
        <v>98</v>
      </c>
    </row>
    <row r="29" spans="1:2" ht="41.25" customHeight="1" x14ac:dyDescent="0.3">
      <c r="A29" s="18">
        <v>6</v>
      </c>
      <c r="B29" s="12" t="s">
        <v>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Raw_Cross_Section_Data</vt:lpstr>
      <vt:lpstr>Package_Info</vt:lpstr>
      <vt:lpstr>Data_index</vt:lpstr>
      <vt:lpstr>Khal_Info</vt:lpstr>
      <vt:lpstr>Notes_DC8</vt:lpstr>
      <vt:lpstr>Headers</vt:lpstr>
      <vt:lpstr>Лист1</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2024-12-26T13:11:45Z</dcterms:modified>
</cp:coreProperties>
</file>