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2"/>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51" i="2" l="1"/>
  <c r="G750" i="2"/>
  <c r="G749" i="2"/>
  <c r="G748" i="2"/>
  <c r="G747" i="2"/>
  <c r="G746" i="2"/>
  <c r="G745" i="2"/>
  <c r="G744" i="2"/>
  <c r="G743" i="2"/>
  <c r="G742" i="2"/>
  <c r="G741" i="2"/>
  <c r="G740" i="2"/>
  <c r="G739" i="2"/>
  <c r="G738" i="2"/>
  <c r="G737" i="2"/>
  <c r="G736" i="2"/>
  <c r="G735" i="2"/>
  <c r="G734" i="2"/>
  <c r="G733" i="2"/>
  <c r="G732" i="2"/>
  <c r="G731" i="2"/>
  <c r="G730" i="2"/>
  <c r="G729" i="2"/>
  <c r="G728" i="2"/>
  <c r="G727" i="2"/>
  <c r="M715" i="2"/>
  <c r="L715" i="2"/>
  <c r="K715" i="2"/>
  <c r="L714" i="2"/>
  <c r="M714" i="2" s="1"/>
  <c r="K714" i="2"/>
  <c r="L713" i="2"/>
  <c r="M713" i="2" s="1"/>
  <c r="K713" i="2"/>
  <c r="L712" i="2"/>
  <c r="M712" i="2" s="1"/>
  <c r="K712" i="2"/>
  <c r="L711" i="2"/>
  <c r="M711" i="2" s="1"/>
  <c r="K711" i="2"/>
  <c r="L710" i="2"/>
  <c r="K710" i="2"/>
  <c r="K709" i="2"/>
  <c r="G709" i="2"/>
  <c r="F709" i="2"/>
  <c r="E709" i="2"/>
  <c r="K708" i="2"/>
  <c r="F708" i="2"/>
  <c r="E708" i="2"/>
  <c r="G708" i="2" s="1"/>
  <c r="J707" i="2"/>
  <c r="F707" i="2"/>
  <c r="E707" i="2"/>
  <c r="G707" i="2" s="1"/>
  <c r="K706" i="2"/>
  <c r="J706" i="2"/>
  <c r="K707" i="2" s="1"/>
  <c r="I706" i="2"/>
  <c r="I707" i="2" s="1"/>
  <c r="F706" i="2"/>
  <c r="E706" i="2"/>
  <c r="G706" i="2" s="1"/>
  <c r="L705" i="2"/>
  <c r="M705" i="2" s="1"/>
  <c r="K705" i="2"/>
  <c r="I705" i="2"/>
  <c r="F705" i="2"/>
  <c r="E705" i="2"/>
  <c r="G705" i="2" s="1"/>
  <c r="L704" i="2"/>
  <c r="M704" i="2" s="1"/>
  <c r="K704" i="2"/>
  <c r="F704" i="2"/>
  <c r="E704" i="2"/>
  <c r="G704" i="2" s="1"/>
  <c r="M703" i="2"/>
  <c r="L703" i="2"/>
  <c r="K703" i="2"/>
  <c r="F703" i="2"/>
  <c r="E703" i="2"/>
  <c r="G703" i="2" s="1"/>
  <c r="L702" i="2"/>
  <c r="M702" i="2" s="1"/>
  <c r="K702" i="2"/>
  <c r="F702" i="2"/>
  <c r="E702" i="2"/>
  <c r="G702" i="2" s="1"/>
  <c r="L701" i="2"/>
  <c r="M701" i="2" s="1"/>
  <c r="K701" i="2"/>
  <c r="G701" i="2"/>
  <c r="F701" i="2"/>
  <c r="E701" i="2"/>
  <c r="L700" i="2"/>
  <c r="M700" i="2" s="1"/>
  <c r="K700" i="2"/>
  <c r="G700" i="2"/>
  <c r="F700" i="2"/>
  <c r="E700" i="2"/>
  <c r="L699" i="2"/>
  <c r="K699" i="2"/>
  <c r="G699" i="2"/>
  <c r="F699" i="2"/>
  <c r="E699" i="2"/>
  <c r="L698" i="2"/>
  <c r="M698" i="2" s="1"/>
  <c r="K698" i="2"/>
  <c r="G698" i="2"/>
  <c r="F698" i="2"/>
  <c r="E698" i="2"/>
  <c r="F697" i="2"/>
  <c r="E697" i="2"/>
  <c r="G697" i="2" s="1"/>
  <c r="F696" i="2"/>
  <c r="E696" i="2"/>
  <c r="G696" i="2" s="1"/>
  <c r="F695" i="2"/>
  <c r="F718" i="2" s="1"/>
  <c r="E695" i="2"/>
  <c r="G695" i="2" s="1"/>
  <c r="G694" i="2"/>
  <c r="F694" i="2"/>
  <c r="E694" i="2"/>
  <c r="G674" i="2"/>
  <c r="F674" i="2"/>
  <c r="E674" i="2"/>
  <c r="F673" i="2"/>
  <c r="E673" i="2"/>
  <c r="G673" i="2" s="1"/>
  <c r="M672" i="2"/>
  <c r="L672" i="2"/>
  <c r="K672" i="2"/>
  <c r="F672" i="2"/>
  <c r="E672" i="2"/>
  <c r="G672" i="2" s="1"/>
  <c r="K671" i="2"/>
  <c r="F671" i="2"/>
  <c r="E671" i="2"/>
  <c r="G671" i="2" s="1"/>
  <c r="F670" i="2"/>
  <c r="E670" i="2"/>
  <c r="G670" i="2" s="1"/>
  <c r="L669" i="2"/>
  <c r="M669" i="2" s="1"/>
  <c r="K669" i="2"/>
  <c r="J669" i="2"/>
  <c r="K670" i="2" s="1"/>
  <c r="F669" i="2"/>
  <c r="E669" i="2"/>
  <c r="G669" i="2" s="1"/>
  <c r="J668" i="2"/>
  <c r="K668" i="2" s="1"/>
  <c r="I668" i="2"/>
  <c r="I669" i="2" s="1"/>
  <c r="I670" i="2" s="1"/>
  <c r="F668" i="2"/>
  <c r="E668" i="2"/>
  <c r="G668" i="2" s="1"/>
  <c r="K667" i="2"/>
  <c r="I667" i="2"/>
  <c r="L667" i="2" s="1"/>
  <c r="M667" i="2" s="1"/>
  <c r="G667" i="2"/>
  <c r="F667" i="2"/>
  <c r="E667" i="2"/>
  <c r="L666" i="2"/>
  <c r="K666" i="2"/>
  <c r="F666" i="2"/>
  <c r="E666" i="2"/>
  <c r="G666" i="2" s="1"/>
  <c r="F665" i="2"/>
  <c r="F688" i="2" s="1"/>
  <c r="E665" i="2"/>
  <c r="G665" i="2" s="1"/>
  <c r="F664" i="2"/>
  <c r="E664" i="2"/>
  <c r="G664" i="2" s="1"/>
  <c r="G688" i="2" s="1"/>
  <c r="J689" i="2" s="1"/>
  <c r="P662" i="2"/>
  <c r="L651" i="2"/>
  <c r="M651" i="2" s="1"/>
  <c r="K651" i="2"/>
  <c r="L650" i="2"/>
  <c r="K650" i="2"/>
  <c r="M650" i="2" s="1"/>
  <c r="L649" i="2"/>
  <c r="M649" i="2" s="1"/>
  <c r="K649" i="2"/>
  <c r="L648" i="2"/>
  <c r="M648" i="2" s="1"/>
  <c r="K648" i="2"/>
  <c r="L647" i="2"/>
  <c r="M647" i="2" s="1"/>
  <c r="K647" i="2"/>
  <c r="K646" i="2"/>
  <c r="J644" i="2"/>
  <c r="K645" i="2" s="1"/>
  <c r="J643" i="2"/>
  <c r="K644" i="2" s="1"/>
  <c r="I643" i="2"/>
  <c r="L643" i="2" s="1"/>
  <c r="L642" i="2"/>
  <c r="M642" i="2" s="1"/>
  <c r="K642" i="2"/>
  <c r="I642" i="2"/>
  <c r="L641" i="2"/>
  <c r="K641" i="2"/>
  <c r="L640" i="2"/>
  <c r="M640" i="2" s="1"/>
  <c r="K640" i="2"/>
  <c r="F640" i="2"/>
  <c r="E640" i="2"/>
  <c r="G640" i="2" s="1"/>
  <c r="L639" i="2"/>
  <c r="M639" i="2" s="1"/>
  <c r="K639" i="2"/>
  <c r="F639" i="2"/>
  <c r="E639" i="2"/>
  <c r="G639" i="2" s="1"/>
  <c r="L638" i="2"/>
  <c r="M638" i="2" s="1"/>
  <c r="K638" i="2"/>
  <c r="G638" i="2"/>
  <c r="F638" i="2"/>
  <c r="E638" i="2"/>
  <c r="L637" i="2"/>
  <c r="K637" i="2"/>
  <c r="F637" i="2"/>
  <c r="G637" i="2" s="1"/>
  <c r="E637" i="2"/>
  <c r="F636" i="2"/>
  <c r="E636" i="2"/>
  <c r="G636" i="2" s="1"/>
  <c r="G635" i="2"/>
  <c r="F635" i="2"/>
  <c r="E635" i="2"/>
  <c r="F634" i="2"/>
  <c r="E634" i="2"/>
  <c r="G634" i="2" s="1"/>
  <c r="G633" i="2"/>
  <c r="F633" i="2"/>
  <c r="E633" i="2"/>
  <c r="F632" i="2"/>
  <c r="E632" i="2"/>
  <c r="G632" i="2" s="1"/>
  <c r="F631" i="2"/>
  <c r="E631" i="2"/>
  <c r="G631" i="2" s="1"/>
  <c r="F630" i="2"/>
  <c r="E630" i="2"/>
  <c r="G630" i="2" s="1"/>
  <c r="G629" i="2"/>
  <c r="F629" i="2"/>
  <c r="E629" i="2"/>
  <c r="F628" i="2"/>
  <c r="F658" i="2" s="1"/>
  <c r="E628" i="2"/>
  <c r="G628" i="2" s="1"/>
  <c r="P626" i="2"/>
  <c r="L619" i="2"/>
  <c r="M619" i="2" s="1"/>
  <c r="K619" i="2"/>
  <c r="L618" i="2"/>
  <c r="M618" i="2" s="1"/>
  <c r="K618" i="2"/>
  <c r="L617" i="2"/>
  <c r="K617" i="2"/>
  <c r="L616" i="2"/>
  <c r="M616" i="2" s="1"/>
  <c r="K616" i="2"/>
  <c r="P615" i="2"/>
  <c r="K615" i="2"/>
  <c r="P614" i="2"/>
  <c r="O613" i="2"/>
  <c r="O614" i="2" s="1"/>
  <c r="O615" i="2" s="1"/>
  <c r="O616" i="2" s="1"/>
  <c r="J613" i="2"/>
  <c r="K614" i="2" s="1"/>
  <c r="J612" i="2"/>
  <c r="K612" i="2" s="1"/>
  <c r="K611" i="2"/>
  <c r="I611" i="2"/>
  <c r="L610" i="2"/>
  <c r="M610" i="2" s="1"/>
  <c r="K610" i="2"/>
  <c r="L609" i="2"/>
  <c r="M609" i="2" s="1"/>
  <c r="K609" i="2"/>
  <c r="F609" i="2"/>
  <c r="E609" i="2"/>
  <c r="G609" i="2" s="1"/>
  <c r="L608" i="2"/>
  <c r="M608" i="2" s="1"/>
  <c r="K608" i="2"/>
  <c r="G608" i="2"/>
  <c r="F608" i="2"/>
  <c r="E608" i="2"/>
  <c r="L607" i="2"/>
  <c r="K607" i="2"/>
  <c r="F607" i="2"/>
  <c r="G607" i="2" s="1"/>
  <c r="E607" i="2"/>
  <c r="L606" i="2"/>
  <c r="M606" i="2" s="1"/>
  <c r="K606" i="2"/>
  <c r="F606" i="2"/>
  <c r="E606" i="2"/>
  <c r="G606" i="2" s="1"/>
  <c r="F605" i="2"/>
  <c r="E605" i="2"/>
  <c r="G605" i="2" s="1"/>
  <c r="F604" i="2"/>
  <c r="E604" i="2"/>
  <c r="G604" i="2" s="1"/>
  <c r="G603" i="2"/>
  <c r="G622" i="2" s="1"/>
  <c r="J623" i="2" s="1"/>
  <c r="F603" i="2"/>
  <c r="E603" i="2"/>
  <c r="G602" i="2"/>
  <c r="F602" i="2"/>
  <c r="E602" i="2"/>
  <c r="F601" i="2"/>
  <c r="E601" i="2"/>
  <c r="G601" i="2" s="1"/>
  <c r="F600" i="2"/>
  <c r="F622" i="2" s="1"/>
  <c r="E600" i="2"/>
  <c r="G600" i="2" s="1"/>
  <c r="F599" i="2"/>
  <c r="E599" i="2"/>
  <c r="G599" i="2" s="1"/>
  <c r="F598" i="2"/>
  <c r="E598" i="2"/>
  <c r="G598" i="2" s="1"/>
  <c r="L584" i="2"/>
  <c r="M584" i="2" s="1"/>
  <c r="K584" i="2"/>
  <c r="L583" i="2"/>
  <c r="K583" i="2"/>
  <c r="L582" i="2"/>
  <c r="M582" i="2" s="1"/>
  <c r="K582" i="2"/>
  <c r="L581" i="2"/>
  <c r="M581" i="2" s="1"/>
  <c r="K581" i="2"/>
  <c r="K580" i="2"/>
  <c r="J578" i="2"/>
  <c r="K579" i="2" s="1"/>
  <c r="I578" i="2"/>
  <c r="F578" i="2"/>
  <c r="E578" i="2"/>
  <c r="G578" i="2" s="1"/>
  <c r="J577" i="2"/>
  <c r="K578" i="2" s="1"/>
  <c r="I577" i="2"/>
  <c r="L577" i="2" s="1"/>
  <c r="G577" i="2"/>
  <c r="F577" i="2"/>
  <c r="E577" i="2"/>
  <c r="K576" i="2"/>
  <c r="I576" i="2"/>
  <c r="L576" i="2" s="1"/>
  <c r="M576" i="2" s="1"/>
  <c r="F576" i="2"/>
  <c r="E576" i="2"/>
  <c r="G576" i="2" s="1"/>
  <c r="L575" i="2"/>
  <c r="M575" i="2" s="1"/>
  <c r="K575" i="2"/>
  <c r="F575" i="2"/>
  <c r="E575" i="2"/>
  <c r="G575" i="2" s="1"/>
  <c r="L574" i="2"/>
  <c r="K574" i="2"/>
  <c r="F574" i="2"/>
  <c r="G574" i="2" s="1"/>
  <c r="E574" i="2"/>
  <c r="L573" i="2"/>
  <c r="K573" i="2"/>
  <c r="F573" i="2"/>
  <c r="E573" i="2"/>
  <c r="G573" i="2" s="1"/>
  <c r="M572" i="2"/>
  <c r="L572" i="2"/>
  <c r="K572" i="2"/>
  <c r="F572" i="2"/>
  <c r="E572" i="2"/>
  <c r="G572" i="2" s="1"/>
  <c r="F571" i="2"/>
  <c r="E571" i="2"/>
  <c r="G571" i="2" s="1"/>
  <c r="F570" i="2"/>
  <c r="E570" i="2"/>
  <c r="G570" i="2" s="1"/>
  <c r="G569" i="2"/>
  <c r="F569" i="2"/>
  <c r="E569" i="2"/>
  <c r="F568" i="2"/>
  <c r="E568" i="2"/>
  <c r="G568" i="2" s="1"/>
  <c r="L554" i="2"/>
  <c r="M554" i="2" s="1"/>
  <c r="K554" i="2"/>
  <c r="M553" i="2"/>
  <c r="L553" i="2"/>
  <c r="K553" i="2"/>
  <c r="L552" i="2"/>
  <c r="K552" i="2"/>
  <c r="K551" i="2"/>
  <c r="J549" i="2"/>
  <c r="K550" i="2" s="1"/>
  <c r="F549" i="2"/>
  <c r="E549" i="2"/>
  <c r="G549" i="2" s="1"/>
  <c r="J548" i="2"/>
  <c r="K549" i="2" s="1"/>
  <c r="G548" i="2"/>
  <c r="F548" i="2"/>
  <c r="E548" i="2"/>
  <c r="K547" i="2"/>
  <c r="I547" i="2"/>
  <c r="L547" i="2" s="1"/>
  <c r="M547" i="2" s="1"/>
  <c r="G547" i="2"/>
  <c r="F547" i="2"/>
  <c r="E547" i="2"/>
  <c r="L546" i="2"/>
  <c r="M546" i="2" s="1"/>
  <c r="K546" i="2"/>
  <c r="G546" i="2"/>
  <c r="F546" i="2"/>
  <c r="E546" i="2"/>
  <c r="L545" i="2"/>
  <c r="K545" i="2"/>
  <c r="F545" i="2"/>
  <c r="E545" i="2"/>
  <c r="L544" i="2"/>
  <c r="M544" i="2" s="1"/>
  <c r="K544" i="2"/>
  <c r="F544" i="2"/>
  <c r="E544" i="2"/>
  <c r="G544" i="2" s="1"/>
  <c r="L543" i="2"/>
  <c r="M543" i="2" s="1"/>
  <c r="K543" i="2"/>
  <c r="F543" i="2"/>
  <c r="E543" i="2"/>
  <c r="G543" i="2" s="1"/>
  <c r="F542" i="2"/>
  <c r="E542" i="2"/>
  <c r="G542" i="2" s="1"/>
  <c r="F541" i="2"/>
  <c r="E541" i="2"/>
  <c r="G541" i="2" s="1"/>
  <c r="F540" i="2"/>
  <c r="G540" i="2" s="1"/>
  <c r="E540" i="2"/>
  <c r="F539" i="2"/>
  <c r="E539" i="2"/>
  <c r="G539" i="2" s="1"/>
  <c r="F538" i="2"/>
  <c r="E538" i="2"/>
  <c r="G538" i="2" s="1"/>
  <c r="L519" i="2"/>
  <c r="M519" i="2" s="1"/>
  <c r="K519" i="2"/>
  <c r="F519" i="2"/>
  <c r="E519" i="2"/>
  <c r="G519" i="2" s="1"/>
  <c r="K518" i="2"/>
  <c r="F518" i="2"/>
  <c r="E518" i="2"/>
  <c r="G518" i="2" s="1"/>
  <c r="F517" i="2"/>
  <c r="E517" i="2"/>
  <c r="G517" i="2" s="1"/>
  <c r="L516" i="2"/>
  <c r="M516" i="2" s="1"/>
  <c r="K516" i="2"/>
  <c r="J516" i="2"/>
  <c r="K517" i="2" s="1"/>
  <c r="F516" i="2"/>
  <c r="E516" i="2"/>
  <c r="G516" i="2" s="1"/>
  <c r="L515" i="2"/>
  <c r="M515" i="2" s="1"/>
  <c r="K515" i="2"/>
  <c r="J515" i="2"/>
  <c r="F515" i="2"/>
  <c r="E515" i="2"/>
  <c r="G515" i="2" s="1"/>
  <c r="K514" i="2"/>
  <c r="I514" i="2"/>
  <c r="I515" i="2" s="1"/>
  <c r="I516" i="2" s="1"/>
  <c r="I517" i="2" s="1"/>
  <c r="G514" i="2"/>
  <c r="F514" i="2"/>
  <c r="E514" i="2"/>
  <c r="L513" i="2"/>
  <c r="M513" i="2" s="1"/>
  <c r="K513" i="2"/>
  <c r="F513" i="2"/>
  <c r="E513" i="2"/>
  <c r="G513" i="2" s="1"/>
  <c r="L512" i="2"/>
  <c r="K512" i="2"/>
  <c r="G512" i="2"/>
  <c r="F512" i="2"/>
  <c r="E512" i="2"/>
  <c r="F511" i="2"/>
  <c r="E511" i="2"/>
  <c r="G511" i="2" s="1"/>
  <c r="G510" i="2"/>
  <c r="F510" i="2"/>
  <c r="E510" i="2"/>
  <c r="F509" i="2"/>
  <c r="E509" i="2"/>
  <c r="G509" i="2" s="1"/>
  <c r="F508" i="2"/>
  <c r="E508" i="2"/>
  <c r="G508" i="2" s="1"/>
  <c r="G532" i="2" s="1"/>
  <c r="J533" i="2" s="1"/>
  <c r="P506" i="2"/>
  <c r="F490" i="2"/>
  <c r="E490" i="2"/>
  <c r="G490" i="2" s="1"/>
  <c r="F489" i="2"/>
  <c r="E489" i="2"/>
  <c r="G489" i="2" s="1"/>
  <c r="K488" i="2"/>
  <c r="G488" i="2"/>
  <c r="F488" i="2"/>
  <c r="E488" i="2"/>
  <c r="F487" i="2"/>
  <c r="E487" i="2"/>
  <c r="G487" i="2" s="1"/>
  <c r="J486" i="2"/>
  <c r="K487" i="2" s="1"/>
  <c r="F486" i="2"/>
  <c r="E486" i="2"/>
  <c r="G486" i="2" s="1"/>
  <c r="J485" i="2"/>
  <c r="K486" i="2" s="1"/>
  <c r="I485" i="2"/>
  <c r="G485" i="2"/>
  <c r="F485" i="2"/>
  <c r="E485" i="2"/>
  <c r="K484" i="2"/>
  <c r="I484" i="2"/>
  <c r="L484" i="2" s="1"/>
  <c r="M484" i="2" s="1"/>
  <c r="G484" i="2"/>
  <c r="F484" i="2"/>
  <c r="E484" i="2"/>
  <c r="L483" i="2"/>
  <c r="K483" i="2"/>
  <c r="F483" i="2"/>
  <c r="E483" i="2"/>
  <c r="G483" i="2" s="1"/>
  <c r="L482" i="2"/>
  <c r="K482" i="2"/>
  <c r="F482" i="2"/>
  <c r="E482" i="2"/>
  <c r="G482" i="2" s="1"/>
  <c r="F481" i="2"/>
  <c r="E481" i="2"/>
  <c r="G481" i="2" s="1"/>
  <c r="F480" i="2"/>
  <c r="E480" i="2"/>
  <c r="G480" i="2" s="1"/>
  <c r="F479" i="2"/>
  <c r="E479" i="2"/>
  <c r="G479" i="2" s="1"/>
  <c r="P477" i="2"/>
  <c r="P468" i="2"/>
  <c r="P467" i="2"/>
  <c r="O466" i="2"/>
  <c r="O467" i="2" s="1"/>
  <c r="O468" i="2" s="1"/>
  <c r="O469" i="2" s="1"/>
  <c r="M462" i="2"/>
  <c r="L462" i="2"/>
  <c r="K462" i="2"/>
  <c r="K461" i="2"/>
  <c r="K460" i="2"/>
  <c r="G460" i="2"/>
  <c r="F460" i="2"/>
  <c r="E460" i="2"/>
  <c r="J459" i="2"/>
  <c r="G459" i="2"/>
  <c r="F459" i="2"/>
  <c r="E459" i="2"/>
  <c r="J458" i="2"/>
  <c r="I458" i="2"/>
  <c r="G458" i="2"/>
  <c r="F458" i="2"/>
  <c r="E458" i="2"/>
  <c r="K457" i="2"/>
  <c r="I457" i="2"/>
  <c r="L457" i="2" s="1"/>
  <c r="M457" i="2" s="1"/>
  <c r="F457" i="2"/>
  <c r="E457" i="2"/>
  <c r="L456" i="2"/>
  <c r="M456" i="2" s="1"/>
  <c r="K456" i="2"/>
  <c r="F456" i="2"/>
  <c r="E456" i="2"/>
  <c r="G456" i="2" s="1"/>
  <c r="L455" i="2"/>
  <c r="K455" i="2"/>
  <c r="F455" i="2"/>
  <c r="G455" i="2" s="1"/>
  <c r="E455" i="2"/>
  <c r="F454" i="2"/>
  <c r="E454" i="2"/>
  <c r="G454" i="2" s="1"/>
  <c r="G453" i="2"/>
  <c r="F453" i="2"/>
  <c r="E453" i="2"/>
  <c r="F452" i="2"/>
  <c r="E452" i="2"/>
  <c r="G452" i="2" s="1"/>
  <c r="G451" i="2"/>
  <c r="F451" i="2"/>
  <c r="E451" i="2"/>
  <c r="F450" i="2"/>
  <c r="E450" i="2"/>
  <c r="G450" i="2" s="1"/>
  <c r="P448" i="2"/>
  <c r="F431" i="2"/>
  <c r="E431" i="2"/>
  <c r="G431" i="2" s="1"/>
  <c r="G430" i="2"/>
  <c r="F430" i="2"/>
  <c r="E430" i="2"/>
  <c r="F429" i="2"/>
  <c r="E429" i="2"/>
  <c r="G429" i="2" s="1"/>
  <c r="F428" i="2"/>
  <c r="G428" i="2" s="1"/>
  <c r="E428" i="2"/>
  <c r="F427" i="2"/>
  <c r="E427" i="2"/>
  <c r="K426" i="2"/>
  <c r="F426" i="2"/>
  <c r="E426" i="2"/>
  <c r="G426" i="2" s="1"/>
  <c r="K425" i="2"/>
  <c r="I425" i="2"/>
  <c r="F425" i="2"/>
  <c r="E425" i="2"/>
  <c r="G425" i="2" s="1"/>
  <c r="K424" i="2"/>
  <c r="J424" i="2"/>
  <c r="F424" i="2"/>
  <c r="E424" i="2"/>
  <c r="G424" i="2" s="1"/>
  <c r="J423" i="2"/>
  <c r="K423" i="2" s="1"/>
  <c r="I423" i="2"/>
  <c r="I424" i="2" s="1"/>
  <c r="L424" i="2" s="1"/>
  <c r="F423" i="2"/>
  <c r="G423" i="2" s="1"/>
  <c r="E423" i="2"/>
  <c r="K422" i="2"/>
  <c r="I422" i="2"/>
  <c r="L422" i="2" s="1"/>
  <c r="M422" i="2" s="1"/>
  <c r="F422" i="2"/>
  <c r="E422" i="2"/>
  <c r="G422" i="2" s="1"/>
  <c r="G421" i="2"/>
  <c r="F421" i="2"/>
  <c r="E421" i="2"/>
  <c r="P419" i="2"/>
  <c r="K407" i="2"/>
  <c r="K406" i="2"/>
  <c r="J405" i="2"/>
  <c r="J404" i="2"/>
  <c r="K405" i="2" s="1"/>
  <c r="F404" i="2"/>
  <c r="E404" i="2"/>
  <c r="G404" i="2" s="1"/>
  <c r="K403" i="2"/>
  <c r="I403" i="2"/>
  <c r="F403" i="2"/>
  <c r="G403" i="2" s="1"/>
  <c r="E403" i="2"/>
  <c r="L402" i="2"/>
  <c r="K402" i="2"/>
  <c r="F402" i="2"/>
  <c r="E402" i="2"/>
  <c r="G402" i="2" s="1"/>
  <c r="F401" i="2"/>
  <c r="E401" i="2"/>
  <c r="G401" i="2" s="1"/>
  <c r="G400" i="2"/>
  <c r="F400" i="2"/>
  <c r="E400" i="2"/>
  <c r="F399" i="2"/>
  <c r="E399" i="2"/>
  <c r="G399" i="2" s="1"/>
  <c r="F398" i="2"/>
  <c r="G398" i="2" s="1"/>
  <c r="E398" i="2"/>
  <c r="F397" i="2"/>
  <c r="G397" i="2" s="1"/>
  <c r="E397" i="2"/>
  <c r="F396" i="2"/>
  <c r="E396" i="2"/>
  <c r="G396" i="2" s="1"/>
  <c r="F395" i="2"/>
  <c r="E395" i="2"/>
  <c r="G395" i="2" s="1"/>
  <c r="P386" i="2"/>
  <c r="P385" i="2"/>
  <c r="O384" i="2"/>
  <c r="O385" i="2" s="1"/>
  <c r="O386" i="2" s="1"/>
  <c r="O387" i="2" s="1"/>
  <c r="K381" i="2"/>
  <c r="L379" i="2"/>
  <c r="J379" i="2"/>
  <c r="L378" i="2"/>
  <c r="M378" i="2" s="1"/>
  <c r="J378" i="2"/>
  <c r="K378" i="2" s="1"/>
  <c r="I378" i="2"/>
  <c r="I379" i="2" s="1"/>
  <c r="F378" i="2"/>
  <c r="E378" i="2"/>
  <c r="G378" i="2" s="1"/>
  <c r="L377" i="2"/>
  <c r="M377" i="2" s="1"/>
  <c r="K377" i="2"/>
  <c r="I377" i="2"/>
  <c r="G377" i="2"/>
  <c r="F377" i="2"/>
  <c r="E377" i="2"/>
  <c r="L376" i="2"/>
  <c r="K376" i="2"/>
  <c r="F376" i="2"/>
  <c r="E376" i="2"/>
  <c r="G376" i="2" s="1"/>
  <c r="M375" i="2"/>
  <c r="L375" i="2"/>
  <c r="K375" i="2"/>
  <c r="F375" i="2"/>
  <c r="E375" i="2"/>
  <c r="G375" i="2" s="1"/>
  <c r="F374" i="2"/>
  <c r="G374" i="2" s="1"/>
  <c r="E374" i="2"/>
  <c r="F373" i="2"/>
  <c r="E373" i="2"/>
  <c r="G373" i="2" s="1"/>
  <c r="G372" i="2"/>
  <c r="F372" i="2"/>
  <c r="E372" i="2"/>
  <c r="F371" i="2"/>
  <c r="E371" i="2"/>
  <c r="G371" i="2" s="1"/>
  <c r="F370" i="2"/>
  <c r="G370" i="2" s="1"/>
  <c r="E370" i="2"/>
  <c r="F369" i="2"/>
  <c r="E369" i="2"/>
  <c r="G369" i="2" s="1"/>
  <c r="F368" i="2"/>
  <c r="E368" i="2"/>
  <c r="G368" i="2" s="1"/>
  <c r="P366" i="2"/>
  <c r="L356" i="2"/>
  <c r="M356" i="2" s="1"/>
  <c r="K356" i="2"/>
  <c r="K355" i="2"/>
  <c r="K354" i="2"/>
  <c r="K353" i="2"/>
  <c r="J353" i="2"/>
  <c r="F353" i="2"/>
  <c r="E353" i="2"/>
  <c r="J352" i="2"/>
  <c r="K352" i="2" s="1"/>
  <c r="F352" i="2"/>
  <c r="E352" i="2"/>
  <c r="G352" i="2" s="1"/>
  <c r="L351" i="2"/>
  <c r="M351" i="2" s="1"/>
  <c r="K351" i="2"/>
  <c r="I351" i="2"/>
  <c r="I352" i="2" s="1"/>
  <c r="F351" i="2"/>
  <c r="E351" i="2"/>
  <c r="G351" i="2" s="1"/>
  <c r="L350" i="2"/>
  <c r="M350" i="2" s="1"/>
  <c r="K350" i="2"/>
  <c r="F350" i="2"/>
  <c r="E350" i="2"/>
  <c r="G350" i="2" s="1"/>
  <c r="L349" i="2"/>
  <c r="K349" i="2"/>
  <c r="F349" i="2"/>
  <c r="E349" i="2"/>
  <c r="G349" i="2" s="1"/>
  <c r="G348" i="2"/>
  <c r="F348" i="2"/>
  <c r="E348" i="2"/>
  <c r="F347" i="2"/>
  <c r="E347" i="2"/>
  <c r="G347" i="2" s="1"/>
  <c r="F346" i="2"/>
  <c r="E346" i="2"/>
  <c r="G346" i="2" s="1"/>
  <c r="F345" i="2"/>
  <c r="E345" i="2"/>
  <c r="G345" i="2" s="1"/>
  <c r="G344" i="2"/>
  <c r="F344" i="2"/>
  <c r="E344" i="2"/>
  <c r="F343" i="2"/>
  <c r="F363" i="2" s="1"/>
  <c r="E343" i="2"/>
  <c r="G343" i="2" s="1"/>
  <c r="G342" i="2"/>
  <c r="F342" i="2"/>
  <c r="E342" i="2"/>
  <c r="L332" i="2"/>
  <c r="K332" i="2"/>
  <c r="P331" i="2"/>
  <c r="L331" i="2"/>
  <c r="K331" i="2"/>
  <c r="M331" i="2" s="1"/>
  <c r="Q330" i="2"/>
  <c r="L330" i="2"/>
  <c r="M330" i="2" s="1"/>
  <c r="K330" i="2"/>
  <c r="Q329" i="2"/>
  <c r="L329" i="2"/>
  <c r="M329" i="2" s="1"/>
  <c r="K329" i="2"/>
  <c r="P328" i="2"/>
  <c r="P329" i="2" s="1"/>
  <c r="P330" i="2" s="1"/>
  <c r="K328" i="2"/>
  <c r="J326" i="2"/>
  <c r="K327" i="2" s="1"/>
  <c r="I326" i="2"/>
  <c r="J325" i="2"/>
  <c r="K325" i="2" s="1"/>
  <c r="I325" i="2"/>
  <c r="L325" i="2" s="1"/>
  <c r="M325" i="2" s="1"/>
  <c r="G325" i="2"/>
  <c r="F325" i="2"/>
  <c r="E325" i="2"/>
  <c r="L324" i="2"/>
  <c r="M324" i="2" s="1"/>
  <c r="K324" i="2"/>
  <c r="I324" i="2"/>
  <c r="F324" i="2"/>
  <c r="E324" i="2"/>
  <c r="G324" i="2" s="1"/>
  <c r="L323" i="2"/>
  <c r="M323" i="2" s="1"/>
  <c r="K323" i="2"/>
  <c r="F323" i="2"/>
  <c r="E323" i="2"/>
  <c r="G323" i="2" s="1"/>
  <c r="L322" i="2"/>
  <c r="M322" i="2" s="1"/>
  <c r="K322" i="2"/>
  <c r="F322" i="2"/>
  <c r="E322" i="2"/>
  <c r="G322" i="2" s="1"/>
  <c r="L321" i="2"/>
  <c r="K321" i="2"/>
  <c r="G321" i="2"/>
  <c r="F321" i="2"/>
  <c r="E321" i="2"/>
  <c r="L320" i="2"/>
  <c r="M320" i="2" s="1"/>
  <c r="K320" i="2"/>
  <c r="F320" i="2"/>
  <c r="G320" i="2" s="1"/>
  <c r="E320" i="2"/>
  <c r="L319" i="2"/>
  <c r="K319" i="2"/>
  <c r="F319" i="2"/>
  <c r="G319" i="2" s="1"/>
  <c r="E319" i="2"/>
  <c r="F318" i="2"/>
  <c r="E318" i="2"/>
  <c r="G318" i="2" s="1"/>
  <c r="G317" i="2"/>
  <c r="F317" i="2"/>
  <c r="E317" i="2"/>
  <c r="F316" i="2"/>
  <c r="E316" i="2"/>
  <c r="G316" i="2" s="1"/>
  <c r="F315" i="2"/>
  <c r="E315" i="2"/>
  <c r="G315" i="2" s="1"/>
  <c r="F314" i="2"/>
  <c r="E314" i="2"/>
  <c r="G314" i="2" s="1"/>
  <c r="F313" i="2"/>
  <c r="F336" i="2" s="1"/>
  <c r="E313" i="2"/>
  <c r="G313" i="2" s="1"/>
  <c r="F312" i="2"/>
  <c r="G312" i="2" s="1"/>
  <c r="E312" i="2"/>
  <c r="P310" i="2"/>
  <c r="L300" i="2"/>
  <c r="M300" i="2" s="1"/>
  <c r="K300" i="2"/>
  <c r="K299" i="2"/>
  <c r="G298" i="2"/>
  <c r="F298" i="2"/>
  <c r="E298" i="2"/>
  <c r="J297" i="2"/>
  <c r="I297" i="2"/>
  <c r="F297" i="2"/>
  <c r="G297" i="2" s="1"/>
  <c r="E297" i="2"/>
  <c r="L296" i="2"/>
  <c r="M296" i="2" s="1"/>
  <c r="K296" i="2"/>
  <c r="J296" i="2"/>
  <c r="I296" i="2"/>
  <c r="F296" i="2"/>
  <c r="E296" i="2"/>
  <c r="G296" i="2" s="1"/>
  <c r="L295" i="2"/>
  <c r="K295" i="2"/>
  <c r="I295" i="2"/>
  <c r="F295" i="2"/>
  <c r="E295" i="2"/>
  <c r="G295" i="2" s="1"/>
  <c r="M294" i="2"/>
  <c r="L294" i="2"/>
  <c r="K294" i="2"/>
  <c r="F294" i="2"/>
  <c r="G294" i="2" s="1"/>
  <c r="E294" i="2"/>
  <c r="L293" i="2"/>
  <c r="K293" i="2"/>
  <c r="F293" i="2"/>
  <c r="E293" i="2"/>
  <c r="G293" i="2" s="1"/>
  <c r="L292" i="2"/>
  <c r="K292" i="2"/>
  <c r="F292" i="2"/>
  <c r="G292" i="2" s="1"/>
  <c r="E292" i="2"/>
  <c r="L291" i="2"/>
  <c r="M291" i="2" s="1"/>
  <c r="K291" i="2"/>
  <c r="F291" i="2"/>
  <c r="G291" i="2" s="1"/>
  <c r="E291" i="2"/>
  <c r="F290" i="2"/>
  <c r="E290" i="2"/>
  <c r="G290" i="2" s="1"/>
  <c r="F289" i="2"/>
  <c r="E289" i="2"/>
  <c r="G289" i="2" s="1"/>
  <c r="F288" i="2"/>
  <c r="E288" i="2"/>
  <c r="G288" i="2" s="1"/>
  <c r="G287" i="2"/>
  <c r="F287" i="2"/>
  <c r="E287" i="2"/>
  <c r="F286" i="2"/>
  <c r="E286" i="2"/>
  <c r="G286" i="2" s="1"/>
  <c r="G285" i="2"/>
  <c r="F285" i="2"/>
  <c r="E285" i="2"/>
  <c r="P283" i="2"/>
  <c r="M272" i="2"/>
  <c r="L272" i="2"/>
  <c r="K272" i="2"/>
  <c r="K271" i="2"/>
  <c r="G271" i="2"/>
  <c r="F271" i="2"/>
  <c r="E271" i="2"/>
  <c r="K270" i="2"/>
  <c r="G270" i="2"/>
  <c r="F270" i="2"/>
  <c r="E270" i="2"/>
  <c r="J269" i="2"/>
  <c r="F269" i="2"/>
  <c r="E269" i="2"/>
  <c r="G269" i="2" s="1"/>
  <c r="J268" i="2"/>
  <c r="K269" i="2" s="1"/>
  <c r="F268" i="2"/>
  <c r="E268" i="2"/>
  <c r="G268" i="2" s="1"/>
  <c r="K267" i="2"/>
  <c r="I267" i="2"/>
  <c r="F267" i="2"/>
  <c r="E267" i="2"/>
  <c r="G267" i="2" s="1"/>
  <c r="L266" i="2"/>
  <c r="M266" i="2" s="1"/>
  <c r="K266" i="2"/>
  <c r="F266" i="2"/>
  <c r="G266" i="2" s="1"/>
  <c r="E266" i="2"/>
  <c r="M265" i="2"/>
  <c r="L265" i="2"/>
  <c r="K265" i="2"/>
  <c r="F265" i="2"/>
  <c r="G265" i="2" s="1"/>
  <c r="E265" i="2"/>
  <c r="L264" i="2"/>
  <c r="K264" i="2"/>
  <c r="G264" i="2"/>
  <c r="F264" i="2"/>
  <c r="E264" i="2"/>
  <c r="F263" i="2"/>
  <c r="E263" i="2"/>
  <c r="G263" i="2" s="1"/>
  <c r="F262" i="2"/>
  <c r="E262" i="2"/>
  <c r="G262" i="2" s="1"/>
  <c r="F261" i="2"/>
  <c r="E261" i="2"/>
  <c r="G261" i="2" s="1"/>
  <c r="F260" i="2"/>
  <c r="E260" i="2"/>
  <c r="G260" i="2" s="1"/>
  <c r="F259" i="2"/>
  <c r="E259" i="2"/>
  <c r="G259" i="2" s="1"/>
  <c r="G258" i="2"/>
  <c r="F258" i="2"/>
  <c r="E258" i="2"/>
  <c r="L247" i="2"/>
  <c r="M247" i="2" s="1"/>
  <c r="K247" i="2"/>
  <c r="K246" i="2"/>
  <c r="F245" i="2"/>
  <c r="E245" i="2"/>
  <c r="G245" i="2" s="1"/>
  <c r="J244" i="2"/>
  <c r="K245" i="2" s="1"/>
  <c r="I244" i="2"/>
  <c r="I245" i="2" s="1"/>
  <c r="G244" i="2"/>
  <c r="F244" i="2"/>
  <c r="E244" i="2"/>
  <c r="J243" i="2"/>
  <c r="K243" i="2" s="1"/>
  <c r="I243" i="2"/>
  <c r="L243" i="2" s="1"/>
  <c r="F243" i="2"/>
  <c r="E243" i="2"/>
  <c r="G243" i="2" s="1"/>
  <c r="K242" i="2"/>
  <c r="I242" i="2"/>
  <c r="L242" i="2" s="1"/>
  <c r="M242" i="2" s="1"/>
  <c r="F242" i="2"/>
  <c r="E242" i="2"/>
  <c r="G242" i="2" s="1"/>
  <c r="L241" i="2"/>
  <c r="K241" i="2"/>
  <c r="F241" i="2"/>
  <c r="E241" i="2"/>
  <c r="G241" i="2" s="1"/>
  <c r="L240" i="2"/>
  <c r="M240" i="2" s="1"/>
  <c r="K240" i="2"/>
  <c r="F240" i="2"/>
  <c r="G240" i="2" s="1"/>
  <c r="E240" i="2"/>
  <c r="L239" i="2"/>
  <c r="K239" i="2"/>
  <c r="F239" i="2"/>
  <c r="E239" i="2"/>
  <c r="G239" i="2" s="1"/>
  <c r="G238" i="2"/>
  <c r="F238" i="2"/>
  <c r="E238" i="2"/>
  <c r="G237" i="2"/>
  <c r="F237" i="2"/>
  <c r="E237" i="2"/>
  <c r="F236" i="2"/>
  <c r="E236" i="2"/>
  <c r="G236" i="2" s="1"/>
  <c r="F235" i="2"/>
  <c r="E235" i="2"/>
  <c r="G235" i="2" s="1"/>
  <c r="F234" i="2"/>
  <c r="E234" i="2"/>
  <c r="G234" i="2" s="1"/>
  <c r="F233" i="2"/>
  <c r="E233" i="2"/>
  <c r="G233" i="2" s="1"/>
  <c r="F232" i="2"/>
  <c r="E232" i="2"/>
  <c r="G232" i="2" s="1"/>
  <c r="G253" i="2" s="1"/>
  <c r="J254" i="2" s="1"/>
  <c r="P230" i="2"/>
  <c r="L218" i="2"/>
  <c r="M218" i="2" s="1"/>
  <c r="K218" i="2"/>
  <c r="L217" i="2"/>
  <c r="M217" i="2" s="1"/>
  <c r="K217" i="2"/>
  <c r="K216" i="2"/>
  <c r="F215" i="2"/>
  <c r="E215" i="2"/>
  <c r="G215" i="2" s="1"/>
  <c r="K214" i="2"/>
  <c r="J214" i="2"/>
  <c r="K215" i="2" s="1"/>
  <c r="F214" i="2"/>
  <c r="E214" i="2"/>
  <c r="G214" i="2" s="1"/>
  <c r="J213" i="2"/>
  <c r="K213" i="2" s="1"/>
  <c r="F213" i="2"/>
  <c r="G213" i="2" s="1"/>
  <c r="E213" i="2"/>
  <c r="K212" i="2"/>
  <c r="I212" i="2"/>
  <c r="L212" i="2" s="1"/>
  <c r="M212" i="2" s="1"/>
  <c r="F212" i="2"/>
  <c r="E212" i="2"/>
  <c r="G212" i="2" s="1"/>
  <c r="L211" i="2"/>
  <c r="K211" i="2"/>
  <c r="F211" i="2"/>
  <c r="E211" i="2"/>
  <c r="G211" i="2" s="1"/>
  <c r="L210" i="2"/>
  <c r="K210" i="2"/>
  <c r="F210" i="2"/>
  <c r="E210" i="2"/>
  <c r="G210" i="2" s="1"/>
  <c r="F209" i="2"/>
  <c r="E209" i="2"/>
  <c r="G209" i="2" s="1"/>
  <c r="F208" i="2"/>
  <c r="F225" i="2" s="1"/>
  <c r="E208" i="2"/>
  <c r="G208" i="2" s="1"/>
  <c r="G207" i="2"/>
  <c r="F207" i="2"/>
  <c r="E207" i="2"/>
  <c r="F206" i="2"/>
  <c r="E206" i="2"/>
  <c r="G206" i="2" s="1"/>
  <c r="F205" i="2"/>
  <c r="E205" i="2"/>
  <c r="G205" i="2" s="1"/>
  <c r="F204" i="2"/>
  <c r="E204" i="2"/>
  <c r="G204" i="2" s="1"/>
  <c r="F189" i="2"/>
  <c r="E189" i="2"/>
  <c r="G189" i="2" s="1"/>
  <c r="F188" i="2"/>
  <c r="G188" i="2" s="1"/>
  <c r="E188" i="2"/>
  <c r="F187" i="2"/>
  <c r="E187" i="2"/>
  <c r="G187" i="2" s="1"/>
  <c r="G186" i="2"/>
  <c r="F186" i="2"/>
  <c r="E186" i="2"/>
  <c r="L185" i="2"/>
  <c r="K185" i="2"/>
  <c r="F185" i="2"/>
  <c r="E185" i="2"/>
  <c r="G185" i="2" s="1"/>
  <c r="K184" i="2"/>
  <c r="F184" i="2"/>
  <c r="E184" i="2"/>
  <c r="G184" i="2" s="1"/>
  <c r="F183" i="2"/>
  <c r="E183" i="2"/>
  <c r="G183" i="2" s="1"/>
  <c r="K182" i="2"/>
  <c r="J182" i="2"/>
  <c r="K183" i="2" s="1"/>
  <c r="F182" i="2"/>
  <c r="G182" i="2" s="1"/>
  <c r="E182" i="2"/>
  <c r="K181" i="2"/>
  <c r="J181" i="2"/>
  <c r="F181" i="2"/>
  <c r="E181" i="2"/>
  <c r="G181" i="2" s="1"/>
  <c r="K180" i="2"/>
  <c r="I180" i="2"/>
  <c r="L180" i="2" s="1"/>
  <c r="M180" i="2" s="1"/>
  <c r="F180" i="2"/>
  <c r="E180" i="2"/>
  <c r="G180" i="2" s="1"/>
  <c r="M179" i="2"/>
  <c r="L179" i="2"/>
  <c r="K179" i="2"/>
  <c r="G179" i="2"/>
  <c r="F179" i="2"/>
  <c r="E179" i="2"/>
  <c r="L178" i="2"/>
  <c r="K178" i="2"/>
  <c r="F178" i="2"/>
  <c r="E178" i="2"/>
  <c r="G178" i="2" s="1"/>
  <c r="P176" i="2"/>
  <c r="P169" i="2"/>
  <c r="P168" i="2"/>
  <c r="O167" i="2"/>
  <c r="O168" i="2" s="1"/>
  <c r="O169" i="2" s="1"/>
  <c r="O170" i="2" s="1"/>
  <c r="L163" i="2"/>
  <c r="M163" i="2" s="1"/>
  <c r="K163" i="2"/>
  <c r="F163" i="2"/>
  <c r="E163" i="2"/>
  <c r="G163" i="2" s="1"/>
  <c r="L162" i="2"/>
  <c r="M162" i="2" s="1"/>
  <c r="K162" i="2"/>
  <c r="F162" i="2"/>
  <c r="E162" i="2"/>
  <c r="G162" i="2" s="1"/>
  <c r="F161" i="2"/>
  <c r="E161" i="2"/>
  <c r="G161" i="2" s="1"/>
  <c r="J160" i="2"/>
  <c r="K161" i="2" s="1"/>
  <c r="I160" i="2"/>
  <c r="I161" i="2" s="1"/>
  <c r="L161" i="2" s="1"/>
  <c r="M161" i="2" s="1"/>
  <c r="F160" i="2"/>
  <c r="E160" i="2"/>
  <c r="G160" i="2" s="1"/>
  <c r="L159" i="2"/>
  <c r="M159" i="2" s="1"/>
  <c r="J159" i="2"/>
  <c r="K159" i="2" s="1"/>
  <c r="F159" i="2"/>
  <c r="E159" i="2"/>
  <c r="K158" i="2"/>
  <c r="I158" i="2"/>
  <c r="I159" i="2" s="1"/>
  <c r="F158" i="2"/>
  <c r="E158" i="2"/>
  <c r="G158" i="2" s="1"/>
  <c r="L157" i="2"/>
  <c r="M157" i="2" s="1"/>
  <c r="K157" i="2"/>
  <c r="F157" i="2"/>
  <c r="E157" i="2"/>
  <c r="G157" i="2" s="1"/>
  <c r="L156" i="2"/>
  <c r="M156" i="2" s="1"/>
  <c r="K156" i="2"/>
  <c r="F156" i="2"/>
  <c r="E156" i="2"/>
  <c r="G156" i="2" s="1"/>
  <c r="F155" i="2"/>
  <c r="E155" i="2"/>
  <c r="G155" i="2" s="1"/>
  <c r="F154" i="2"/>
  <c r="G154" i="2" s="1"/>
  <c r="E154" i="2"/>
  <c r="F153" i="2"/>
  <c r="E153" i="2"/>
  <c r="G153" i="2" s="1"/>
  <c r="F152" i="2"/>
  <c r="F173" i="2" s="1"/>
  <c r="E152" i="2"/>
  <c r="P143" i="2"/>
  <c r="P142" i="2"/>
  <c r="O141" i="2"/>
  <c r="O142" i="2" s="1"/>
  <c r="O143" i="2" s="1"/>
  <c r="O144" i="2" s="1"/>
  <c r="G137" i="2"/>
  <c r="F137" i="2"/>
  <c r="E137" i="2"/>
  <c r="F136" i="2"/>
  <c r="E136" i="2"/>
  <c r="G136" i="2" s="1"/>
  <c r="G135" i="2"/>
  <c r="F135" i="2"/>
  <c r="E135" i="2"/>
  <c r="F134" i="2"/>
  <c r="E134" i="2"/>
  <c r="G134" i="2" s="1"/>
  <c r="L133" i="2"/>
  <c r="K133" i="2"/>
  <c r="F133" i="2"/>
  <c r="E133" i="2"/>
  <c r="G133" i="2" s="1"/>
  <c r="K132" i="2"/>
  <c r="F132" i="2"/>
  <c r="E132" i="2"/>
  <c r="G132" i="2" s="1"/>
  <c r="F131" i="2"/>
  <c r="E131" i="2"/>
  <c r="G131" i="2" s="1"/>
  <c r="J130" i="2"/>
  <c r="K131" i="2" s="1"/>
  <c r="F130" i="2"/>
  <c r="E130" i="2"/>
  <c r="J129" i="2"/>
  <c r="K129" i="2" s="1"/>
  <c r="F129" i="2"/>
  <c r="G129" i="2" s="1"/>
  <c r="E129" i="2"/>
  <c r="K128" i="2"/>
  <c r="I128" i="2"/>
  <c r="L128" i="2" s="1"/>
  <c r="M128" i="2" s="1"/>
  <c r="G128" i="2"/>
  <c r="F128" i="2"/>
  <c r="E128" i="2"/>
  <c r="L127" i="2"/>
  <c r="K127" i="2"/>
  <c r="F127" i="2"/>
  <c r="E127" i="2"/>
  <c r="G127" i="2" s="1"/>
  <c r="L126" i="2"/>
  <c r="K126" i="2"/>
  <c r="F126" i="2"/>
  <c r="E126" i="2"/>
  <c r="G126" i="2" s="1"/>
  <c r="P124" i="2"/>
  <c r="F120" i="2"/>
  <c r="L112" i="2"/>
  <c r="M112" i="2" s="1"/>
  <c r="K112" i="2"/>
  <c r="K111" i="2"/>
  <c r="K110" i="2"/>
  <c r="F110" i="2"/>
  <c r="E110" i="2"/>
  <c r="G110" i="2" s="1"/>
  <c r="J109" i="2"/>
  <c r="F109" i="2"/>
  <c r="E109" i="2"/>
  <c r="G109" i="2" s="1"/>
  <c r="J108" i="2"/>
  <c r="K109" i="2" s="1"/>
  <c r="F108" i="2"/>
  <c r="G108" i="2" s="1"/>
  <c r="E108" i="2"/>
  <c r="K107" i="2"/>
  <c r="I107" i="2"/>
  <c r="G107" i="2"/>
  <c r="F107" i="2"/>
  <c r="E107" i="2"/>
  <c r="L106" i="2"/>
  <c r="M106" i="2" s="1"/>
  <c r="K106" i="2"/>
  <c r="F106" i="2"/>
  <c r="E106" i="2"/>
  <c r="G106" i="2" s="1"/>
  <c r="L105" i="2"/>
  <c r="K105" i="2"/>
  <c r="F105" i="2"/>
  <c r="E105" i="2"/>
  <c r="G105" i="2" s="1"/>
  <c r="F104" i="2"/>
  <c r="E104" i="2"/>
  <c r="G104" i="2" s="1"/>
  <c r="G103" i="2"/>
  <c r="G120" i="2" s="1"/>
  <c r="J121" i="2" s="1"/>
  <c r="F103" i="2"/>
  <c r="E103" i="2"/>
  <c r="F102" i="2"/>
  <c r="G102" i="2" s="1"/>
  <c r="E102" i="2"/>
  <c r="F101" i="2"/>
  <c r="E101" i="2"/>
  <c r="G101" i="2" s="1"/>
  <c r="F100" i="2"/>
  <c r="E100" i="2"/>
  <c r="G100" i="2" s="1"/>
  <c r="G99" i="2"/>
  <c r="F99" i="2"/>
  <c r="E99" i="2"/>
  <c r="N94" i="2"/>
  <c r="F84" i="2"/>
  <c r="G84" i="2" s="1"/>
  <c r="E84" i="2"/>
  <c r="L83" i="2"/>
  <c r="M83" i="2" s="1"/>
  <c r="K83" i="2"/>
  <c r="F83" i="2"/>
  <c r="E83" i="2"/>
  <c r="G83" i="2" s="1"/>
  <c r="L82" i="2"/>
  <c r="M82" i="2" s="1"/>
  <c r="K82" i="2"/>
  <c r="G82" i="2"/>
  <c r="F82" i="2"/>
  <c r="E82" i="2"/>
  <c r="K81" i="2"/>
  <c r="F81" i="2"/>
  <c r="G81" i="2" s="1"/>
  <c r="E81" i="2"/>
  <c r="K80" i="2"/>
  <c r="G80" i="2"/>
  <c r="F80" i="2"/>
  <c r="E80" i="2"/>
  <c r="K79" i="2"/>
  <c r="J79" i="2"/>
  <c r="F79" i="2"/>
  <c r="E79" i="2"/>
  <c r="G79" i="2" s="1"/>
  <c r="J78" i="2"/>
  <c r="K78" i="2" s="1"/>
  <c r="I78" i="2"/>
  <c r="G78" i="2"/>
  <c r="F78" i="2"/>
  <c r="E78" i="2"/>
  <c r="L77" i="2"/>
  <c r="M77" i="2" s="1"/>
  <c r="K77" i="2"/>
  <c r="I77" i="2"/>
  <c r="F77" i="2"/>
  <c r="G77" i="2" s="1"/>
  <c r="E77" i="2"/>
  <c r="L76" i="2"/>
  <c r="K76" i="2"/>
  <c r="F76" i="2"/>
  <c r="E76" i="2"/>
  <c r="G76" i="2" s="1"/>
  <c r="L75" i="2"/>
  <c r="M75" i="2" s="1"/>
  <c r="K75" i="2"/>
  <c r="F75" i="2"/>
  <c r="G75" i="2" s="1"/>
  <c r="E75" i="2"/>
  <c r="F74" i="2"/>
  <c r="G74" i="2" s="1"/>
  <c r="E74" i="2"/>
  <c r="F73" i="2"/>
  <c r="E73" i="2"/>
  <c r="G73" i="2" s="1"/>
  <c r="F72" i="2"/>
  <c r="E72" i="2"/>
  <c r="G72" i="2" s="1"/>
  <c r="F71" i="2"/>
  <c r="E71" i="2"/>
  <c r="G71" i="2" s="1"/>
  <c r="G70" i="2"/>
  <c r="F70" i="2"/>
  <c r="E70" i="2"/>
  <c r="F69" i="2"/>
  <c r="E69" i="2"/>
  <c r="P55" i="2"/>
  <c r="O55" i="2"/>
  <c r="O56" i="2" s="1"/>
  <c r="P54" i="2"/>
  <c r="O54" i="2"/>
  <c r="O53" i="2"/>
  <c r="F51" i="2"/>
  <c r="E51" i="2"/>
  <c r="G51" i="2" s="1"/>
  <c r="F50" i="2"/>
  <c r="E50" i="2"/>
  <c r="G50" i="2" s="1"/>
  <c r="F49" i="2"/>
  <c r="E49" i="2"/>
  <c r="G49" i="2" s="1"/>
  <c r="G48" i="2"/>
  <c r="F48" i="2"/>
  <c r="E48" i="2"/>
  <c r="F47" i="2"/>
  <c r="E47" i="2"/>
  <c r="G47" i="2" s="1"/>
  <c r="M46" i="2"/>
  <c r="L46" i="2"/>
  <c r="K46" i="2"/>
  <c r="F46" i="2"/>
  <c r="E46" i="2"/>
  <c r="G46" i="2" s="1"/>
  <c r="K45" i="2"/>
  <c r="F45" i="2"/>
  <c r="E45" i="2"/>
  <c r="G45" i="2" s="1"/>
  <c r="F44" i="2"/>
  <c r="E44" i="2"/>
  <c r="G44" i="2" s="1"/>
  <c r="J43" i="2"/>
  <c r="K44" i="2" s="1"/>
  <c r="F43" i="2"/>
  <c r="E43" i="2"/>
  <c r="G43" i="2" s="1"/>
  <c r="J42" i="2"/>
  <c r="K42" i="2" s="1"/>
  <c r="I42" i="2"/>
  <c r="F42" i="2"/>
  <c r="F59" i="2" s="1"/>
  <c r="E42" i="2"/>
  <c r="M41" i="2"/>
  <c r="K41" i="2"/>
  <c r="I41" i="2"/>
  <c r="L41" i="2" s="1"/>
  <c r="G41" i="2"/>
  <c r="F41" i="2"/>
  <c r="E41" i="2"/>
  <c r="L40" i="2"/>
  <c r="K40" i="2"/>
  <c r="G40" i="2"/>
  <c r="F40" i="2"/>
  <c r="E40" i="2"/>
  <c r="L39" i="2"/>
  <c r="M39" i="2" s="1"/>
  <c r="K39" i="2"/>
  <c r="F39" i="2"/>
  <c r="E39" i="2"/>
  <c r="G39" i="2" s="1"/>
  <c r="F38" i="2"/>
  <c r="E38" i="2"/>
  <c r="G38" i="2" s="1"/>
  <c r="P27" i="2"/>
  <c r="S26" i="2"/>
  <c r="P26" i="2"/>
  <c r="S25" i="2"/>
  <c r="O25" i="2"/>
  <c r="O26" i="2" s="1"/>
  <c r="O27" i="2" s="1"/>
  <c r="R24" i="2"/>
  <c r="R25" i="2" s="1"/>
  <c r="R26" i="2" s="1"/>
  <c r="R27" i="2" s="1"/>
  <c r="M22" i="2"/>
  <c r="L22" i="2"/>
  <c r="K22" i="2"/>
  <c r="L21" i="2"/>
  <c r="M21" i="2" s="1"/>
  <c r="K21" i="2"/>
  <c r="L20" i="2"/>
  <c r="K20" i="2"/>
  <c r="M20" i="2" s="1"/>
  <c r="F20" i="2"/>
  <c r="E20" i="2"/>
  <c r="G20" i="2" s="1"/>
  <c r="L19" i="2"/>
  <c r="M19" i="2" s="1"/>
  <c r="K19" i="2"/>
  <c r="F19" i="2"/>
  <c r="E19" i="2"/>
  <c r="G19" i="2" s="1"/>
  <c r="M18" i="2"/>
  <c r="L18" i="2"/>
  <c r="K18" i="2"/>
  <c r="F18" i="2"/>
  <c r="E18" i="2"/>
  <c r="G18" i="2" s="1"/>
  <c r="K17" i="2"/>
  <c r="F17" i="2"/>
  <c r="E17" i="2"/>
  <c r="G17" i="2" s="1"/>
  <c r="F16" i="2"/>
  <c r="E16" i="2"/>
  <c r="G16" i="2" s="1"/>
  <c r="J15" i="2"/>
  <c r="I15" i="2"/>
  <c r="F15" i="2"/>
  <c r="E15" i="2"/>
  <c r="G15" i="2" s="1"/>
  <c r="K14" i="2"/>
  <c r="J14" i="2"/>
  <c r="F14" i="2"/>
  <c r="E14" i="2"/>
  <c r="K13" i="2"/>
  <c r="I13" i="2"/>
  <c r="I14" i="2" s="1"/>
  <c r="L14" i="2" s="1"/>
  <c r="M14" i="2" s="1"/>
  <c r="F13" i="2"/>
  <c r="E13" i="2"/>
  <c r="G13" i="2" s="1"/>
  <c r="M12" i="2"/>
  <c r="L12" i="2"/>
  <c r="K12" i="2"/>
  <c r="F12" i="2"/>
  <c r="G12" i="2" s="1"/>
  <c r="E12" i="2"/>
  <c r="L11" i="2"/>
  <c r="K11" i="2"/>
  <c r="F11" i="2"/>
  <c r="E11" i="2"/>
  <c r="G11" i="2" s="1"/>
  <c r="L10" i="2"/>
  <c r="M10" i="2" s="1"/>
  <c r="K10" i="2"/>
  <c r="G10" i="2"/>
  <c r="F10" i="2"/>
  <c r="E10" i="2"/>
  <c r="L9" i="2"/>
  <c r="K9" i="2"/>
  <c r="F9" i="2"/>
  <c r="E9" i="2"/>
  <c r="G9" i="2" s="1"/>
  <c r="L8" i="2"/>
  <c r="K8" i="2"/>
  <c r="F8" i="2"/>
  <c r="F28" i="2" s="1"/>
  <c r="E8" i="2"/>
  <c r="G8" i="2" s="1"/>
  <c r="L7" i="2"/>
  <c r="K7" i="2"/>
  <c r="F7" i="2"/>
  <c r="E7" i="2"/>
  <c r="G7" i="2" s="1"/>
  <c r="L15" i="2" l="1"/>
  <c r="I16" i="2"/>
  <c r="M699" i="2"/>
  <c r="M689" i="2"/>
  <c r="F750" i="2" s="1"/>
  <c r="M211" i="2"/>
  <c r="G42" i="2"/>
  <c r="I43" i="2"/>
  <c r="L42" i="2"/>
  <c r="M42" i="2" s="1"/>
  <c r="M321" i="2"/>
  <c r="G28" i="2"/>
  <c r="J28" i="2" s="1"/>
  <c r="G336" i="2"/>
  <c r="J337" i="2" s="1"/>
  <c r="M8" i="2"/>
  <c r="M643" i="2"/>
  <c r="M455" i="2"/>
  <c r="G416" i="2"/>
  <c r="J417" i="2" s="1"/>
  <c r="K16" i="2"/>
  <c r="K15" i="2"/>
  <c r="I268" i="2"/>
  <c r="L267" i="2"/>
  <c r="M267" i="2" s="1"/>
  <c r="P692" i="2"/>
  <c r="L707" i="2"/>
  <c r="M707" i="2" s="1"/>
  <c r="I708" i="2"/>
  <c r="L78" i="2"/>
  <c r="M78" i="2" s="1"/>
  <c r="I79" i="2"/>
  <c r="G363" i="2"/>
  <c r="J364" i="2" s="1"/>
  <c r="L458" i="2"/>
  <c r="M458" i="2" s="1"/>
  <c r="I459" i="2"/>
  <c r="K380" i="2"/>
  <c r="I380" i="2"/>
  <c r="K459" i="2"/>
  <c r="K458" i="2"/>
  <c r="M239" i="2"/>
  <c r="K379" i="2"/>
  <c r="G199" i="2"/>
  <c r="J200" i="2" s="1"/>
  <c r="I298" i="2"/>
  <c r="L297" i="2"/>
  <c r="M297" i="2" s="1"/>
  <c r="M379" i="2"/>
  <c r="M402" i="2"/>
  <c r="K298" i="2"/>
  <c r="K297" i="2"/>
  <c r="M482" i="2"/>
  <c r="F253" i="2"/>
  <c r="M710" i="2"/>
  <c r="M7" i="2"/>
  <c r="M292" i="2"/>
  <c r="I327" i="2"/>
  <c r="L326" i="2"/>
  <c r="M326" i="2" s="1"/>
  <c r="I404" i="2"/>
  <c r="L403" i="2"/>
  <c r="M403" i="2" s="1"/>
  <c r="L13" i="2"/>
  <c r="M13" i="2" s="1"/>
  <c r="G152" i="2"/>
  <c r="M185" i="2"/>
  <c r="F532" i="2"/>
  <c r="K130" i="2"/>
  <c r="K326" i="2"/>
  <c r="L426" i="2"/>
  <c r="M426" i="2" s="1"/>
  <c r="L425" i="2"/>
  <c r="M425" i="2" s="1"/>
  <c r="I548" i="2"/>
  <c r="I486" i="2"/>
  <c r="L485" i="2"/>
  <c r="M485" i="2" s="1"/>
  <c r="M583" i="2"/>
  <c r="K643" i="2"/>
  <c r="K485" i="2"/>
  <c r="F306" i="2"/>
  <c r="G389" i="2"/>
  <c r="J390" i="2" s="1"/>
  <c r="G444" i="2"/>
  <c r="J446" i="2" s="1"/>
  <c r="I644" i="2"/>
  <c r="G225" i="2"/>
  <c r="J226" i="2" s="1"/>
  <c r="F389" i="2"/>
  <c r="M512" i="2"/>
  <c r="G718" i="2"/>
  <c r="J719" i="2" s="1"/>
  <c r="L246" i="2"/>
  <c r="M246" i="2" s="1"/>
  <c r="L245" i="2"/>
  <c r="M245" i="2" s="1"/>
  <c r="G503" i="2"/>
  <c r="J504" i="2" s="1"/>
  <c r="G59" i="2"/>
  <c r="J65" i="2" s="1"/>
  <c r="L107" i="2"/>
  <c r="M107" i="2" s="1"/>
  <c r="I108" i="2"/>
  <c r="F503" i="2"/>
  <c r="M637" i="2"/>
  <c r="M127" i="2"/>
  <c r="K244" i="2"/>
  <c r="M332" i="2"/>
  <c r="M444" i="2"/>
  <c r="L446" i="2" s="1"/>
  <c r="L670" i="2"/>
  <c r="M670" i="2" s="1"/>
  <c r="L671" i="2"/>
  <c r="M671" i="2" s="1"/>
  <c r="L244" i="2"/>
  <c r="I353" i="2"/>
  <c r="L352" i="2"/>
  <c r="M352" i="2" s="1"/>
  <c r="P340" i="2"/>
  <c r="G592" i="2"/>
  <c r="J593" i="2" s="1"/>
  <c r="M552" i="2"/>
  <c r="G306" i="2"/>
  <c r="J307" i="2" s="1"/>
  <c r="L706" i="2"/>
  <c r="M706" i="2" s="1"/>
  <c r="M133" i="2"/>
  <c r="F444" i="2"/>
  <c r="G658" i="2"/>
  <c r="J659" i="2" s="1"/>
  <c r="L578" i="2"/>
  <c r="M578" i="2" s="1"/>
  <c r="I579" i="2"/>
  <c r="M40" i="2"/>
  <c r="F473" i="2"/>
  <c r="G562" i="2"/>
  <c r="J563" i="2" s="1"/>
  <c r="M76" i="2"/>
  <c r="M349" i="2"/>
  <c r="M573" i="2"/>
  <c r="M617" i="2"/>
  <c r="F279" i="2"/>
  <c r="M295" i="2"/>
  <c r="F147" i="2"/>
  <c r="M243" i="2"/>
  <c r="G279" i="2"/>
  <c r="J280" i="2" s="1"/>
  <c r="O28" i="2"/>
  <c r="L158" i="2"/>
  <c r="L668" i="2"/>
  <c r="M668" i="2" s="1"/>
  <c r="F93" i="2"/>
  <c r="K108" i="2"/>
  <c r="M126" i="2"/>
  <c r="P150" i="2"/>
  <c r="I181" i="2"/>
  <c r="F562" i="2"/>
  <c r="G69" i="2"/>
  <c r="G93" i="2" s="1"/>
  <c r="J94" i="2" s="1"/>
  <c r="G159" i="2"/>
  <c r="M210" i="2"/>
  <c r="G427" i="2"/>
  <c r="M574" i="2"/>
  <c r="M483" i="2"/>
  <c r="K613" i="2"/>
  <c r="F199" i="2"/>
  <c r="F416" i="2"/>
  <c r="K160" i="2"/>
  <c r="L160" i="2"/>
  <c r="I129" i="2"/>
  <c r="M293" i="2"/>
  <c r="L423" i="2"/>
  <c r="M423" i="2" s="1"/>
  <c r="G752" i="2"/>
  <c r="K43" i="2"/>
  <c r="K404" i="2"/>
  <c r="M666" i="2"/>
  <c r="M688" i="2" s="1"/>
  <c r="L689" i="2" s="1"/>
  <c r="L688" i="2"/>
  <c r="L517" i="2"/>
  <c r="M517" i="2" s="1"/>
  <c r="L518" i="2"/>
  <c r="M518" i="2" s="1"/>
  <c r="K577" i="2"/>
  <c r="M577" i="2" s="1"/>
  <c r="M607" i="2"/>
  <c r="K548" i="2"/>
  <c r="M105" i="2"/>
  <c r="M424" i="2"/>
  <c r="I213" i="2"/>
  <c r="M241" i="2"/>
  <c r="M264" i="2"/>
  <c r="F592" i="2"/>
  <c r="M9" i="2"/>
  <c r="G130" i="2"/>
  <c r="G147" i="2" s="1"/>
  <c r="J148" i="2" s="1"/>
  <c r="L514" i="2"/>
  <c r="M514" i="2" s="1"/>
  <c r="G545" i="2"/>
  <c r="G14" i="2"/>
  <c r="M319" i="2"/>
  <c r="M376" i="2"/>
  <c r="M11" i="2"/>
  <c r="M178" i="2"/>
  <c r="M545" i="2"/>
  <c r="I612" i="2"/>
  <c r="P596" i="2"/>
  <c r="G457" i="2"/>
  <c r="G473" i="2" s="1"/>
  <c r="J475" i="2" s="1"/>
  <c r="M641" i="2"/>
  <c r="K268" i="2"/>
  <c r="G353" i="2"/>
  <c r="L611" i="2"/>
  <c r="L592" i="2" l="1"/>
  <c r="I487" i="2"/>
  <c r="L486" i="2"/>
  <c r="L548" i="2"/>
  <c r="I549" i="2"/>
  <c r="L299" i="2"/>
  <c r="M299" i="2" s="1"/>
  <c r="L298" i="2"/>
  <c r="M298" i="2" s="1"/>
  <c r="M306" i="2" s="1"/>
  <c r="L307" i="2" s="1"/>
  <c r="M307" i="2" s="1"/>
  <c r="F737" i="2" s="1"/>
  <c r="H738" i="2" s="1"/>
  <c r="I738" i="2" s="1"/>
  <c r="M611" i="2"/>
  <c r="L251" i="2"/>
  <c r="I214" i="2"/>
  <c r="L213" i="2"/>
  <c r="I109" i="2"/>
  <c r="L108" i="2"/>
  <c r="M108" i="2" s="1"/>
  <c r="L580" i="2"/>
  <c r="M580" i="2" s="1"/>
  <c r="L579" i="2"/>
  <c r="M579" i="2" s="1"/>
  <c r="M592" i="2" s="1"/>
  <c r="L593" i="2" s="1"/>
  <c r="M593" i="2" s="1"/>
  <c r="F747" i="2" s="1"/>
  <c r="P566" i="2"/>
  <c r="I405" i="2"/>
  <c r="L404" i="2"/>
  <c r="M404" i="2" s="1"/>
  <c r="M337" i="2"/>
  <c r="F738" i="2" s="1"/>
  <c r="G173" i="2"/>
  <c r="J174" i="2" s="1"/>
  <c r="L709" i="2"/>
  <c r="M709" i="2" s="1"/>
  <c r="L708" i="2"/>
  <c r="M708" i="2" s="1"/>
  <c r="M718" i="2" s="1"/>
  <c r="L719" i="2" s="1"/>
  <c r="M719" i="2" s="1"/>
  <c r="F751" i="2" s="1"/>
  <c r="H751" i="2" s="1"/>
  <c r="I751" i="2" s="1"/>
  <c r="L444" i="2"/>
  <c r="M446" i="2"/>
  <c r="F742" i="2" s="1"/>
  <c r="L353" i="2"/>
  <c r="I354" i="2"/>
  <c r="M244" i="2"/>
  <c r="M251" i="2" s="1"/>
  <c r="L254" i="2" s="1"/>
  <c r="M254" i="2" s="1"/>
  <c r="F735" i="2" s="1"/>
  <c r="L16" i="2"/>
  <c r="M16" i="2" s="1"/>
  <c r="M25" i="2" s="1"/>
  <c r="L28" i="2" s="1"/>
  <c r="N28" i="2" s="1"/>
  <c r="F727" i="2" s="1"/>
  <c r="L17" i="2"/>
  <c r="M17" i="2" s="1"/>
  <c r="M15" i="2"/>
  <c r="L459" i="2"/>
  <c r="M459" i="2" s="1"/>
  <c r="I460" i="2"/>
  <c r="L612" i="2"/>
  <c r="M612" i="2" s="1"/>
  <c r="I613" i="2"/>
  <c r="L43" i="2"/>
  <c r="M43" i="2" s="1"/>
  <c r="I44" i="2"/>
  <c r="L79" i="2"/>
  <c r="M79" i="2" s="1"/>
  <c r="P66" i="2"/>
  <c r="I80" i="2"/>
  <c r="L532" i="2"/>
  <c r="I130" i="2"/>
  <c r="L129" i="2"/>
  <c r="L380" i="2"/>
  <c r="L381" i="2"/>
  <c r="M381" i="2" s="1"/>
  <c r="L181" i="2"/>
  <c r="I182" i="2"/>
  <c r="M532" i="2"/>
  <c r="L533" i="2" s="1"/>
  <c r="M533" i="2" s="1"/>
  <c r="F745" i="2" s="1"/>
  <c r="L327" i="2"/>
  <c r="M327" i="2" s="1"/>
  <c r="L328" i="2"/>
  <c r="M328" i="2" s="1"/>
  <c r="I645" i="2"/>
  <c r="L644" i="2"/>
  <c r="M158" i="2"/>
  <c r="L171" i="2"/>
  <c r="M336" i="2"/>
  <c r="L337" i="2" s="1"/>
  <c r="L336" i="2"/>
  <c r="P256" i="2"/>
  <c r="I269" i="2"/>
  <c r="L268" i="2"/>
  <c r="M160" i="2"/>
  <c r="M59" i="2" l="1"/>
  <c r="L65" i="2" s="1"/>
  <c r="M65" i="2" s="1"/>
  <c r="F728" i="2" s="1"/>
  <c r="I215" i="2"/>
  <c r="L214" i="2"/>
  <c r="M214" i="2" s="1"/>
  <c r="P202" i="2"/>
  <c r="I183" i="2"/>
  <c r="L182" i="2"/>
  <c r="M182" i="2" s="1"/>
  <c r="L355" i="2"/>
  <c r="M355" i="2" s="1"/>
  <c r="L354" i="2"/>
  <c r="M354" i="2" s="1"/>
  <c r="M181" i="2"/>
  <c r="M353" i="2"/>
  <c r="M363" i="2" s="1"/>
  <c r="L364" i="2" s="1"/>
  <c r="M364" i="2" s="1"/>
  <c r="F739" i="2" s="1"/>
  <c r="L363" i="2"/>
  <c r="M380" i="2"/>
  <c r="M389" i="2" s="1"/>
  <c r="L390" i="2" s="1"/>
  <c r="M390" i="2" s="1"/>
  <c r="F740" i="2" s="1"/>
  <c r="L389" i="2"/>
  <c r="M129" i="2"/>
  <c r="I131" i="2"/>
  <c r="L130" i="2"/>
  <c r="M130" i="2" s="1"/>
  <c r="L718" i="2"/>
  <c r="M268" i="2"/>
  <c r="M213" i="2"/>
  <c r="I270" i="2"/>
  <c r="L269" i="2"/>
  <c r="M269" i="2" s="1"/>
  <c r="M548" i="2"/>
  <c r="L81" i="2"/>
  <c r="M81" i="2" s="1"/>
  <c r="L80" i="2"/>
  <c r="M80" i="2" s="1"/>
  <c r="M93" i="2" s="1"/>
  <c r="L94" i="2" s="1"/>
  <c r="M94" i="2" s="1"/>
  <c r="I614" i="2"/>
  <c r="L613" i="2"/>
  <c r="L109" i="2"/>
  <c r="P96" i="2"/>
  <c r="I110" i="2"/>
  <c r="L25" i="2"/>
  <c r="I550" i="2"/>
  <c r="L549" i="2"/>
  <c r="M549" i="2" s="1"/>
  <c r="P536" i="2"/>
  <c r="M486" i="2"/>
  <c r="L487" i="2"/>
  <c r="M487" i="2" s="1"/>
  <c r="L488" i="2"/>
  <c r="M488" i="2" s="1"/>
  <c r="M174" i="2"/>
  <c r="F732" i="2" s="1"/>
  <c r="L306" i="2"/>
  <c r="P393" i="2"/>
  <c r="L405" i="2"/>
  <c r="M405" i="2" s="1"/>
  <c r="I406" i="2"/>
  <c r="L44" i="2"/>
  <c r="M44" i="2" s="1"/>
  <c r="L45" i="2"/>
  <c r="M45" i="2" s="1"/>
  <c r="M171" i="2"/>
  <c r="L174" i="2" s="1"/>
  <c r="M644" i="2"/>
  <c r="L645" i="2"/>
  <c r="M645" i="2" s="1"/>
  <c r="L646" i="2"/>
  <c r="M646" i="2" s="1"/>
  <c r="L461" i="2"/>
  <c r="M461" i="2" s="1"/>
  <c r="L460" i="2"/>
  <c r="F729" i="2" l="1"/>
  <c r="P94" i="2"/>
  <c r="L407" i="2"/>
  <c r="M407" i="2" s="1"/>
  <c r="M416" i="2" s="1"/>
  <c r="L417" i="2" s="1"/>
  <c r="M417" i="2" s="1"/>
  <c r="F741" i="2" s="1"/>
  <c r="L406" i="2"/>
  <c r="M406" i="2" s="1"/>
  <c r="M503" i="2"/>
  <c r="L504" i="2" s="1"/>
  <c r="M504" i="2" s="1"/>
  <c r="F744" i="2" s="1"/>
  <c r="H745" i="2" s="1"/>
  <c r="I745" i="2" s="1"/>
  <c r="L416" i="2"/>
  <c r="H740" i="2"/>
  <c r="I740" i="2" s="1"/>
  <c r="L111" i="2"/>
  <c r="M111" i="2" s="1"/>
  <c r="L110" i="2"/>
  <c r="M110" i="2" s="1"/>
  <c r="M613" i="2"/>
  <c r="M622" i="2" s="1"/>
  <c r="L623" i="2" s="1"/>
  <c r="M623" i="2" s="1"/>
  <c r="F748" i="2" s="1"/>
  <c r="L622" i="2"/>
  <c r="L184" i="2"/>
  <c r="M184" i="2" s="1"/>
  <c r="L183" i="2"/>
  <c r="L562" i="2"/>
  <c r="H729" i="2"/>
  <c r="I729" i="2" s="1"/>
  <c r="H739" i="2"/>
  <c r="I739" i="2" s="1"/>
  <c r="M658" i="2"/>
  <c r="L659" i="2" s="1"/>
  <c r="M659" i="2" s="1"/>
  <c r="F749" i="2" s="1"/>
  <c r="H750" i="2" s="1"/>
  <c r="I750" i="2" s="1"/>
  <c r="L223" i="2"/>
  <c r="M223" i="2"/>
  <c r="L226" i="2" s="1"/>
  <c r="M226" i="2" s="1"/>
  <c r="F734" i="2" s="1"/>
  <c r="H735" i="2" s="1"/>
  <c r="I735" i="2" s="1"/>
  <c r="H728" i="2"/>
  <c r="I728" i="2" s="1"/>
  <c r="M277" i="2"/>
  <c r="L280" i="2" s="1"/>
  <c r="M280" i="2" s="1"/>
  <c r="F736" i="2" s="1"/>
  <c r="L132" i="2"/>
  <c r="M132" i="2" s="1"/>
  <c r="L131" i="2"/>
  <c r="M131" i="2" s="1"/>
  <c r="M145" i="2" s="1"/>
  <c r="L148" i="2" s="1"/>
  <c r="M148" i="2" s="1"/>
  <c r="F731" i="2" s="1"/>
  <c r="H732" i="2" s="1"/>
  <c r="I732" i="2" s="1"/>
  <c r="L503" i="2"/>
  <c r="L551" i="2"/>
  <c r="M551" i="2" s="1"/>
  <c r="L550" i="2"/>
  <c r="M550" i="2" s="1"/>
  <c r="M109" i="2"/>
  <c r="L614" i="2"/>
  <c r="M614" i="2" s="1"/>
  <c r="L615" i="2"/>
  <c r="M615" i="2" s="1"/>
  <c r="M460" i="2"/>
  <c r="M473" i="2" s="1"/>
  <c r="L475" i="2" s="1"/>
  <c r="M475" i="2" s="1"/>
  <c r="F743" i="2" s="1"/>
  <c r="L473" i="2"/>
  <c r="L215" i="2"/>
  <c r="M215" i="2" s="1"/>
  <c r="L216" i="2"/>
  <c r="M216" i="2" s="1"/>
  <c r="M562" i="2"/>
  <c r="L563" i="2" s="1"/>
  <c r="M563" i="2" s="1"/>
  <c r="F746" i="2" s="1"/>
  <c r="L658" i="2"/>
  <c r="L270" i="2"/>
  <c r="M270" i="2" s="1"/>
  <c r="L271" i="2"/>
  <c r="M271" i="2" s="1"/>
  <c r="L277" i="2"/>
  <c r="H742" i="2" l="1"/>
  <c r="I742" i="2" s="1"/>
  <c r="H741" i="2"/>
  <c r="I741" i="2" s="1"/>
  <c r="M183" i="2"/>
  <c r="M197" i="2" s="1"/>
  <c r="L200" i="2" s="1"/>
  <c r="M200" i="2" s="1"/>
  <c r="F733" i="2" s="1"/>
  <c r="L197" i="2"/>
  <c r="M118" i="2"/>
  <c r="L121" i="2" s="1"/>
  <c r="M121" i="2" s="1"/>
  <c r="F730" i="2" s="1"/>
  <c r="H731" i="2" s="1"/>
  <c r="I731" i="2" s="1"/>
  <c r="H749" i="2"/>
  <c r="I749" i="2" s="1"/>
  <c r="H748" i="2"/>
  <c r="I748" i="2" s="1"/>
  <c r="H747" i="2"/>
  <c r="I747" i="2" s="1"/>
  <c r="H746" i="2"/>
  <c r="I746" i="2" s="1"/>
  <c r="H730" i="2"/>
  <c r="I730" i="2" s="1"/>
  <c r="H737" i="2"/>
  <c r="I737" i="2" s="1"/>
  <c r="H736" i="2"/>
  <c r="I736" i="2" s="1"/>
  <c r="H744" i="2"/>
  <c r="I744" i="2" s="1"/>
  <c r="H743" i="2"/>
  <c r="I743" i="2" s="1"/>
  <c r="L118" i="2"/>
  <c r="L145" i="2"/>
  <c r="H734" i="2" l="1"/>
  <c r="I734" i="2" s="1"/>
  <c r="H733" i="2"/>
  <c r="I733" i="2" s="1"/>
  <c r="I752" i="2" s="1"/>
</calcChain>
</file>

<file path=xl/sharedStrings.xml><?xml version="1.0" encoding="utf-8"?>
<sst xmlns="http://schemas.openxmlformats.org/spreadsheetml/2006/main" count="513" uniqueCount="176">
  <si>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</si>
  <si>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</si>
  <si>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</si>
  <si>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</si>
  <si>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</si>
  <si>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</si>
  <si>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</si>
  <si>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</si>
  <si>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</si>
  <si>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</si>
  <si>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</si>
  <si>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</si>
  <si>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</si>
  <si>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</si>
  <si>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</si>
  <si>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</si>
  <si>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</si>
  <si>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</si>
  <si>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</si>
  <si>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</si>
  <si>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</si>
  <si>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</si>
  <si>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</si>
  <si>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</si>
  <si>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</si>
  <si>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</si>
  <si>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</si>
  <si>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</si>
  <si>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</si>
  <si>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</si>
  <si>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</si>
  <si>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</si>
  <si>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</si>
  <si>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</si>
  <si>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</si>
  <si>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</si>
  <si>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</si>
  <si>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</si>
  <si>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</si>
  <si>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</si>
  <si>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</si>
  <si>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</si>
  <si>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</si>
  <si>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</si>
  <si>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</si>
  <si>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</si>
  <si>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</si>
  <si>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</si>
  <si>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</si>
  <si>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</si>
  <si>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</si>
  <si>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</si>
  <si>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</si>
  <si>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</si>
  <si>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</si>
  <si>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</si>
  <si>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</si>
  <si>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</si>
  <si>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</si>
  <si>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</si>
  <si>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</si>
  <si>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</si>
  <si>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</si>
  <si>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</si>
  <si>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</si>
  <si>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</si>
  <si>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</si>
  <si>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</si>
  <si>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</si>
  <si>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</si>
  <si>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</si>
  <si>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</si>
  <si>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</si>
  <si>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</si>
  <si>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</si>
  <si>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</si>
  <si>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</si>
  <si>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</si>
  <si>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</si>
  <si>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</si>
  <si>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</si>
  <si>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</si>
  <si>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</si>
  <si>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</si>
  <si>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</si>
  <si>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</si>
  <si>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</si>
  <si>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</si>
  <si>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</si>
  <si>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</si>
  <si>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</si>
  <si>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</si>
  <si>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</si>
  <si>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</si>
  <si>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</si>
  <si>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</si>
  <si>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</si>
  <si>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</si>
  <si>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</si>
  <si>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</si>
  <si>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</si>
  <si>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</si>
  <si>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</si>
  <si>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</si>
  <si>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</si>
  <si>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</si>
  <si>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</si>
  <si>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</si>
  <si>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</si>
  <si>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</si>
  <si>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Garden</t>
  </si>
  <si>
    <t>(Md. Mostafa Kamal),AE</t>
  </si>
  <si>
    <t>Cross Section for Re-excavation of  Gunapara khal from km. 0.000 to km. 1.750  in Polder no -01 in c/w Tarail-Pachuria Sub-Project under CRISP-WRM under Specialized Division, BWDB, Gopalganj during the year 2024-2025.</t>
  </si>
  <si>
    <t>Dist</t>
  </si>
  <si>
    <t>RL</t>
  </si>
  <si>
    <t>M. RL</t>
  </si>
  <si>
    <t>M. Dist</t>
  </si>
  <si>
    <t>Area</t>
  </si>
  <si>
    <t>Hugla</t>
  </si>
  <si>
    <t>Road side</t>
  </si>
  <si>
    <t>Design</t>
  </si>
  <si>
    <t>Slope</t>
  </si>
  <si>
    <t>Width</t>
  </si>
  <si>
    <t>Depth</t>
  </si>
  <si>
    <t>1.00 : 1.50</t>
  </si>
  <si>
    <t>Home stead</t>
  </si>
  <si>
    <t>Pond</t>
  </si>
  <si>
    <t>Open land</t>
  </si>
  <si>
    <t>House Area</t>
  </si>
  <si>
    <t>Mondir</t>
  </si>
  <si>
    <t>Shop</t>
  </si>
  <si>
    <t>Low land</t>
  </si>
  <si>
    <t>Play ground</t>
  </si>
  <si>
    <t>Khal bank</t>
  </si>
  <si>
    <r>
      <t xml:space="preserve">Abstract For Earth Calculation of </t>
    </r>
    <r>
      <rPr>
        <b/>
        <sz val="10"/>
        <color rgb="FFFF0000"/>
        <rFont val="Arial"/>
        <family val="2"/>
      </rPr>
      <t>Gunapara Khal</t>
    </r>
  </si>
  <si>
    <t>C/S No</t>
  </si>
  <si>
    <t>Dist. (km)</t>
  </si>
  <si>
    <t>Net Area</t>
  </si>
  <si>
    <t>Dist.(m)</t>
  </si>
  <si>
    <t>Avg. Net Area</t>
  </si>
  <si>
    <t>Volume</t>
  </si>
  <si>
    <t>Total</t>
  </si>
  <si>
    <t>Gunapara  khal</t>
  </si>
  <si>
    <t>GNK0</t>
  </si>
  <si>
    <t>GNK1</t>
  </si>
  <si>
    <t>GNK2</t>
  </si>
  <si>
    <t>GNK3</t>
  </si>
  <si>
    <t>GNK4</t>
  </si>
  <si>
    <t>GNK5</t>
  </si>
  <si>
    <t>GNK6</t>
  </si>
  <si>
    <t>GNK7</t>
  </si>
  <si>
    <t>GNK8</t>
  </si>
  <si>
    <t>GNK9</t>
  </si>
  <si>
    <t>GNK10</t>
  </si>
  <si>
    <t>GNK11</t>
  </si>
  <si>
    <t>GNK12</t>
  </si>
  <si>
    <t>GNK13</t>
  </si>
  <si>
    <t>GNK14</t>
  </si>
  <si>
    <t>GNK15</t>
  </si>
  <si>
    <t>GNK16</t>
  </si>
  <si>
    <t>GNK17</t>
  </si>
  <si>
    <t>GNK18</t>
  </si>
  <si>
    <t>GNK19</t>
  </si>
  <si>
    <t>GNK20</t>
  </si>
  <si>
    <t>GNK21</t>
  </si>
  <si>
    <t>GNK22</t>
  </si>
  <si>
    <t>GNK23</t>
  </si>
  <si>
    <t>GNK24</t>
  </si>
  <si>
    <t>Re-excavation of Gunapara Khal from km. 0.000 to km. 1.750 in polder -1  in c/w Tarail-Pachuria Sub-Project under CRISP-WRM under Specialized Division. BWDB, Gopalganj during the year 2024-2025</t>
  </si>
  <si>
    <t>Explanation</t>
  </si>
  <si>
    <t>TP_KEX_10_14</t>
  </si>
  <si>
    <t>package_name_of_khal</t>
  </si>
  <si>
    <t>Data written vertically</t>
  </si>
  <si>
    <t>Long_Slope_Direction</t>
  </si>
  <si>
    <t>1:zero chaiange at outfall 0:zero chainage at origin</t>
  </si>
  <si>
    <t>GNK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</si>
</sst>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24"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sz val="12"/>
      <name val="Times New Roman"/>
      <family val="1"/>
    </font>
    <font>
      <b/>
      <sz val="10"/>
      <color rgb="FFFF0000"/>
      <name val="Arial"/>
      <family val="2"/>
    </font>
    <font>
      <b/>
      <sz val="10"/>
      <color theme="6"/>
      <name val="Arial"/>
      <family val="2"/>
    </font>
    <font>
      <b/>
      <sz val="10"/>
      <color rgb="FF00B050"/>
      <name val="Arial"/>
      <family val="2"/>
    </font>
    <font>
      <sz val="10"/>
      <color rgb="FF00B050"/>
      <name val="Arial"/>
      <family val="2"/>
    </font>
    <font>
      <b/>
      <sz val="10"/>
      <color theme="3"/>
      <name val="Arial"/>
      <family val="2"/>
    </font>
    <font>
      <sz val="10"/>
      <color rgb="FFFF0000"/>
      <name val="Arial"/>
      <family val="2"/>
    </font>
    <font>
      <sz val="11"/>
      <name val="Arial"/>
      <family val="2"/>
    </font>
    <font>
      <sz val="10"/>
      <color theme="1"/>
      <name val="Arial"/>
      <family val="2"/>
    </font>
    <font>
      <sz val="8"/>
      <color rgb="FFFF0000"/>
      <name val="Arial"/>
      <family val="2"/>
    </font>
    <font>
      <sz val="10"/>
      <color theme="3" tint="0.39997558519241921"/>
      <name val="Arial"/>
      <family val="2"/>
    </font>
  </fonts>
  <fills count="2">
    <fill>
      <patternFill patternType="none"/>
    </fill>
    <fill>
      <patternFill patternType="gray125"/>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111">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0" fontId="0" fillId="0" borderId="2" xfId="0" applyFill="1" applyBorder="1" applyAlignment="1">
      <alignment horizontal="center"/>
    </xf>
    <xf numFmtId="164" fontId="12" fillId="0" borderId="0" xfId="9" applyNumberFormat="1" applyFont="1" applyAlignment="1">
      <alignment vertical="justify"/>
    </xf>
    <xf numFmtId="2" fontId="12" fillId="0" borderId="0" xfId="14" applyNumberFormat="1" applyFont="1" applyAlignment="1">
      <alignment horizontal="center"/>
    </xf>
    <xf numFmtId="0" fontId="0" fillId="0" borderId="3" xfId="0" applyFill="1" applyBorder="1" applyAlignment="1">
      <alignment horizont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xf numFmtId="2" fontId="12" fillId="0" borderId="0" xfId="9" applyNumberFormat="1" applyFont="1" applyAlignment="1">
      <alignment vertical="justify"/>
    </xf>
    <xf numFmtId="164" fontId="5" fillId="0" borderId="0" xfId="9" applyNumberFormat="1" applyAlignment="1">
      <alignment horizontal="center"/>
    </xf>
    <xf numFmtId="0" fontId="0" fillId="0" borderId="0" xfId="0" applyFill="1" applyBorder="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14" fillId="0" borderId="0" xfId="9" applyNumberFormat="1" applyFont="1" applyAlignment="1">
      <alignment vertical="justify"/>
    </xf>
    <xf numFmtId="164" fontId="14" fillId="0" borderId="0" xfId="9" applyNumberFormat="1" applyFont="1" applyAlignment="1">
      <alignment vertical="justify"/>
    </xf>
    <xf numFmtId="2" fontId="15" fillId="0" borderId="0" xfId="9" applyNumberFormat="1" applyFont="1" applyAlignment="1">
      <alignment vertical="justify"/>
    </xf>
    <xf numFmtId="164" fontId="15" fillId="0" borderId="0" xfId="9" applyNumberFormat="1" applyFont="1" applyAlignment="1">
      <alignment vertical="justify"/>
    </xf>
    <xf numFmtId="2" fontId="16" fillId="0" borderId="0" xfId="9" applyNumberFormat="1" applyFont="1" applyAlignment="1">
      <alignment vertical="justify"/>
    </xf>
    <xf numFmtId="164" fontId="16" fillId="0" borderId="0" xfId="9" applyNumberFormat="1" applyFont="1" applyAlignment="1">
      <alignment vertical="justify"/>
    </xf>
    <xf numFmtId="0" fontId="17" fillId="0" borderId="0" xfId="9" applyFont="1"/>
    <xf numFmtId="2" fontId="10" fillId="0" borderId="0" xfId="9" applyNumberFormat="1" applyFont="1" applyAlignment="1">
      <alignment horizontal="center" vertical="justify"/>
    </xf>
    <xf numFmtId="2" fontId="5" fillId="0" borderId="0" xfId="14" applyNumberFormat="1" applyFont="1"/>
    <xf numFmtId="164" fontId="5" fillId="0" borderId="0" xfId="14" applyNumberFormat="1" applyFont="1"/>
    <xf numFmtId="164" fontId="14" fillId="0" borderId="0" xfId="9" applyNumberFormat="1" applyFont="1" applyAlignment="1">
      <alignment horizontal="center" vertical="justify"/>
    </xf>
    <xf numFmtId="0" fontId="12" fillId="0" borderId="7" xfId="9" applyFont="1" applyBorder="1" applyAlignment="1">
      <alignment horizontal="center" vertical="justify"/>
    </xf>
    <xf numFmtId="0" fontId="12" fillId="0" borderId="1" xfId="9" applyFont="1" applyBorder="1" applyAlignment="1">
      <alignment horizontal="center" vertical="justify"/>
    </xf>
    <xf numFmtId="0" fontId="12" fillId="0" borderId="8" xfId="9" applyFont="1" applyBorder="1" applyAlignment="1">
      <alignment horizontal="center"/>
    </xf>
    <xf numFmtId="0" fontId="12" fillId="0" borderId="9" xfId="9" applyFont="1" applyBorder="1" applyAlignment="1">
      <alignment horizontal="center" vertical="center"/>
    </xf>
    <xf numFmtId="2" fontId="12" fillId="0" borderId="10" xfId="9" applyNumberFormat="1" applyFont="1" applyBorder="1" applyAlignment="1">
      <alignment horizontal="center" vertical="center"/>
    </xf>
    <xf numFmtId="2" fontId="12" fillId="0" borderId="11" xfId="9" applyNumberFormat="1" applyFont="1" applyBorder="1" applyAlignment="1">
      <alignment horizontal="center" vertical="center"/>
    </xf>
    <xf numFmtId="0" fontId="14" fillId="0" borderId="0" xfId="9" applyFont="1" applyAlignment="1">
      <alignment vertical="justify"/>
    </xf>
    <xf numFmtId="164" fontId="14" fillId="0" borderId="0" xfId="14" applyNumberFormat="1" applyFont="1" applyAlignment="1">
      <alignment horizontal="center"/>
    </xf>
    <xf numFmtId="2" fontId="18" fillId="0" borderId="0" xfId="9" applyNumberFormat="1" applyFont="1" applyAlignment="1">
      <alignment vertical="justify"/>
    </xf>
    <xf numFmtId="164" fontId="18" fillId="0" borderId="0" xfId="9" applyNumberFormat="1" applyFont="1" applyAlignment="1">
      <alignment vertical="justify"/>
    </xf>
    <xf numFmtId="0" fontId="19" fillId="0" borderId="0" xfId="9" applyFont="1"/>
    <xf numFmtId="164" fontId="20" fillId="0" borderId="0" xfId="9" applyNumberFormat="1" applyFont="1" applyAlignment="1">
      <alignment horizontal="center" vertical="justify"/>
    </xf>
    <xf numFmtId="164" fontId="5" fillId="0" borderId="0" xfId="9" applyNumberFormat="1" applyAlignment="1">
      <alignment vertical="justify"/>
    </xf>
    <xf numFmtId="164" fontId="5" fillId="0" borderId="0" xfId="9" applyNumberFormat="1" applyAlignment="1">
      <alignment horizontal="center" vertical="center"/>
    </xf>
    <xf numFmtId="2" fontId="21" fillId="0" borderId="0" xfId="9" applyNumberFormat="1" applyFont="1" applyAlignment="1">
      <alignment horizontal="center" vertical="justify"/>
    </xf>
    <xf numFmtId="164" fontId="5" fillId="0" borderId="0" xfId="9" applyNumberFormat="1" applyAlignment="1">
      <alignment horizontal="center" vertical="justify"/>
    </xf>
    <xf numFmtId="2" fontId="19" fillId="0" borderId="0" xfId="9" applyNumberFormat="1" applyFont="1" applyAlignment="1">
      <alignment horizontal="center"/>
    </xf>
    <xf numFmtId="2" fontId="19" fillId="0" borderId="0" xfId="14" applyNumberFormat="1" applyFont="1" applyAlignment="1">
      <alignment horizontal="center"/>
    </xf>
    <xf numFmtId="2" fontId="5" fillId="0" borderId="0" xfId="9" applyNumberFormat="1" applyAlignment="1">
      <alignment horizontal="center" vertical="justify"/>
    </xf>
    <xf numFmtId="2" fontId="22" fillId="0" borderId="0" xfId="9" applyNumberFormat="1" applyFont="1" applyAlignment="1">
      <alignment horizontal="center"/>
    </xf>
    <xf numFmtId="2" fontId="19" fillId="0" borderId="0" xfId="9" applyNumberFormat="1" applyFont="1"/>
    <xf numFmtId="0" fontId="22" fillId="0" borderId="0" xfId="9" applyFont="1"/>
    <xf numFmtId="0" fontId="19" fillId="0" borderId="0" xfId="9" applyFont="1" applyAlignment="1">
      <alignment vertical="justify"/>
    </xf>
    <xf numFmtId="164" fontId="19" fillId="0" borderId="0" xfId="9" applyNumberFormat="1" applyFont="1"/>
    <xf numFmtId="0" fontId="19" fillId="0" borderId="0" xfId="9" applyFont="1" applyAlignment="1">
      <alignment horizontal="center"/>
    </xf>
    <xf numFmtId="2" fontId="12" fillId="0" borderId="0" xfId="9" applyNumberFormat="1" applyFont="1" applyAlignment="1">
      <alignment vertical="center" wrapText="1"/>
    </xf>
    <xf numFmtId="0" fontId="5" fillId="0" borderId="20" xfId="9" applyBorder="1" applyAlignment="1">
      <alignment horizontal="center" vertical="center"/>
    </xf>
    <xf numFmtId="164" fontId="5" fillId="0" borderId="1" xfId="9" applyNumberFormat="1" applyBorder="1" applyAlignment="1">
      <alignment horizontal="center" vertical="center"/>
    </xf>
    <xf numFmtId="164" fontId="23" fillId="0" borderId="1" xfId="9" applyNumberFormat="1" applyFont="1" applyBorder="1" applyAlignment="1">
      <alignment horizontal="center" vertical="center"/>
    </xf>
    <xf numFmtId="2" fontId="5" fillId="0" borderId="1" xfId="9" applyNumberFormat="1" applyBorder="1" applyAlignment="1">
      <alignment horizontal="center" vertical="center"/>
    </xf>
    <xf numFmtId="2" fontId="14" fillId="0" borderId="1" xfId="9" applyNumberFormat="1" applyFont="1" applyBorder="1" applyAlignment="1">
      <alignment horizontal="center" vertical="center"/>
    </xf>
    <xf numFmtId="164" fontId="14" fillId="0" borderId="1" xfId="9" applyNumberFormat="1" applyFont="1" applyBorder="1" applyAlignment="1">
      <alignment horizontal="center" vertical="center"/>
    </xf>
    <xf numFmtId="2" fontId="5" fillId="0" borderId="1" xfId="9" applyNumberFormat="1" applyBorder="1" applyAlignment="1">
      <alignment horizontal="center" vertical="center"/>
    </xf>
    <xf numFmtId="164" fontId="5" fillId="0" borderId="0" xfId="14" applyNumberFormat="1" applyFont="1" applyAlignment="1">
      <alignment horizontal="center"/>
    </xf>
    <xf numFmtId="0" fontId="5" fillId="0" borderId="0" xfId="9" applyAlignment="1">
      <alignment horizontal="center"/>
    </xf>
    <xf numFmtId="164" fontId="14" fillId="0" borderId="0" xfId="14" applyNumberFormat="1" applyFont="1" applyAlignment="1">
      <alignment horizontal="center"/>
    </xf>
    <xf numFmtId="0" fontId="13" fillId="0" borderId="0" xfId="9" applyFont="1" applyAlignment="1">
      <alignment horizontal="center" vertical="justify"/>
    </xf>
    <xf numFmtId="2" fontId="5" fillId="0" borderId="0" xfId="14" applyNumberFormat="1" applyFont="1" applyAlignment="1">
      <alignment horizontal="center"/>
    </xf>
    <xf numFmtId="0" fontId="12" fillId="0" borderId="4" xfId="9" applyFont="1" applyBorder="1" applyAlignment="1">
      <alignment horizontal="center" vertical="justify"/>
    </xf>
    <xf numFmtId="0" fontId="12" fillId="0" borderId="5" xfId="9" applyFont="1" applyBorder="1" applyAlignment="1">
      <alignment horizontal="center" vertical="justify"/>
    </xf>
    <xf numFmtId="0" fontId="12" fillId="0" borderId="6" xfId="9" applyFont="1" applyBorder="1" applyAlignment="1">
      <alignment horizontal="center" vertical="justify"/>
    </xf>
    <xf numFmtId="2" fontId="12" fillId="0" borderId="12" xfId="9" applyNumberFormat="1" applyFont="1" applyBorder="1" applyAlignment="1">
      <alignment horizontal="center" vertical="center" wrapText="1"/>
    </xf>
    <xf numFmtId="2" fontId="12" fillId="0" borderId="13" xfId="9" applyNumberFormat="1" applyFont="1" applyBorder="1" applyAlignment="1">
      <alignment horizontal="center" vertical="center" wrapText="1"/>
    </xf>
    <xf numFmtId="2" fontId="12" fillId="0" borderId="14" xfId="9" applyNumberFormat="1" applyFont="1" applyBorder="1" applyAlignment="1">
      <alignment horizontal="center" vertical="center" wrapText="1"/>
    </xf>
    <xf numFmtId="2" fontId="12" fillId="0" borderId="15" xfId="9" applyNumberFormat="1" applyFont="1" applyBorder="1" applyAlignment="1">
      <alignment horizontal="center" vertical="center" wrapText="1"/>
    </xf>
    <xf numFmtId="2" fontId="12" fillId="0" borderId="0" xfId="9" applyNumberFormat="1" applyFont="1" applyAlignment="1">
      <alignment horizontal="center" vertical="center" wrapText="1"/>
    </xf>
    <xf numFmtId="2" fontId="12" fillId="0" borderId="16" xfId="9" applyNumberFormat="1" applyFont="1" applyBorder="1" applyAlignment="1">
      <alignment horizontal="center" vertical="center" wrapText="1"/>
    </xf>
    <xf numFmtId="2" fontId="12" fillId="0" borderId="17" xfId="9" applyNumberFormat="1" applyFont="1" applyBorder="1" applyAlignment="1">
      <alignment horizontal="center" vertical="center" wrapText="1"/>
    </xf>
    <xf numFmtId="2" fontId="12" fillId="0" borderId="18" xfId="9" applyNumberFormat="1" applyFont="1" applyBorder="1" applyAlignment="1">
      <alignment horizontal="center" vertical="center" wrapText="1"/>
    </xf>
    <xf numFmtId="2" fontId="12" fillId="0" borderId="19" xfId="9" applyNumberFormat="1" applyFont="1" applyBorder="1" applyAlignment="1">
      <alignment horizontal="center" vertical="center" wrapText="1"/>
    </xf>
    <xf numFmtId="2" fontId="5" fillId="0" borderId="20" xfId="9" applyNumberFormat="1" applyBorder="1" applyAlignment="1">
      <alignment horizontal="center" vertical="center"/>
    </xf>
    <xf numFmtId="0" fontId="1" fillId="0" borderId="0" xfId="1" applyAlignment="1">
      <alignment horizontal="center" wrapText="1"/>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Design'!$B$6:$B$27</c:f>
              <c:numCache>
                <c:formatCode>General</c:formatCode>
                <c:ptCount val="22"/>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'[1]Final GUNAPARA Design'!$C$6:$C$27</c:f>
              <c:numCache>
                <c:formatCode>General</c:formatCode>
                <c:ptCount val="22"/>
                <c:pt idx="0">
                  <c:v>0.55700000000000005</c:v>
                </c:pt>
                <c:pt idx="1">
                  <c:v>0.56200000000000006</c:v>
                </c:pt>
                <c:pt idx="2">
                  <c:v>0.57699999999999996</c:v>
                </c:pt>
                <c:pt idx="3">
                  <c:v>0.39200000000000002</c:v>
                </c:pt>
                <c:pt idx="4">
                  <c:v>0.29599999999999999</c:v>
                </c:pt>
                <c:pt idx="5">
                  <c:v>0.191</c:v>
                </c:pt>
                <c:pt idx="6">
                  <c:v>9.6000000000000002E-2</c:v>
                </c:pt>
                <c:pt idx="7">
                  <c:v>-8.0000000000000002E-3</c:v>
                </c:pt>
                <c:pt idx="8">
                  <c:v>9.2999999999999999E-2</c:v>
                </c:pt>
                <c:pt idx="9">
                  <c:v>0.19600000000000001</c:v>
                </c:pt>
                <c:pt idx="10">
                  <c:v>0.28299999999999997</c:v>
                </c:pt>
                <c:pt idx="11">
                  <c:v>0.36699999999999999</c:v>
                </c:pt>
                <c:pt idx="12">
                  <c:v>0.70699999999999996</c:v>
                </c:pt>
                <c:pt idx="13">
                  <c:v>0.69899999999999995</c:v>
                </c:pt>
                <c:pt idx="14">
                  <c:v>0.69399999999999995</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'[1]Final GUNAPARA Design'!$I$6:$I$27</c:f>
              <c:numCache>
                <c:formatCode>General</c:formatCode>
                <c:ptCount val="22"/>
                <c:pt idx="0">
                  <c:v>0</c:v>
                </c:pt>
                <c:pt idx="1">
                  <c:v>5</c:v>
                </c:pt>
                <c:pt idx="2">
                  <c:v>10</c:v>
                </c:pt>
                <c:pt idx="3">
                  <c:v>12</c:v>
                </c:pt>
                <c:pt idx="4">
                  <c:v>14</c:v>
                </c:pt>
                <c:pt idx="5">
                  <c:v>16</c:v>
                </c:pt>
                <c:pt idx="6">
                  <c:v>18</c:v>
                </c:pt>
                <c:pt idx="7">
                  <c:v>19.044</c:v>
                </c:pt>
                <c:pt idx="8">
                  <c:v>20.544</c:v>
                </c:pt>
                <c:pt idx="9">
                  <c:v>22.044</c:v>
                </c:pt>
                <c:pt idx="10">
                  <c:v>23.169</c:v>
                </c:pt>
                <c:pt idx="11">
                  <c:v>24</c:v>
                </c:pt>
                <c:pt idx="12">
                  <c:v>26</c:v>
                </c:pt>
                <c:pt idx="13">
                  <c:v>28</c:v>
                </c:pt>
                <c:pt idx="14">
                  <c:v>30</c:v>
                </c:pt>
                <c:pt idx="15">
                  <c:v>35</c:v>
                </c:pt>
                <c:pt idx="16">
                  <c:v>40</c:v>
                </c:pt>
              </c:numCache>
            </c:numRef>
          </c:xVal>
          <c:yVal>
            <c:numRef>
              <c:f>'[1]Final GUNAPARA Design'!$J$6:$J$27</c:f>
              <c:numCache>
                <c:formatCode>General</c:formatCode>
                <c:ptCount val="22"/>
                <c:pt idx="0">
                  <c:v>0.55700000000000005</c:v>
                </c:pt>
                <c:pt idx="1">
                  <c:v>0.56200000000000006</c:v>
                </c:pt>
                <c:pt idx="2">
                  <c:v>0.57699999999999996</c:v>
                </c:pt>
                <c:pt idx="3">
                  <c:v>0.39200000000000002</c:v>
                </c:pt>
                <c:pt idx="4">
                  <c:v>0.29599999999999999</c:v>
                </c:pt>
                <c:pt idx="5">
                  <c:v>0.191</c:v>
                </c:pt>
                <c:pt idx="6">
                  <c:v>9.6000000000000002E-2</c:v>
                </c:pt>
                <c:pt idx="7">
                  <c:v>-0.6</c:v>
                </c:pt>
                <c:pt idx="8">
                  <c:v>-0.6</c:v>
                </c:pt>
                <c:pt idx="9">
                  <c:v>-0.6</c:v>
                </c:pt>
                <c:pt idx="10">
                  <c:v>0.15</c:v>
                </c:pt>
                <c:pt idx="11">
                  <c:v>0.19600000000000001</c:v>
                </c:pt>
                <c:pt idx="12">
                  <c:v>0.28299999999999997</c:v>
                </c:pt>
                <c:pt idx="13">
                  <c:v>0.36699999999999999</c:v>
                </c:pt>
                <c:pt idx="14">
                  <c:v>0.70699999999999996</c:v>
                </c:pt>
                <c:pt idx="15">
                  <c:v>0.69899999999999995</c:v>
                </c:pt>
                <c:pt idx="16">
                  <c:v>0.69399999999999995</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43587712"/>
        <c:axId val="246589312"/>
      </c:scatterChart>
      <c:valAx>
        <c:axId val="2435877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589312"/>
        <c:crosses val="autoZero"/>
        <c:crossBetween val="midCat"/>
      </c:valAx>
      <c:valAx>
        <c:axId val="2465893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877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Design'!$B$257:$B$278</c:f>
              <c:numCache>
                <c:formatCode>General</c:formatCode>
                <c:ptCount val="22"/>
                <c:pt idx="0">
                  <c:v>0</c:v>
                </c:pt>
                <c:pt idx="1">
                  <c:v>5</c:v>
                </c:pt>
                <c:pt idx="2">
                  <c:v>8</c:v>
                </c:pt>
                <c:pt idx="3">
                  <c:v>9</c:v>
                </c:pt>
                <c:pt idx="4">
                  <c:v>10</c:v>
                </c:pt>
                <c:pt idx="5">
                  <c:v>11</c:v>
                </c:pt>
                <c:pt idx="6">
                  <c:v>12</c:v>
                </c:pt>
                <c:pt idx="7">
                  <c:v>13</c:v>
                </c:pt>
                <c:pt idx="8">
                  <c:v>14.5</c:v>
                </c:pt>
                <c:pt idx="9">
                  <c:v>16</c:v>
                </c:pt>
                <c:pt idx="10">
                  <c:v>17</c:v>
                </c:pt>
                <c:pt idx="11">
                  <c:v>18</c:v>
                </c:pt>
                <c:pt idx="12">
                  <c:v>19</c:v>
                </c:pt>
                <c:pt idx="13">
                  <c:v>25</c:v>
                </c:pt>
                <c:pt idx="14">
                  <c:v>30</c:v>
                </c:pt>
              </c:numCache>
            </c:numRef>
          </c:xVal>
          <c:yVal>
            <c:numRef>
              <c:f>'[1]Final GUNAPARA Design'!$C$257:$C$278</c:f>
              <c:numCache>
                <c:formatCode>General</c:formatCode>
                <c:ptCount val="22"/>
                <c:pt idx="0">
                  <c:v>1.6359999999999999</c:v>
                </c:pt>
                <c:pt idx="1">
                  <c:v>1.629</c:v>
                </c:pt>
                <c:pt idx="2">
                  <c:v>1.6240000000000001</c:v>
                </c:pt>
                <c:pt idx="3">
                  <c:v>2.415</c:v>
                </c:pt>
                <c:pt idx="4">
                  <c:v>2.4060000000000001</c:v>
                </c:pt>
                <c:pt idx="5">
                  <c:v>1.8580000000000001</c:v>
                </c:pt>
                <c:pt idx="6">
                  <c:v>1.446</c:v>
                </c:pt>
                <c:pt idx="7">
                  <c:v>1.1599999999999999</c:v>
                </c:pt>
                <c:pt idx="8">
                  <c:v>1.0580000000000001</c:v>
                </c:pt>
                <c:pt idx="9">
                  <c:v>1.159</c:v>
                </c:pt>
                <c:pt idx="10">
                  <c:v>1.4330000000000001</c:v>
                </c:pt>
                <c:pt idx="11">
                  <c:v>1.7689999999999999</c:v>
                </c:pt>
                <c:pt idx="12">
                  <c:v>2.2759999999999998</c:v>
                </c:pt>
                <c:pt idx="13">
                  <c:v>2.2829999999999999</c:v>
                </c:pt>
                <c:pt idx="14">
                  <c:v>2.29</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'[1]Final GUNAPARA Design'!$I$257:$I$278</c:f>
              <c:numCache>
                <c:formatCode>General</c:formatCode>
                <c:ptCount val="22"/>
                <c:pt idx="6">
                  <c:v>0</c:v>
                </c:pt>
                <c:pt idx="7">
                  <c:v>5</c:v>
                </c:pt>
                <c:pt idx="8">
                  <c:v>8</c:v>
                </c:pt>
                <c:pt idx="9">
                  <c:v>9</c:v>
                </c:pt>
                <c:pt idx="10">
                  <c:v>13.522500000000001</c:v>
                </c:pt>
                <c:pt idx="11">
                  <c:v>15.022500000000001</c:v>
                </c:pt>
                <c:pt idx="12">
                  <c:v>16.522500000000001</c:v>
                </c:pt>
                <c:pt idx="13">
                  <c:v>20.847000000000001</c:v>
                </c:pt>
                <c:pt idx="14">
                  <c:v>25</c:v>
                </c:pt>
                <c:pt idx="15">
                  <c:v>30</c:v>
                </c:pt>
              </c:numCache>
            </c:numRef>
          </c:xVal>
          <c:yVal>
            <c:numRef>
              <c:f>'[1]Final GUNAPARA Design'!$J$257:$J$278</c:f>
              <c:numCache>
                <c:formatCode>General</c:formatCode>
                <c:ptCount val="22"/>
                <c:pt idx="6">
                  <c:v>1.6359999999999999</c:v>
                </c:pt>
                <c:pt idx="7">
                  <c:v>1.629</c:v>
                </c:pt>
                <c:pt idx="8">
                  <c:v>1.6240000000000001</c:v>
                </c:pt>
                <c:pt idx="9">
                  <c:v>2.415</c:v>
                </c:pt>
                <c:pt idx="10">
                  <c:v>-0.6</c:v>
                </c:pt>
                <c:pt idx="11">
                  <c:v>-0.6</c:v>
                </c:pt>
                <c:pt idx="12">
                  <c:v>-0.6</c:v>
                </c:pt>
                <c:pt idx="13">
                  <c:v>2.2829999999999999</c:v>
                </c:pt>
                <c:pt idx="14">
                  <c:v>2.2829999999999999</c:v>
                </c:pt>
                <c:pt idx="15">
                  <c:v>2.29</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146874752"/>
        <c:axId val="146876288"/>
      </c:scatterChart>
      <c:valAx>
        <c:axId val="146874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876288"/>
        <c:crosses val="autoZero"/>
        <c:crossBetween val="midCat"/>
      </c:valAx>
      <c:valAx>
        <c:axId val="1468762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874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Design'!$B$284:$B$305</c:f>
              <c:numCache>
                <c:formatCode>General</c:formatCode>
                <c:ptCount val="22"/>
                <c:pt idx="0">
                  <c:v>0</c:v>
                </c:pt>
                <c:pt idx="1">
                  <c:v>5</c:v>
                </c:pt>
                <c:pt idx="2">
                  <c:v>7</c:v>
                </c:pt>
                <c:pt idx="3">
                  <c:v>8</c:v>
                </c:pt>
                <c:pt idx="4">
                  <c:v>10</c:v>
                </c:pt>
                <c:pt idx="5">
                  <c:v>11</c:v>
                </c:pt>
                <c:pt idx="6">
                  <c:v>12</c:v>
                </c:pt>
                <c:pt idx="7">
                  <c:v>14</c:v>
                </c:pt>
                <c:pt idx="8">
                  <c:v>15.5</c:v>
                </c:pt>
                <c:pt idx="9">
                  <c:v>17</c:v>
                </c:pt>
                <c:pt idx="10">
                  <c:v>19</c:v>
                </c:pt>
                <c:pt idx="11">
                  <c:v>20</c:v>
                </c:pt>
                <c:pt idx="12">
                  <c:v>21</c:v>
                </c:pt>
                <c:pt idx="13">
                  <c:v>25</c:v>
                </c:pt>
                <c:pt idx="14">
                  <c:v>30</c:v>
                </c:pt>
              </c:numCache>
            </c:numRef>
          </c:xVal>
          <c:yVal>
            <c:numRef>
              <c:f>'[1]Final GUNAPARA Design'!$C$284:$C$305</c:f>
              <c:numCache>
                <c:formatCode>General</c:formatCode>
                <c:ptCount val="22"/>
                <c:pt idx="0">
                  <c:v>1.7190000000000001</c:v>
                </c:pt>
                <c:pt idx="1">
                  <c:v>1.714</c:v>
                </c:pt>
                <c:pt idx="2">
                  <c:v>1.706</c:v>
                </c:pt>
                <c:pt idx="3">
                  <c:v>2.46</c:v>
                </c:pt>
                <c:pt idx="4">
                  <c:v>2.4489999999999998</c:v>
                </c:pt>
                <c:pt idx="5">
                  <c:v>1.766</c:v>
                </c:pt>
                <c:pt idx="6">
                  <c:v>1.369</c:v>
                </c:pt>
                <c:pt idx="7">
                  <c:v>1.1140000000000001</c:v>
                </c:pt>
                <c:pt idx="8">
                  <c:v>1.0129999999999999</c:v>
                </c:pt>
                <c:pt idx="9">
                  <c:v>1.115</c:v>
                </c:pt>
                <c:pt idx="10">
                  <c:v>1.35</c:v>
                </c:pt>
                <c:pt idx="11">
                  <c:v>1.7450000000000001</c:v>
                </c:pt>
                <c:pt idx="12">
                  <c:v>2.2149999999999999</c:v>
                </c:pt>
                <c:pt idx="13">
                  <c:v>2.2290000000000001</c:v>
                </c:pt>
                <c:pt idx="14">
                  <c:v>2.234</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'[1]Final GUNAPARA Design'!$I$284:$I$305</c:f>
              <c:numCache>
                <c:formatCode>General</c:formatCode>
                <c:ptCount val="22"/>
                <c:pt idx="6">
                  <c:v>0</c:v>
                </c:pt>
                <c:pt idx="7">
                  <c:v>5</c:v>
                </c:pt>
                <c:pt idx="8">
                  <c:v>7</c:v>
                </c:pt>
                <c:pt idx="9">
                  <c:v>8</c:v>
                </c:pt>
                <c:pt idx="10">
                  <c:v>9.6</c:v>
                </c:pt>
                <c:pt idx="11">
                  <c:v>14.173500000000001</c:v>
                </c:pt>
                <c:pt idx="12">
                  <c:v>15.673500000000001</c:v>
                </c:pt>
                <c:pt idx="13">
                  <c:v>17.173500000000001</c:v>
                </c:pt>
                <c:pt idx="14">
                  <c:v>21.396000000000001</c:v>
                </c:pt>
                <c:pt idx="15">
                  <c:v>25</c:v>
                </c:pt>
                <c:pt idx="16">
                  <c:v>30</c:v>
                </c:pt>
              </c:numCache>
            </c:numRef>
          </c:xVal>
          <c:yVal>
            <c:numRef>
              <c:f>'[1]Final GUNAPARA Design'!$J$284:$J$305</c:f>
              <c:numCache>
                <c:formatCode>General</c:formatCode>
                <c:ptCount val="22"/>
                <c:pt idx="6">
                  <c:v>1.7190000000000001</c:v>
                </c:pt>
                <c:pt idx="7">
                  <c:v>1.714</c:v>
                </c:pt>
                <c:pt idx="8">
                  <c:v>1.706</c:v>
                </c:pt>
                <c:pt idx="9">
                  <c:v>2.46</c:v>
                </c:pt>
                <c:pt idx="10">
                  <c:v>2.4489999999999998</c:v>
                </c:pt>
                <c:pt idx="11">
                  <c:v>-0.6</c:v>
                </c:pt>
                <c:pt idx="12">
                  <c:v>-0.6</c:v>
                </c:pt>
                <c:pt idx="13">
                  <c:v>-0.6</c:v>
                </c:pt>
                <c:pt idx="14">
                  <c:v>2.2149999999999999</c:v>
                </c:pt>
                <c:pt idx="15">
                  <c:v>2.2290000000000001</c:v>
                </c:pt>
                <c:pt idx="16">
                  <c:v>2.234</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146901632"/>
        <c:axId val="146903424"/>
      </c:scatterChart>
      <c:valAx>
        <c:axId val="1469016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903424"/>
        <c:crosses val="autoZero"/>
        <c:crossBetween val="midCat"/>
      </c:valAx>
      <c:valAx>
        <c:axId val="1469034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9016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Design'!$B$311:$B$335</c:f>
              <c:numCache>
                <c:formatCode>General</c:formatCode>
                <c:ptCount val="25"/>
                <c:pt idx="0">
                  <c:v>0</c:v>
                </c:pt>
                <c:pt idx="1">
                  <c:v>5</c:v>
                </c:pt>
                <c:pt idx="2">
                  <c:v>7</c:v>
                </c:pt>
                <c:pt idx="3">
                  <c:v>8</c:v>
                </c:pt>
                <c:pt idx="4">
                  <c:v>10</c:v>
                </c:pt>
                <c:pt idx="5">
                  <c:v>11</c:v>
                </c:pt>
                <c:pt idx="6">
                  <c:v>13</c:v>
                </c:pt>
                <c:pt idx="7">
                  <c:v>15</c:v>
                </c:pt>
                <c:pt idx="8">
                  <c:v>16</c:v>
                </c:pt>
                <c:pt idx="9">
                  <c:v>17</c:v>
                </c:pt>
                <c:pt idx="10">
                  <c:v>19</c:v>
                </c:pt>
                <c:pt idx="11">
                  <c:v>21</c:v>
                </c:pt>
                <c:pt idx="12">
                  <c:v>22</c:v>
                </c:pt>
                <c:pt idx="13">
                  <c:v>27</c:v>
                </c:pt>
                <c:pt idx="14">
                  <c:v>32</c:v>
                </c:pt>
              </c:numCache>
            </c:numRef>
          </c:xVal>
          <c:yVal>
            <c:numRef>
              <c:f>'[1]Final GUNAPARA Design'!$C$311:$C$335</c:f>
              <c:numCache>
                <c:formatCode>General</c:formatCode>
                <c:ptCount val="25"/>
                <c:pt idx="0">
                  <c:v>1.415</c:v>
                </c:pt>
                <c:pt idx="1">
                  <c:v>1.4259999999999999</c:v>
                </c:pt>
                <c:pt idx="2">
                  <c:v>1.4350000000000001</c:v>
                </c:pt>
                <c:pt idx="3">
                  <c:v>2.351</c:v>
                </c:pt>
                <c:pt idx="4">
                  <c:v>2.3460000000000001</c:v>
                </c:pt>
                <c:pt idx="5">
                  <c:v>1.36</c:v>
                </c:pt>
                <c:pt idx="6">
                  <c:v>0.76200000000000001</c:v>
                </c:pt>
                <c:pt idx="7">
                  <c:v>0.33100000000000002</c:v>
                </c:pt>
                <c:pt idx="8">
                  <c:v>0.22800000000000001</c:v>
                </c:pt>
                <c:pt idx="9">
                  <c:v>0.33</c:v>
                </c:pt>
                <c:pt idx="10">
                  <c:v>0.745</c:v>
                </c:pt>
                <c:pt idx="11">
                  <c:v>1.302</c:v>
                </c:pt>
                <c:pt idx="12">
                  <c:v>2.0750000000000002</c:v>
                </c:pt>
                <c:pt idx="13">
                  <c:v>2.085</c:v>
                </c:pt>
                <c:pt idx="14">
                  <c:v>2.09</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'[1]Final GUNAPARA Design'!$I$312:$I$336</c:f>
              <c:numCache>
                <c:formatCode>General</c:formatCode>
                <c:ptCount val="25"/>
                <c:pt idx="6">
                  <c:v>0</c:v>
                </c:pt>
                <c:pt idx="7">
                  <c:v>5</c:v>
                </c:pt>
                <c:pt idx="8">
                  <c:v>7</c:v>
                </c:pt>
                <c:pt idx="9">
                  <c:v>8</c:v>
                </c:pt>
                <c:pt idx="10">
                  <c:v>10</c:v>
                </c:pt>
                <c:pt idx="11">
                  <c:v>11</c:v>
                </c:pt>
                <c:pt idx="12">
                  <c:v>13.94</c:v>
                </c:pt>
                <c:pt idx="13">
                  <c:v>15.44</c:v>
                </c:pt>
                <c:pt idx="14">
                  <c:v>16.939999999999998</c:v>
                </c:pt>
                <c:pt idx="15">
                  <c:v>18.814999999999998</c:v>
                </c:pt>
                <c:pt idx="16">
                  <c:v>19</c:v>
                </c:pt>
                <c:pt idx="17">
                  <c:v>21</c:v>
                </c:pt>
                <c:pt idx="18">
                  <c:v>22</c:v>
                </c:pt>
                <c:pt idx="19">
                  <c:v>27</c:v>
                </c:pt>
                <c:pt idx="20">
                  <c:v>32</c:v>
                </c:pt>
              </c:numCache>
            </c:numRef>
          </c:xVal>
          <c:yVal>
            <c:numRef>
              <c:f>'[1]Final GUNAPARA Design'!$J$312:$J$336</c:f>
              <c:numCache>
                <c:formatCode>General</c:formatCode>
                <c:ptCount val="25"/>
                <c:pt idx="6">
                  <c:v>1.415</c:v>
                </c:pt>
                <c:pt idx="7">
                  <c:v>1.4259999999999999</c:v>
                </c:pt>
                <c:pt idx="8">
                  <c:v>1.4350000000000001</c:v>
                </c:pt>
                <c:pt idx="9">
                  <c:v>2.351</c:v>
                </c:pt>
                <c:pt idx="10">
                  <c:v>2.3460000000000001</c:v>
                </c:pt>
                <c:pt idx="11">
                  <c:v>1.36</c:v>
                </c:pt>
                <c:pt idx="12">
                  <c:v>-0.6</c:v>
                </c:pt>
                <c:pt idx="13">
                  <c:v>-0.6</c:v>
                </c:pt>
                <c:pt idx="14">
                  <c:v>-0.6</c:v>
                </c:pt>
                <c:pt idx="15">
                  <c:v>0.65</c:v>
                </c:pt>
                <c:pt idx="16">
                  <c:v>0.745</c:v>
                </c:pt>
                <c:pt idx="17">
                  <c:v>1.302</c:v>
                </c:pt>
                <c:pt idx="18">
                  <c:v>2.0750000000000002</c:v>
                </c:pt>
                <c:pt idx="19">
                  <c:v>2.085</c:v>
                </c:pt>
                <c:pt idx="20">
                  <c:v>2.09</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146931072"/>
        <c:axId val="146945152"/>
      </c:scatterChart>
      <c:valAx>
        <c:axId val="1469310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945152"/>
        <c:crosses val="autoZero"/>
        <c:crossBetween val="midCat"/>
      </c:valAx>
      <c:valAx>
        <c:axId val="146945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9310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Design'!$B$341:$B$362</c:f>
              <c:numCache>
                <c:formatCode>General</c:formatCode>
                <c:ptCount val="22"/>
                <c:pt idx="0">
                  <c:v>0</c:v>
                </c:pt>
                <c:pt idx="1">
                  <c:v>7</c:v>
                </c:pt>
                <c:pt idx="2">
                  <c:v>8</c:v>
                </c:pt>
                <c:pt idx="3">
                  <c:v>10</c:v>
                </c:pt>
                <c:pt idx="4">
                  <c:v>11</c:v>
                </c:pt>
                <c:pt idx="5">
                  <c:v>12</c:v>
                </c:pt>
                <c:pt idx="6">
                  <c:v>13.5</c:v>
                </c:pt>
                <c:pt idx="7">
                  <c:v>15</c:v>
                </c:pt>
                <c:pt idx="8">
                  <c:v>16</c:v>
                </c:pt>
                <c:pt idx="9">
                  <c:v>17</c:v>
                </c:pt>
                <c:pt idx="10">
                  <c:v>20</c:v>
                </c:pt>
                <c:pt idx="11">
                  <c:v>22</c:v>
                </c:pt>
                <c:pt idx="12">
                  <c:v>24</c:v>
                </c:pt>
              </c:numCache>
            </c:numRef>
          </c:xVal>
          <c:yVal>
            <c:numRef>
              <c:f>'[1]Final GUNAPARA Design'!$C$341:$C$362</c:f>
              <c:numCache>
                <c:formatCode>General</c:formatCode>
                <c:ptCount val="22"/>
                <c:pt idx="0">
                  <c:v>1.64</c:v>
                </c:pt>
                <c:pt idx="1">
                  <c:v>1.6519999999999999</c:v>
                </c:pt>
                <c:pt idx="2">
                  <c:v>2.5550000000000002</c:v>
                </c:pt>
                <c:pt idx="3">
                  <c:v>2.5369999999999999</c:v>
                </c:pt>
                <c:pt idx="4">
                  <c:v>1.34</c:v>
                </c:pt>
                <c:pt idx="5">
                  <c:v>0.55500000000000005</c:v>
                </c:pt>
                <c:pt idx="6">
                  <c:v>0.45100000000000001</c:v>
                </c:pt>
                <c:pt idx="7">
                  <c:v>0.55200000000000005</c:v>
                </c:pt>
                <c:pt idx="8">
                  <c:v>1.2969999999999999</c:v>
                </c:pt>
                <c:pt idx="9">
                  <c:v>3.0489000000000002</c:v>
                </c:pt>
                <c:pt idx="10">
                  <c:v>3.0569999999999999</c:v>
                </c:pt>
                <c:pt idx="11">
                  <c:v>1.94</c:v>
                </c:pt>
                <c:pt idx="12">
                  <c:v>0.94699999999999995</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'[1]Final GUNAPARA Design'!$I$341:$I$362</c:f>
              <c:numCache>
                <c:formatCode>General</c:formatCode>
                <c:ptCount val="22"/>
                <c:pt idx="7">
                  <c:v>0</c:v>
                </c:pt>
                <c:pt idx="8">
                  <c:v>7</c:v>
                </c:pt>
                <c:pt idx="9">
                  <c:v>8</c:v>
                </c:pt>
                <c:pt idx="10">
                  <c:v>12.7325</c:v>
                </c:pt>
                <c:pt idx="11">
                  <c:v>14.2325</c:v>
                </c:pt>
                <c:pt idx="12">
                  <c:v>15.7325</c:v>
                </c:pt>
                <c:pt idx="13">
                  <c:v>20.682500000000001</c:v>
                </c:pt>
                <c:pt idx="14">
                  <c:v>22</c:v>
                </c:pt>
                <c:pt idx="15">
                  <c:v>24</c:v>
                </c:pt>
              </c:numCache>
            </c:numRef>
          </c:xVal>
          <c:yVal>
            <c:numRef>
              <c:f>'[1]Final GUNAPARA Design'!$J$341:$J$362</c:f>
              <c:numCache>
                <c:formatCode>General</c:formatCode>
                <c:ptCount val="22"/>
                <c:pt idx="7">
                  <c:v>1.64</c:v>
                </c:pt>
                <c:pt idx="8">
                  <c:v>1.6519999999999999</c:v>
                </c:pt>
                <c:pt idx="9">
                  <c:v>2.5550000000000002</c:v>
                </c:pt>
                <c:pt idx="10">
                  <c:v>-0.6</c:v>
                </c:pt>
                <c:pt idx="11">
                  <c:v>-0.6</c:v>
                </c:pt>
                <c:pt idx="12">
                  <c:v>-0.6</c:v>
                </c:pt>
                <c:pt idx="13">
                  <c:v>2.7</c:v>
                </c:pt>
                <c:pt idx="14">
                  <c:v>1.94</c:v>
                </c:pt>
                <c:pt idx="15">
                  <c:v>0.94699999999999995</c:v>
                </c:pt>
              </c:numCache>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146980224"/>
        <c:axId val="146982016"/>
      </c:scatterChart>
      <c:valAx>
        <c:axId val="1469802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982016"/>
        <c:crosses val="autoZero"/>
        <c:crossBetween val="midCat"/>
      </c:valAx>
      <c:valAx>
        <c:axId val="146982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9802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Design'!$B$367:$B$388</c:f>
              <c:numCache>
                <c:formatCode>General</c:formatCode>
                <c:ptCount val="22"/>
                <c:pt idx="0">
                  <c:v>0</c:v>
                </c:pt>
                <c:pt idx="1">
                  <c:v>5</c:v>
                </c:pt>
                <c:pt idx="2">
                  <c:v>10</c:v>
                </c:pt>
                <c:pt idx="3">
                  <c:v>11</c:v>
                </c:pt>
                <c:pt idx="4">
                  <c:v>12</c:v>
                </c:pt>
                <c:pt idx="5">
                  <c:v>13</c:v>
                </c:pt>
                <c:pt idx="6">
                  <c:v>15</c:v>
                </c:pt>
                <c:pt idx="7">
                  <c:v>17</c:v>
                </c:pt>
                <c:pt idx="8">
                  <c:v>18</c:v>
                </c:pt>
                <c:pt idx="9">
                  <c:v>19</c:v>
                </c:pt>
                <c:pt idx="10">
                  <c:v>20</c:v>
                </c:pt>
                <c:pt idx="11">
                  <c:v>23</c:v>
                </c:pt>
              </c:numCache>
            </c:numRef>
          </c:xVal>
          <c:yVal>
            <c:numRef>
              <c:f>'[1]Final GUNAPARA Design'!$C$367:$C$388</c:f>
              <c:numCache>
                <c:formatCode>General</c:formatCode>
                <c:ptCount val="22"/>
                <c:pt idx="0">
                  <c:v>2.2709999999999999</c:v>
                </c:pt>
                <c:pt idx="1">
                  <c:v>2.266</c:v>
                </c:pt>
                <c:pt idx="2">
                  <c:v>2.2570000000000001</c:v>
                </c:pt>
                <c:pt idx="3">
                  <c:v>1.411</c:v>
                </c:pt>
                <c:pt idx="4">
                  <c:v>0.99199999999999999</c:v>
                </c:pt>
                <c:pt idx="5">
                  <c:v>0.70399999999999996</c:v>
                </c:pt>
                <c:pt idx="6">
                  <c:v>0.60560000000000003</c:v>
                </c:pt>
                <c:pt idx="7">
                  <c:v>0.70599999999999996</c:v>
                </c:pt>
                <c:pt idx="8">
                  <c:v>1.0129999999999999</c:v>
                </c:pt>
                <c:pt idx="9">
                  <c:v>1.391</c:v>
                </c:pt>
                <c:pt idx="10">
                  <c:v>2.4500000000000002</c:v>
                </c:pt>
                <c:pt idx="11">
                  <c:v>2.4609999999999999</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'[1]Final GUNAPARA Design'!$I$367:$I$388</c:f>
              <c:numCache>
                <c:formatCode>General</c:formatCode>
                <c:ptCount val="22"/>
                <c:pt idx="7">
                  <c:v>0</c:v>
                </c:pt>
                <c:pt idx="8">
                  <c:v>5</c:v>
                </c:pt>
                <c:pt idx="9">
                  <c:v>9.25</c:v>
                </c:pt>
                <c:pt idx="10">
                  <c:v>13.535500000000001</c:v>
                </c:pt>
                <c:pt idx="11">
                  <c:v>15.035500000000001</c:v>
                </c:pt>
                <c:pt idx="12">
                  <c:v>16.535499999999999</c:v>
                </c:pt>
                <c:pt idx="13">
                  <c:v>21.110499999999998</c:v>
                </c:pt>
                <c:pt idx="14">
                  <c:v>23</c:v>
                </c:pt>
              </c:numCache>
            </c:numRef>
          </c:xVal>
          <c:yVal>
            <c:numRef>
              <c:f>'[1]Final GUNAPARA Design'!$J$367:$J$388</c:f>
              <c:numCache>
                <c:formatCode>General</c:formatCode>
                <c:ptCount val="22"/>
                <c:pt idx="7">
                  <c:v>2.2709999999999999</c:v>
                </c:pt>
                <c:pt idx="8">
                  <c:v>2.266</c:v>
                </c:pt>
                <c:pt idx="9">
                  <c:v>2.2570000000000001</c:v>
                </c:pt>
                <c:pt idx="10">
                  <c:v>-0.6</c:v>
                </c:pt>
                <c:pt idx="11">
                  <c:v>-0.6</c:v>
                </c:pt>
                <c:pt idx="12">
                  <c:v>-0.6</c:v>
                </c:pt>
                <c:pt idx="13">
                  <c:v>2.4500000000000002</c:v>
                </c:pt>
                <c:pt idx="14">
                  <c:v>2.4609999999999999</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148903808"/>
        <c:axId val="148905344"/>
      </c:scatterChart>
      <c:valAx>
        <c:axId val="1489038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905344"/>
        <c:crosses val="autoZero"/>
        <c:crossBetween val="midCat"/>
      </c:valAx>
      <c:valAx>
        <c:axId val="1489053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9038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Design'!$B$394:$B$415</c:f>
              <c:numCache>
                <c:formatCode>General</c:formatCode>
                <c:ptCount val="22"/>
                <c:pt idx="0">
                  <c:v>0</c:v>
                </c:pt>
                <c:pt idx="1">
                  <c:v>4</c:v>
                </c:pt>
                <c:pt idx="2">
                  <c:v>5</c:v>
                </c:pt>
                <c:pt idx="3">
                  <c:v>6</c:v>
                </c:pt>
                <c:pt idx="4">
                  <c:v>7</c:v>
                </c:pt>
                <c:pt idx="5">
                  <c:v>8.5</c:v>
                </c:pt>
                <c:pt idx="6">
                  <c:v>10</c:v>
                </c:pt>
                <c:pt idx="7">
                  <c:v>11</c:v>
                </c:pt>
                <c:pt idx="8">
                  <c:v>12</c:v>
                </c:pt>
                <c:pt idx="9">
                  <c:v>13</c:v>
                </c:pt>
                <c:pt idx="10">
                  <c:v>16</c:v>
                </c:pt>
              </c:numCache>
            </c:numRef>
          </c:xVal>
          <c:yVal>
            <c:numRef>
              <c:f>'[1]Final GUNAPARA Design'!$C$394:$C$415</c:f>
              <c:numCache>
                <c:formatCode>General</c:formatCode>
                <c:ptCount val="22"/>
                <c:pt idx="0">
                  <c:v>2.3279999999999998</c:v>
                </c:pt>
                <c:pt idx="1">
                  <c:v>2.323</c:v>
                </c:pt>
                <c:pt idx="2">
                  <c:v>1.702</c:v>
                </c:pt>
                <c:pt idx="3">
                  <c:v>1.3979999999999999</c:v>
                </c:pt>
                <c:pt idx="4">
                  <c:v>1.177</c:v>
                </c:pt>
                <c:pt idx="5">
                  <c:v>1.073</c:v>
                </c:pt>
                <c:pt idx="6">
                  <c:v>1.175</c:v>
                </c:pt>
                <c:pt idx="7">
                  <c:v>1.4019999999999999</c:v>
                </c:pt>
                <c:pt idx="8">
                  <c:v>1.8049999999999999</c:v>
                </c:pt>
                <c:pt idx="9">
                  <c:v>2.6880000000000002</c:v>
                </c:pt>
                <c:pt idx="10">
                  <c:v>2.6930000000000001</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'[1]Final GUNAPARA Design'!$I$394:$I$415</c:f>
              <c:numCache>
                <c:formatCode>General</c:formatCode>
                <c:ptCount val="22"/>
                <c:pt idx="7">
                  <c:v>0</c:v>
                </c:pt>
                <c:pt idx="8">
                  <c:v>2.5</c:v>
                </c:pt>
                <c:pt idx="9">
                  <c:v>6.8845000000000001</c:v>
                </c:pt>
                <c:pt idx="10">
                  <c:v>8.3844999999999992</c:v>
                </c:pt>
                <c:pt idx="11">
                  <c:v>9.8844999999999992</c:v>
                </c:pt>
                <c:pt idx="12">
                  <c:v>14.824</c:v>
                </c:pt>
                <c:pt idx="13">
                  <c:v>16</c:v>
                </c:pt>
              </c:numCache>
            </c:numRef>
          </c:xVal>
          <c:yVal>
            <c:numRef>
              <c:f>'[1]Final GUNAPARA Design'!$J$394:$J$415</c:f>
              <c:numCache>
                <c:formatCode>General</c:formatCode>
                <c:ptCount val="22"/>
                <c:pt idx="7">
                  <c:v>2.3279999999999998</c:v>
                </c:pt>
                <c:pt idx="8">
                  <c:v>2.323</c:v>
                </c:pt>
                <c:pt idx="9">
                  <c:v>-0.6</c:v>
                </c:pt>
                <c:pt idx="10">
                  <c:v>-0.6</c:v>
                </c:pt>
                <c:pt idx="11">
                  <c:v>-0.6</c:v>
                </c:pt>
                <c:pt idx="12">
                  <c:v>2.6930000000000001</c:v>
                </c:pt>
                <c:pt idx="13">
                  <c:v>2.6930000000000001</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148943232"/>
        <c:axId val="148944768"/>
      </c:scatterChart>
      <c:valAx>
        <c:axId val="1489432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944768"/>
        <c:crosses val="autoZero"/>
        <c:crossBetween val="midCat"/>
      </c:valAx>
      <c:valAx>
        <c:axId val="1489447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9432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Design'!$B$420:$B$443</c:f>
              <c:numCache>
                <c:formatCode>General</c:formatCode>
                <c:ptCount val="24"/>
                <c:pt idx="0">
                  <c:v>0</c:v>
                </c:pt>
                <c:pt idx="1">
                  <c:v>2</c:v>
                </c:pt>
                <c:pt idx="2">
                  <c:v>3</c:v>
                </c:pt>
                <c:pt idx="3">
                  <c:v>4</c:v>
                </c:pt>
                <c:pt idx="4">
                  <c:v>5</c:v>
                </c:pt>
                <c:pt idx="5">
                  <c:v>6.5</c:v>
                </c:pt>
                <c:pt idx="6">
                  <c:v>8</c:v>
                </c:pt>
                <c:pt idx="7">
                  <c:v>9</c:v>
                </c:pt>
                <c:pt idx="8">
                  <c:v>10</c:v>
                </c:pt>
                <c:pt idx="9">
                  <c:v>11</c:v>
                </c:pt>
                <c:pt idx="10">
                  <c:v>12</c:v>
                </c:pt>
                <c:pt idx="11">
                  <c:v>15</c:v>
                </c:pt>
              </c:numCache>
            </c:numRef>
          </c:xVal>
          <c:yVal>
            <c:numRef>
              <c:f>'[1]Final GUNAPARA Design'!$C$420:$C$443</c:f>
              <c:numCache>
                <c:formatCode>General</c:formatCode>
                <c:ptCount val="24"/>
                <c:pt idx="0">
                  <c:v>3.3279999999999998</c:v>
                </c:pt>
                <c:pt idx="1">
                  <c:v>3.323</c:v>
                </c:pt>
                <c:pt idx="2">
                  <c:v>1.9850000000000001</c:v>
                </c:pt>
                <c:pt idx="3">
                  <c:v>1.173</c:v>
                </c:pt>
                <c:pt idx="4">
                  <c:v>0.79900000000000004</c:v>
                </c:pt>
                <c:pt idx="5">
                  <c:v>0.69699999999999995</c:v>
                </c:pt>
                <c:pt idx="6">
                  <c:v>0.79800000000000004</c:v>
                </c:pt>
                <c:pt idx="7">
                  <c:v>1.105</c:v>
                </c:pt>
                <c:pt idx="8">
                  <c:v>1.4390000000000001</c:v>
                </c:pt>
                <c:pt idx="9">
                  <c:v>1.9750000000000001</c:v>
                </c:pt>
                <c:pt idx="10">
                  <c:v>1.968</c:v>
                </c:pt>
                <c:pt idx="11">
                  <c:v>1.968</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'[1]Final GUNAPARA Design'!$I$421:$I$445</c:f>
              <c:numCache>
                <c:formatCode>General</c:formatCode>
                <c:ptCount val="25"/>
                <c:pt idx="0">
                  <c:v>0</c:v>
                </c:pt>
                <c:pt idx="1">
                  <c:v>5.8919999999999995</c:v>
                </c:pt>
                <c:pt idx="2">
                  <c:v>7.3919999999999995</c:v>
                </c:pt>
                <c:pt idx="3">
                  <c:v>8.8919999999999995</c:v>
                </c:pt>
                <c:pt idx="4">
                  <c:v>12.744</c:v>
                </c:pt>
                <c:pt idx="5">
                  <c:v>15</c:v>
                </c:pt>
              </c:numCache>
            </c:numRef>
          </c:xVal>
          <c:yVal>
            <c:numRef>
              <c:f>'[1]Final GUNAPARA Design'!$J$421:$J$445</c:f>
              <c:numCache>
                <c:formatCode>General</c:formatCode>
                <c:ptCount val="25"/>
                <c:pt idx="0">
                  <c:v>3.3279999999999998</c:v>
                </c:pt>
                <c:pt idx="1">
                  <c:v>-0.6</c:v>
                </c:pt>
                <c:pt idx="2">
                  <c:v>-0.6</c:v>
                </c:pt>
                <c:pt idx="3">
                  <c:v>-0.6</c:v>
                </c:pt>
                <c:pt idx="4">
                  <c:v>1.968</c:v>
                </c:pt>
                <c:pt idx="5">
                  <c:v>1.968</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152512384"/>
        <c:axId val="152513920"/>
      </c:scatterChart>
      <c:valAx>
        <c:axId val="1525123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513920"/>
        <c:crosses val="autoZero"/>
        <c:crossBetween val="midCat"/>
      </c:valAx>
      <c:valAx>
        <c:axId val="152513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512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Design'!$B$449:$B$472</c:f>
              <c:numCache>
                <c:formatCode>General</c:formatCode>
                <c:ptCount val="24"/>
                <c:pt idx="0">
                  <c:v>0</c:v>
                </c:pt>
                <c:pt idx="1">
                  <c:v>3</c:v>
                </c:pt>
                <c:pt idx="2">
                  <c:v>4</c:v>
                </c:pt>
                <c:pt idx="3">
                  <c:v>6</c:v>
                </c:pt>
                <c:pt idx="4">
                  <c:v>8</c:v>
                </c:pt>
                <c:pt idx="5">
                  <c:v>9</c:v>
                </c:pt>
                <c:pt idx="6">
                  <c:v>10</c:v>
                </c:pt>
                <c:pt idx="7">
                  <c:v>12</c:v>
                </c:pt>
                <c:pt idx="8">
                  <c:v>14</c:v>
                </c:pt>
                <c:pt idx="9">
                  <c:v>15</c:v>
                </c:pt>
                <c:pt idx="10">
                  <c:v>16</c:v>
                </c:pt>
                <c:pt idx="11">
                  <c:v>16.59</c:v>
                </c:pt>
              </c:numCache>
            </c:numRef>
          </c:xVal>
          <c:yVal>
            <c:numRef>
              <c:f>'[1]Final GUNAPARA Design'!$C$449:$C$472</c:f>
              <c:numCache>
                <c:formatCode>General</c:formatCode>
                <c:ptCount val="24"/>
                <c:pt idx="0">
                  <c:v>1.9039999999999999</c:v>
                </c:pt>
                <c:pt idx="1">
                  <c:v>1.895</c:v>
                </c:pt>
                <c:pt idx="2">
                  <c:v>1.399</c:v>
                </c:pt>
                <c:pt idx="3">
                  <c:v>1.109</c:v>
                </c:pt>
                <c:pt idx="4">
                  <c:v>0.86099999999999999</c:v>
                </c:pt>
                <c:pt idx="5">
                  <c:v>0.78800000000000003</c:v>
                </c:pt>
                <c:pt idx="6">
                  <c:v>0.86</c:v>
                </c:pt>
                <c:pt idx="7">
                  <c:v>1.2050000000000001</c:v>
                </c:pt>
                <c:pt idx="8">
                  <c:v>1.8720000000000001</c:v>
                </c:pt>
                <c:pt idx="9">
                  <c:v>3.4830000000000001</c:v>
                </c:pt>
                <c:pt idx="10">
                  <c:v>3.4969999999999999</c:v>
                </c:pt>
                <c:pt idx="11">
                  <c:v>3.4969999999999999</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'[1]Final GUNAPARA Design'!$I$450:$I$474</c:f>
              <c:numCache>
                <c:formatCode>General</c:formatCode>
                <c:ptCount val="25"/>
                <c:pt idx="4">
                  <c:v>0</c:v>
                </c:pt>
                <c:pt idx="5">
                  <c:v>3</c:v>
                </c:pt>
                <c:pt idx="6">
                  <c:v>4</c:v>
                </c:pt>
                <c:pt idx="7">
                  <c:v>6.9984999999999999</c:v>
                </c:pt>
                <c:pt idx="8">
                  <c:v>8.4984999999999999</c:v>
                </c:pt>
                <c:pt idx="9">
                  <c:v>9.9984999999999999</c:v>
                </c:pt>
                <c:pt idx="10">
                  <c:v>16.143999999999998</c:v>
                </c:pt>
                <c:pt idx="11">
                  <c:v>16</c:v>
                </c:pt>
                <c:pt idx="12">
                  <c:v>16.59</c:v>
                </c:pt>
              </c:numCache>
            </c:numRef>
          </c:xVal>
          <c:yVal>
            <c:numRef>
              <c:f>'[1]Final GUNAPARA Design'!$J$450:$J$474</c:f>
              <c:numCache>
                <c:formatCode>General</c:formatCode>
                <c:ptCount val="25"/>
                <c:pt idx="4">
                  <c:v>1.9039999999999999</c:v>
                </c:pt>
                <c:pt idx="5">
                  <c:v>1.895</c:v>
                </c:pt>
                <c:pt idx="6">
                  <c:v>1.399</c:v>
                </c:pt>
                <c:pt idx="7">
                  <c:v>-0.6</c:v>
                </c:pt>
                <c:pt idx="8">
                  <c:v>-0.6</c:v>
                </c:pt>
                <c:pt idx="9">
                  <c:v>-0.6</c:v>
                </c:pt>
                <c:pt idx="10">
                  <c:v>3.4969999999999999</c:v>
                </c:pt>
                <c:pt idx="11">
                  <c:v>3.4969999999999999</c:v>
                </c:pt>
                <c:pt idx="12">
                  <c:v>3.4969999999999999</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152560000"/>
        <c:axId val="152561536"/>
      </c:scatterChart>
      <c:valAx>
        <c:axId val="1525600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561536"/>
        <c:crosses val="autoZero"/>
        <c:crossBetween val="midCat"/>
      </c:valAx>
      <c:valAx>
        <c:axId val="1525615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5600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Design'!$B$478:$B$501</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19</c:v>
                </c:pt>
                <c:pt idx="12">
                  <c:v>20.190000000000001</c:v>
                </c:pt>
              </c:numCache>
            </c:numRef>
          </c:xVal>
          <c:yVal>
            <c:numRef>
              <c:f>'[1]Final GUNAPARA Design'!$C$478:$C$501</c:f>
              <c:numCache>
                <c:formatCode>General</c:formatCode>
                <c:ptCount val="24"/>
                <c:pt idx="0">
                  <c:v>1.4550000000000001</c:v>
                </c:pt>
                <c:pt idx="1">
                  <c:v>1.464</c:v>
                </c:pt>
                <c:pt idx="2">
                  <c:v>1.4690000000000001</c:v>
                </c:pt>
                <c:pt idx="3">
                  <c:v>0.75900000000000001</c:v>
                </c:pt>
                <c:pt idx="4">
                  <c:v>0.46400000000000002</c:v>
                </c:pt>
                <c:pt idx="5">
                  <c:v>0.16700000000000001</c:v>
                </c:pt>
                <c:pt idx="6">
                  <c:v>6.5000000000000002E-2</c:v>
                </c:pt>
                <c:pt idx="7">
                  <c:v>0.16900000000000001</c:v>
                </c:pt>
                <c:pt idx="8">
                  <c:v>0.55800000000000005</c:v>
                </c:pt>
                <c:pt idx="9">
                  <c:v>1.56</c:v>
                </c:pt>
                <c:pt idx="10">
                  <c:v>2.6459999999999999</c:v>
                </c:pt>
                <c:pt idx="11">
                  <c:v>2.6579999999999999</c:v>
                </c:pt>
                <c:pt idx="12">
                  <c:v>2.6579999999999999</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'[1]Final GUNAPARA Design'!$I$478:$I$502</c:f>
              <c:numCache>
                <c:formatCode>General</c:formatCode>
                <c:ptCount val="25"/>
                <c:pt idx="3">
                  <c:v>0</c:v>
                </c:pt>
                <c:pt idx="4">
                  <c:v>5</c:v>
                </c:pt>
                <c:pt idx="5">
                  <c:v>8.5</c:v>
                </c:pt>
                <c:pt idx="6">
                  <c:v>11.6035</c:v>
                </c:pt>
                <c:pt idx="7">
                  <c:v>13.1035</c:v>
                </c:pt>
                <c:pt idx="8">
                  <c:v>14.6035</c:v>
                </c:pt>
                <c:pt idx="9">
                  <c:v>19.490500000000001</c:v>
                </c:pt>
                <c:pt idx="10">
                  <c:v>20.190000000000001</c:v>
                </c:pt>
              </c:numCache>
            </c:numRef>
          </c:xVal>
          <c:yVal>
            <c:numRef>
              <c:f>'[1]Final GUNAPARA Design'!$J$478:$J$502</c:f>
              <c:numCache>
                <c:formatCode>General</c:formatCode>
                <c:ptCount val="25"/>
                <c:pt idx="3">
                  <c:v>1.4550000000000001</c:v>
                </c:pt>
                <c:pt idx="4">
                  <c:v>1.464</c:v>
                </c:pt>
                <c:pt idx="5">
                  <c:v>1.4690000000000001</c:v>
                </c:pt>
                <c:pt idx="6">
                  <c:v>-0.6</c:v>
                </c:pt>
                <c:pt idx="7">
                  <c:v>-0.6</c:v>
                </c:pt>
                <c:pt idx="8">
                  <c:v>-0.6</c:v>
                </c:pt>
                <c:pt idx="9">
                  <c:v>2.6579999999999999</c:v>
                </c:pt>
                <c:pt idx="10">
                  <c:v>2.6579999999999999</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152906368"/>
        <c:axId val="152912256"/>
      </c:scatterChart>
      <c:valAx>
        <c:axId val="1529063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912256"/>
        <c:crosses val="autoZero"/>
        <c:crossBetween val="midCat"/>
      </c:valAx>
      <c:valAx>
        <c:axId val="152912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9063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Design'!$B$507:$B$530</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'[1]Final GUNAPARA Design'!$C$507:$C$530</c:f>
              <c:numCache>
                <c:formatCode>General</c:formatCode>
                <c:ptCount val="24"/>
                <c:pt idx="0">
                  <c:v>0.71899999999999997</c:v>
                </c:pt>
                <c:pt idx="1">
                  <c:v>0.71399999999999997</c:v>
                </c:pt>
                <c:pt idx="2">
                  <c:v>0.70599999999999996</c:v>
                </c:pt>
                <c:pt idx="3">
                  <c:v>0.439</c:v>
                </c:pt>
                <c:pt idx="4">
                  <c:v>0.32400000000000001</c:v>
                </c:pt>
                <c:pt idx="5">
                  <c:v>0.23599999999999999</c:v>
                </c:pt>
                <c:pt idx="6">
                  <c:v>0.13700000000000001</c:v>
                </c:pt>
                <c:pt idx="7">
                  <c:v>0.23899999999999999</c:v>
                </c:pt>
                <c:pt idx="8">
                  <c:v>0.53600000000000003</c:v>
                </c:pt>
                <c:pt idx="9">
                  <c:v>1.0349999999999999</c:v>
                </c:pt>
                <c:pt idx="10">
                  <c:v>1.974</c:v>
                </c:pt>
                <c:pt idx="11">
                  <c:v>1.9790000000000001</c:v>
                </c:pt>
                <c:pt idx="12">
                  <c:v>1.986</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'[1]Final GUNAPARA Design'!$I$508:$I$532</c:f>
              <c:numCache>
                <c:formatCode>General</c:formatCode>
                <c:ptCount val="25"/>
                <c:pt idx="3">
                  <c:v>0</c:v>
                </c:pt>
                <c:pt idx="4">
                  <c:v>5</c:v>
                </c:pt>
                <c:pt idx="5">
                  <c:v>10</c:v>
                </c:pt>
                <c:pt idx="6">
                  <c:v>11.959</c:v>
                </c:pt>
                <c:pt idx="7">
                  <c:v>13.459</c:v>
                </c:pt>
                <c:pt idx="8">
                  <c:v>14.959</c:v>
                </c:pt>
                <c:pt idx="9">
                  <c:v>18.814</c:v>
                </c:pt>
                <c:pt idx="10">
                  <c:v>23</c:v>
                </c:pt>
                <c:pt idx="11">
                  <c:v>28</c:v>
                </c:pt>
              </c:numCache>
            </c:numRef>
          </c:xVal>
          <c:yVal>
            <c:numRef>
              <c:f>'[1]Final GUNAPARA Design'!$J$508:$J$532</c:f>
              <c:numCache>
                <c:formatCode>General</c:formatCode>
                <c:ptCount val="25"/>
                <c:pt idx="3">
                  <c:v>0.71899999999999997</c:v>
                </c:pt>
                <c:pt idx="4">
                  <c:v>0.71399999999999997</c:v>
                </c:pt>
                <c:pt idx="5">
                  <c:v>0.70599999999999996</c:v>
                </c:pt>
                <c:pt idx="6">
                  <c:v>-0.6</c:v>
                </c:pt>
                <c:pt idx="7">
                  <c:v>-0.6</c:v>
                </c:pt>
                <c:pt idx="8">
                  <c:v>-0.6</c:v>
                </c:pt>
                <c:pt idx="9">
                  <c:v>1.97</c:v>
                </c:pt>
                <c:pt idx="10">
                  <c:v>1.9790000000000001</c:v>
                </c:pt>
                <c:pt idx="11">
                  <c:v>1.986</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152941696"/>
        <c:axId val="152943232"/>
      </c:scatterChart>
      <c:valAx>
        <c:axId val="1529416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943232"/>
        <c:crosses val="autoZero"/>
        <c:crossBetween val="midCat"/>
      </c:valAx>
      <c:valAx>
        <c:axId val="152943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9416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Design'!$B$37:$B$58</c:f>
              <c:numCache>
                <c:formatCode>General</c:formatCode>
                <c:ptCount val="22"/>
                <c:pt idx="0">
                  <c:v>0</c:v>
                </c:pt>
                <c:pt idx="1">
                  <c:v>5</c:v>
                </c:pt>
                <c:pt idx="2">
                  <c:v>10</c:v>
                </c:pt>
                <c:pt idx="3">
                  <c:v>11</c:v>
                </c:pt>
                <c:pt idx="4">
                  <c:v>12</c:v>
                </c:pt>
                <c:pt idx="5">
                  <c:v>13</c:v>
                </c:pt>
                <c:pt idx="6">
                  <c:v>14.5</c:v>
                </c:pt>
                <c:pt idx="7">
                  <c:v>16</c:v>
                </c:pt>
                <c:pt idx="8">
                  <c:v>17</c:v>
                </c:pt>
                <c:pt idx="9">
                  <c:v>18</c:v>
                </c:pt>
                <c:pt idx="10">
                  <c:v>19</c:v>
                </c:pt>
                <c:pt idx="11">
                  <c:v>20</c:v>
                </c:pt>
                <c:pt idx="12">
                  <c:v>21</c:v>
                </c:pt>
                <c:pt idx="13">
                  <c:v>25</c:v>
                </c:pt>
                <c:pt idx="14">
                  <c:v>30</c:v>
                </c:pt>
              </c:numCache>
            </c:numRef>
          </c:xVal>
          <c:yVal>
            <c:numRef>
              <c:f>'[1]Final GUNAPARA Design'!$C$37:$C$58</c:f>
              <c:numCache>
                <c:formatCode>General</c:formatCode>
                <c:ptCount val="22"/>
                <c:pt idx="0">
                  <c:v>2.6760000000000002</c:v>
                </c:pt>
                <c:pt idx="1">
                  <c:v>2.6709999999999998</c:v>
                </c:pt>
                <c:pt idx="2">
                  <c:v>2.7</c:v>
                </c:pt>
                <c:pt idx="3">
                  <c:v>1.6910000000000001</c:v>
                </c:pt>
                <c:pt idx="4">
                  <c:v>1.0269999999999999</c:v>
                </c:pt>
                <c:pt idx="5">
                  <c:v>0.63400000000000001</c:v>
                </c:pt>
                <c:pt idx="6">
                  <c:v>0.53300000000000003</c:v>
                </c:pt>
                <c:pt idx="7">
                  <c:v>0.63600000000000001</c:v>
                </c:pt>
                <c:pt idx="8">
                  <c:v>1.03</c:v>
                </c:pt>
                <c:pt idx="9">
                  <c:v>1.585</c:v>
                </c:pt>
                <c:pt idx="10">
                  <c:v>2.3530000000000002</c:v>
                </c:pt>
                <c:pt idx="11">
                  <c:v>2.3650000000000002</c:v>
                </c:pt>
                <c:pt idx="12">
                  <c:v>2.8959999999999999</c:v>
                </c:pt>
                <c:pt idx="13">
                  <c:v>2.891</c:v>
                </c:pt>
                <c:pt idx="14">
                  <c:v>2.883</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'[1]Final GUNAPARA Design'!$I$38:$I$59</c:f>
              <c:numCache>
                <c:formatCode>General</c:formatCode>
                <c:ptCount val="22"/>
                <c:pt idx="0">
                  <c:v>0</c:v>
                </c:pt>
                <c:pt idx="1">
                  <c:v>5</c:v>
                </c:pt>
                <c:pt idx="2">
                  <c:v>8.5</c:v>
                </c:pt>
                <c:pt idx="3">
                  <c:v>13.45</c:v>
                </c:pt>
                <c:pt idx="4">
                  <c:v>14.95</c:v>
                </c:pt>
                <c:pt idx="5">
                  <c:v>16.45</c:v>
                </c:pt>
                <c:pt idx="6">
                  <c:v>21.686499999999999</c:v>
                </c:pt>
                <c:pt idx="7">
                  <c:v>25</c:v>
                </c:pt>
                <c:pt idx="8">
                  <c:v>30</c:v>
                </c:pt>
              </c:numCache>
            </c:numRef>
          </c:xVal>
          <c:yVal>
            <c:numRef>
              <c:f>'[1]Final GUNAPARA Design'!$J$38:$J$59</c:f>
              <c:numCache>
                <c:formatCode>General</c:formatCode>
                <c:ptCount val="22"/>
                <c:pt idx="0">
                  <c:v>2.6760000000000002</c:v>
                </c:pt>
                <c:pt idx="1">
                  <c:v>2.6709999999999998</c:v>
                </c:pt>
                <c:pt idx="2">
                  <c:v>2.7</c:v>
                </c:pt>
                <c:pt idx="3">
                  <c:v>-0.6</c:v>
                </c:pt>
                <c:pt idx="4">
                  <c:v>-0.6</c:v>
                </c:pt>
                <c:pt idx="5">
                  <c:v>-0.6</c:v>
                </c:pt>
                <c:pt idx="6">
                  <c:v>2.891</c:v>
                </c:pt>
                <c:pt idx="7">
                  <c:v>2.8959999999999999</c:v>
                </c:pt>
                <c:pt idx="8">
                  <c:v>2.883</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48251520"/>
        <c:axId val="248253056"/>
      </c:scatterChart>
      <c:valAx>
        <c:axId val="2482515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253056"/>
        <c:crosses val="autoZero"/>
        <c:crossBetween val="midCat"/>
      </c:valAx>
      <c:valAx>
        <c:axId val="2482530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2515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Design'!$B$537:$B$560</c:f>
              <c:numCache>
                <c:formatCode>General</c:formatCode>
                <c:ptCount val="24"/>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'[1]Final GUNAPARA Design'!$C$537:$C$560</c:f>
              <c:numCache>
                <c:formatCode>General</c:formatCode>
                <c:ptCount val="24"/>
                <c:pt idx="0">
                  <c:v>2.1110000000000002</c:v>
                </c:pt>
                <c:pt idx="1">
                  <c:v>2.097</c:v>
                </c:pt>
                <c:pt idx="2">
                  <c:v>2.0859999999999999</c:v>
                </c:pt>
                <c:pt idx="3">
                  <c:v>1.127</c:v>
                </c:pt>
                <c:pt idx="4">
                  <c:v>0.59099999999999997</c:v>
                </c:pt>
                <c:pt idx="5">
                  <c:v>7.1999999999999995E-2</c:v>
                </c:pt>
                <c:pt idx="6">
                  <c:v>-2.9000000000000001E-2</c:v>
                </c:pt>
                <c:pt idx="7">
                  <c:v>7.5999999999999998E-2</c:v>
                </c:pt>
                <c:pt idx="8">
                  <c:v>0.52</c:v>
                </c:pt>
                <c:pt idx="9">
                  <c:v>1.123</c:v>
                </c:pt>
                <c:pt idx="10">
                  <c:v>2.2010000000000001</c:v>
                </c:pt>
                <c:pt idx="11">
                  <c:v>2.206</c:v>
                </c:pt>
                <c:pt idx="12">
                  <c:v>2.222</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'[1]Final GUNAPARA Design'!$I$537:$I$561</c:f>
              <c:numCache>
                <c:formatCode>General</c:formatCode>
                <c:ptCount val="25"/>
                <c:pt idx="5">
                  <c:v>0</c:v>
                </c:pt>
                <c:pt idx="6">
                  <c:v>5</c:v>
                </c:pt>
                <c:pt idx="7">
                  <c:v>10</c:v>
                </c:pt>
                <c:pt idx="8">
                  <c:v>11</c:v>
                </c:pt>
                <c:pt idx="9">
                  <c:v>13</c:v>
                </c:pt>
                <c:pt idx="10">
                  <c:v>14.7865</c:v>
                </c:pt>
                <c:pt idx="11">
                  <c:v>16.2865</c:v>
                </c:pt>
                <c:pt idx="12">
                  <c:v>17.7865</c:v>
                </c:pt>
                <c:pt idx="13">
                  <c:v>19.736499999999999</c:v>
                </c:pt>
                <c:pt idx="14">
                  <c:v>21</c:v>
                </c:pt>
                <c:pt idx="15">
                  <c:v>22</c:v>
                </c:pt>
                <c:pt idx="16">
                  <c:v>27</c:v>
                </c:pt>
                <c:pt idx="17">
                  <c:v>32</c:v>
                </c:pt>
              </c:numCache>
            </c:numRef>
          </c:xVal>
          <c:yVal>
            <c:numRef>
              <c:f>'[1]Final GUNAPARA Design'!$J$537:$J$561</c:f>
              <c:numCache>
                <c:formatCode>General</c:formatCode>
                <c:ptCount val="25"/>
                <c:pt idx="5">
                  <c:v>2.1110000000000002</c:v>
                </c:pt>
                <c:pt idx="6">
                  <c:v>2.097</c:v>
                </c:pt>
                <c:pt idx="7">
                  <c:v>2.0859999999999999</c:v>
                </c:pt>
                <c:pt idx="8">
                  <c:v>1.127</c:v>
                </c:pt>
                <c:pt idx="9">
                  <c:v>0.59099999999999997</c:v>
                </c:pt>
                <c:pt idx="10">
                  <c:v>-0.6</c:v>
                </c:pt>
                <c:pt idx="11">
                  <c:v>-0.6</c:v>
                </c:pt>
                <c:pt idx="12">
                  <c:v>-0.6</c:v>
                </c:pt>
                <c:pt idx="13">
                  <c:v>0.7</c:v>
                </c:pt>
                <c:pt idx="14">
                  <c:v>1.123</c:v>
                </c:pt>
                <c:pt idx="15">
                  <c:v>2.2010000000000001</c:v>
                </c:pt>
                <c:pt idx="16">
                  <c:v>2.206</c:v>
                </c:pt>
                <c:pt idx="17">
                  <c:v>2.222</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153755008"/>
        <c:axId val="153756800"/>
      </c:scatterChart>
      <c:valAx>
        <c:axId val="1537550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756800"/>
        <c:crosses val="autoZero"/>
        <c:crossBetween val="midCat"/>
      </c:valAx>
      <c:valAx>
        <c:axId val="1537568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755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Design'!$B$567:$B$590</c:f>
              <c:numCache>
                <c:formatCode>General</c:formatCode>
                <c:ptCount val="24"/>
                <c:pt idx="0">
                  <c:v>0</c:v>
                </c:pt>
                <c:pt idx="1">
                  <c:v>4</c:v>
                </c:pt>
                <c:pt idx="2">
                  <c:v>5</c:v>
                </c:pt>
                <c:pt idx="3">
                  <c:v>7</c:v>
                </c:pt>
                <c:pt idx="4">
                  <c:v>9</c:v>
                </c:pt>
                <c:pt idx="5">
                  <c:v>11</c:v>
                </c:pt>
                <c:pt idx="6">
                  <c:v>13</c:v>
                </c:pt>
                <c:pt idx="7">
                  <c:v>15</c:v>
                </c:pt>
                <c:pt idx="8">
                  <c:v>17</c:v>
                </c:pt>
                <c:pt idx="9">
                  <c:v>18</c:v>
                </c:pt>
                <c:pt idx="10">
                  <c:v>23</c:v>
                </c:pt>
                <c:pt idx="11">
                  <c:v>28</c:v>
                </c:pt>
              </c:numCache>
            </c:numRef>
          </c:xVal>
          <c:yVal>
            <c:numRef>
              <c:f>'[1]Final GUNAPARA Design'!$C$567:$C$590</c:f>
              <c:numCache>
                <c:formatCode>General</c:formatCode>
                <c:ptCount val="24"/>
                <c:pt idx="0">
                  <c:v>1.944</c:v>
                </c:pt>
                <c:pt idx="1">
                  <c:v>1.9370000000000001</c:v>
                </c:pt>
                <c:pt idx="2">
                  <c:v>0.94099999999999995</c:v>
                </c:pt>
                <c:pt idx="3">
                  <c:v>0.34300000000000003</c:v>
                </c:pt>
                <c:pt idx="4">
                  <c:v>-1E-3</c:v>
                </c:pt>
                <c:pt idx="5">
                  <c:v>-0.10299999999999999</c:v>
                </c:pt>
                <c:pt idx="6">
                  <c:v>-2E-3</c:v>
                </c:pt>
                <c:pt idx="7">
                  <c:v>0.42099999999999999</c:v>
                </c:pt>
                <c:pt idx="8">
                  <c:v>0.84699999999999998</c:v>
                </c:pt>
                <c:pt idx="9">
                  <c:v>1.833</c:v>
                </c:pt>
                <c:pt idx="10">
                  <c:v>1.84</c:v>
                </c:pt>
                <c:pt idx="11">
                  <c:v>1.847</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'[1]Final GUNAPARA Design'!$I$567:$I$591</c:f>
              <c:numCache>
                <c:formatCode>General</c:formatCode>
                <c:ptCount val="25"/>
                <c:pt idx="4">
                  <c:v>0</c:v>
                </c:pt>
                <c:pt idx="5">
                  <c:v>4</c:v>
                </c:pt>
                <c:pt idx="6">
                  <c:v>5</c:v>
                </c:pt>
                <c:pt idx="7">
                  <c:v>7</c:v>
                </c:pt>
                <c:pt idx="8">
                  <c:v>9</c:v>
                </c:pt>
                <c:pt idx="9">
                  <c:v>9.8985000000000003</c:v>
                </c:pt>
                <c:pt idx="10">
                  <c:v>11.3985</c:v>
                </c:pt>
                <c:pt idx="11">
                  <c:v>12.8985</c:v>
                </c:pt>
                <c:pt idx="12">
                  <c:v>14.098500000000001</c:v>
                </c:pt>
                <c:pt idx="13">
                  <c:v>15</c:v>
                </c:pt>
                <c:pt idx="14">
                  <c:v>17</c:v>
                </c:pt>
                <c:pt idx="15">
                  <c:v>18</c:v>
                </c:pt>
                <c:pt idx="16">
                  <c:v>23</c:v>
                </c:pt>
                <c:pt idx="17">
                  <c:v>28</c:v>
                </c:pt>
              </c:numCache>
            </c:numRef>
          </c:xVal>
          <c:yVal>
            <c:numRef>
              <c:f>'[1]Final GUNAPARA Design'!$J$567:$J$591</c:f>
              <c:numCache>
                <c:formatCode>General</c:formatCode>
                <c:ptCount val="25"/>
                <c:pt idx="4">
                  <c:v>1.944</c:v>
                </c:pt>
                <c:pt idx="5">
                  <c:v>1.9370000000000001</c:v>
                </c:pt>
                <c:pt idx="6">
                  <c:v>0.94099999999999995</c:v>
                </c:pt>
                <c:pt idx="7">
                  <c:v>0.34300000000000003</c:v>
                </c:pt>
                <c:pt idx="8">
                  <c:v>-1E-3</c:v>
                </c:pt>
                <c:pt idx="9">
                  <c:v>-0.6</c:v>
                </c:pt>
                <c:pt idx="10">
                  <c:v>-0.6</c:v>
                </c:pt>
                <c:pt idx="11">
                  <c:v>-0.6</c:v>
                </c:pt>
                <c:pt idx="12">
                  <c:v>0.2</c:v>
                </c:pt>
                <c:pt idx="13">
                  <c:v>0.42099999999999999</c:v>
                </c:pt>
                <c:pt idx="14">
                  <c:v>0.84699999999999998</c:v>
                </c:pt>
                <c:pt idx="15">
                  <c:v>1.833</c:v>
                </c:pt>
                <c:pt idx="16">
                  <c:v>1.84</c:v>
                </c:pt>
                <c:pt idx="17">
                  <c:v>1.847</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153807104"/>
        <c:axId val="154075136"/>
      </c:scatterChart>
      <c:valAx>
        <c:axId val="1538071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4075136"/>
        <c:crosses val="autoZero"/>
        <c:crossBetween val="midCat"/>
      </c:valAx>
      <c:valAx>
        <c:axId val="1540751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8071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Design'!$B$597:$B$620</c:f>
              <c:numCache>
                <c:formatCode>General</c:formatCode>
                <c:ptCount val="24"/>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'[1]Final GUNAPARA Design'!$C$597:$C$620</c:f>
              <c:numCache>
                <c:formatCode>General</c:formatCode>
                <c:ptCount val="24"/>
                <c:pt idx="0">
                  <c:v>1.8360000000000001</c:v>
                </c:pt>
                <c:pt idx="1">
                  <c:v>1.7709999999999999</c:v>
                </c:pt>
                <c:pt idx="2">
                  <c:v>1.82</c:v>
                </c:pt>
                <c:pt idx="3">
                  <c:v>1.206</c:v>
                </c:pt>
                <c:pt idx="4">
                  <c:v>0.82299999999999995</c:v>
                </c:pt>
                <c:pt idx="5">
                  <c:v>0.43</c:v>
                </c:pt>
                <c:pt idx="6">
                  <c:v>-4.9000000000000002E-2</c:v>
                </c:pt>
                <c:pt idx="7">
                  <c:v>5.2999999999999999E-2</c:v>
                </c:pt>
                <c:pt idx="8">
                  <c:v>0.437</c:v>
                </c:pt>
                <c:pt idx="9">
                  <c:v>1.321</c:v>
                </c:pt>
                <c:pt idx="10">
                  <c:v>2.6030000000000002</c:v>
                </c:pt>
                <c:pt idx="11">
                  <c:v>2.6110000000000002</c:v>
                </c:pt>
                <c:pt idx="12">
                  <c:v>2.6160000000000001</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'[1]Final GUNAPARA Design'!$I$597:$I$621</c:f>
              <c:numCache>
                <c:formatCode>General</c:formatCode>
                <c:ptCount val="25"/>
                <c:pt idx="8">
                  <c:v>0</c:v>
                </c:pt>
                <c:pt idx="9">
                  <c:v>5</c:v>
                </c:pt>
                <c:pt idx="10">
                  <c:v>10</c:v>
                </c:pt>
                <c:pt idx="11">
                  <c:v>11</c:v>
                </c:pt>
                <c:pt idx="12">
                  <c:v>13</c:v>
                </c:pt>
                <c:pt idx="13">
                  <c:v>15</c:v>
                </c:pt>
                <c:pt idx="14">
                  <c:v>16.545000000000002</c:v>
                </c:pt>
                <c:pt idx="15">
                  <c:v>18.045000000000002</c:v>
                </c:pt>
                <c:pt idx="16">
                  <c:v>19.545000000000002</c:v>
                </c:pt>
                <c:pt idx="17">
                  <c:v>21.195</c:v>
                </c:pt>
                <c:pt idx="18">
                  <c:v>21</c:v>
                </c:pt>
                <c:pt idx="19">
                  <c:v>23</c:v>
                </c:pt>
                <c:pt idx="20">
                  <c:v>24</c:v>
                </c:pt>
                <c:pt idx="21">
                  <c:v>30</c:v>
                </c:pt>
                <c:pt idx="22">
                  <c:v>35</c:v>
                </c:pt>
              </c:numCache>
            </c:numRef>
          </c:xVal>
          <c:yVal>
            <c:numRef>
              <c:f>'[1]Final GUNAPARA Design'!$J$597:$J$621</c:f>
              <c:numCache>
                <c:formatCode>General</c:formatCode>
                <c:ptCount val="25"/>
                <c:pt idx="8">
                  <c:v>1.8360000000000001</c:v>
                </c:pt>
                <c:pt idx="9">
                  <c:v>1.7709999999999999</c:v>
                </c:pt>
                <c:pt idx="10">
                  <c:v>1.82</c:v>
                </c:pt>
                <c:pt idx="11">
                  <c:v>1.206</c:v>
                </c:pt>
                <c:pt idx="12">
                  <c:v>0.82299999999999995</c:v>
                </c:pt>
                <c:pt idx="13">
                  <c:v>0.43</c:v>
                </c:pt>
                <c:pt idx="14">
                  <c:v>-0.6</c:v>
                </c:pt>
                <c:pt idx="15">
                  <c:v>-0.6</c:v>
                </c:pt>
                <c:pt idx="16">
                  <c:v>-0.6</c:v>
                </c:pt>
                <c:pt idx="17">
                  <c:v>0.5</c:v>
                </c:pt>
                <c:pt idx="18">
                  <c:v>0.437</c:v>
                </c:pt>
                <c:pt idx="19">
                  <c:v>1.321</c:v>
                </c:pt>
                <c:pt idx="20">
                  <c:v>2.6030000000000002</c:v>
                </c:pt>
                <c:pt idx="21">
                  <c:v>2.6110000000000002</c:v>
                </c:pt>
                <c:pt idx="22">
                  <c:v>2.6160000000000001</c:v>
                </c:pt>
              </c:numCache>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154088192"/>
        <c:axId val="154089728"/>
      </c:scatterChart>
      <c:valAx>
        <c:axId val="1540881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4089728"/>
        <c:crosses val="autoZero"/>
        <c:crossBetween val="midCat"/>
      </c:valAx>
      <c:valAx>
        <c:axId val="154089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40881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Design'!$B$627:$B$650</c:f>
              <c:numCache>
                <c:formatCode>General</c:formatCode>
                <c:ptCount val="24"/>
                <c:pt idx="0">
                  <c:v>0</c:v>
                </c:pt>
                <c:pt idx="1">
                  <c:v>5</c:v>
                </c:pt>
                <c:pt idx="2">
                  <c:v>10</c:v>
                </c:pt>
                <c:pt idx="3">
                  <c:v>12</c:v>
                </c:pt>
                <c:pt idx="4">
                  <c:v>14</c:v>
                </c:pt>
                <c:pt idx="5">
                  <c:v>16</c:v>
                </c:pt>
                <c:pt idx="6">
                  <c:v>18</c:v>
                </c:pt>
                <c:pt idx="7">
                  <c:v>20</c:v>
                </c:pt>
                <c:pt idx="8">
                  <c:v>22</c:v>
                </c:pt>
                <c:pt idx="9">
                  <c:v>24</c:v>
                </c:pt>
                <c:pt idx="10">
                  <c:v>26</c:v>
                </c:pt>
                <c:pt idx="11">
                  <c:v>30</c:v>
                </c:pt>
                <c:pt idx="12">
                  <c:v>35</c:v>
                </c:pt>
                <c:pt idx="13">
                  <c:v>40</c:v>
                </c:pt>
              </c:numCache>
            </c:numRef>
          </c:xVal>
          <c:yVal>
            <c:numRef>
              <c:f>'[1]Final GUNAPARA Design'!$C$627:$C$650</c:f>
              <c:numCache>
                <c:formatCode>General</c:formatCode>
                <c:ptCount val="24"/>
                <c:pt idx="0">
                  <c:v>1.73</c:v>
                </c:pt>
                <c:pt idx="1">
                  <c:v>1.7170000000000001</c:v>
                </c:pt>
                <c:pt idx="2">
                  <c:v>1.706</c:v>
                </c:pt>
                <c:pt idx="3">
                  <c:v>0.93500000000000005</c:v>
                </c:pt>
                <c:pt idx="4">
                  <c:v>0.41699999999999998</c:v>
                </c:pt>
                <c:pt idx="5">
                  <c:v>3.1E-2</c:v>
                </c:pt>
                <c:pt idx="6">
                  <c:v>-7.0000000000000007E-2</c:v>
                </c:pt>
                <c:pt idx="7">
                  <c:v>3.2000000000000001E-2</c:v>
                </c:pt>
                <c:pt idx="8">
                  <c:v>0.437</c:v>
                </c:pt>
                <c:pt idx="9">
                  <c:v>0.93500000000000005</c:v>
                </c:pt>
                <c:pt idx="10">
                  <c:v>2.6960000000000002</c:v>
                </c:pt>
                <c:pt idx="11">
                  <c:v>2.7010000000000001</c:v>
                </c:pt>
                <c:pt idx="12">
                  <c:v>2.706</c:v>
                </c:pt>
                <c:pt idx="13">
                  <c:v>2.718</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'[1]Final GUNAPARA Design'!$I$627:$I$651</c:f>
              <c:numCache>
                <c:formatCode>General</c:formatCode>
                <c:ptCount val="25"/>
                <c:pt idx="9">
                  <c:v>0</c:v>
                </c:pt>
                <c:pt idx="10">
                  <c:v>5</c:v>
                </c:pt>
                <c:pt idx="11">
                  <c:v>10</c:v>
                </c:pt>
                <c:pt idx="12">
                  <c:v>12</c:v>
                </c:pt>
                <c:pt idx="13">
                  <c:v>14</c:v>
                </c:pt>
                <c:pt idx="14">
                  <c:v>15.5</c:v>
                </c:pt>
                <c:pt idx="15">
                  <c:v>16.4465</c:v>
                </c:pt>
                <c:pt idx="16">
                  <c:v>17.9465</c:v>
                </c:pt>
                <c:pt idx="17">
                  <c:v>19.4465</c:v>
                </c:pt>
                <c:pt idx="18">
                  <c:v>20.5715</c:v>
                </c:pt>
                <c:pt idx="19">
                  <c:v>22</c:v>
                </c:pt>
                <c:pt idx="20">
                  <c:v>24</c:v>
                </c:pt>
                <c:pt idx="21">
                  <c:v>26</c:v>
                </c:pt>
                <c:pt idx="22">
                  <c:v>30</c:v>
                </c:pt>
                <c:pt idx="23">
                  <c:v>35</c:v>
                </c:pt>
                <c:pt idx="24">
                  <c:v>40</c:v>
                </c:pt>
              </c:numCache>
            </c:numRef>
          </c:xVal>
          <c:yVal>
            <c:numRef>
              <c:f>'[1]Final GUNAPARA Design'!$J$627:$J$651</c:f>
              <c:numCache>
                <c:formatCode>General</c:formatCode>
                <c:ptCount val="25"/>
                <c:pt idx="9">
                  <c:v>1.73</c:v>
                </c:pt>
                <c:pt idx="10">
                  <c:v>1.7170000000000001</c:v>
                </c:pt>
                <c:pt idx="11">
                  <c:v>1.706</c:v>
                </c:pt>
                <c:pt idx="12">
                  <c:v>0.93500000000000005</c:v>
                </c:pt>
                <c:pt idx="13">
                  <c:v>0.41699999999999998</c:v>
                </c:pt>
                <c:pt idx="14">
                  <c:v>3.1E-2</c:v>
                </c:pt>
                <c:pt idx="15">
                  <c:v>-0.6</c:v>
                </c:pt>
                <c:pt idx="16">
                  <c:v>-0.6</c:v>
                </c:pt>
                <c:pt idx="17">
                  <c:v>-0.6</c:v>
                </c:pt>
                <c:pt idx="18">
                  <c:v>0.15</c:v>
                </c:pt>
                <c:pt idx="19">
                  <c:v>0.437</c:v>
                </c:pt>
                <c:pt idx="20">
                  <c:v>0.93500000000000005</c:v>
                </c:pt>
                <c:pt idx="21">
                  <c:v>2.6960000000000002</c:v>
                </c:pt>
                <c:pt idx="22">
                  <c:v>2.7010000000000001</c:v>
                </c:pt>
                <c:pt idx="23">
                  <c:v>2.706</c:v>
                </c:pt>
                <c:pt idx="24">
                  <c:v>2.718</c:v>
                </c:pt>
              </c:numCache>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154110976"/>
        <c:axId val="154129152"/>
      </c:scatterChart>
      <c:valAx>
        <c:axId val="1541109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4129152"/>
        <c:crosses val="autoZero"/>
        <c:crossBetween val="midCat"/>
      </c:valAx>
      <c:valAx>
        <c:axId val="154129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41109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Design'!$B$663:$B$686</c:f>
              <c:numCache>
                <c:formatCode>General</c:formatCode>
                <c:ptCount val="24"/>
                <c:pt idx="0">
                  <c:v>0</c:v>
                </c:pt>
                <c:pt idx="1">
                  <c:v>4</c:v>
                </c:pt>
                <c:pt idx="2">
                  <c:v>5</c:v>
                </c:pt>
                <c:pt idx="3">
                  <c:v>6</c:v>
                </c:pt>
                <c:pt idx="4">
                  <c:v>7</c:v>
                </c:pt>
                <c:pt idx="5">
                  <c:v>9</c:v>
                </c:pt>
                <c:pt idx="6">
                  <c:v>11</c:v>
                </c:pt>
                <c:pt idx="7">
                  <c:v>12</c:v>
                </c:pt>
                <c:pt idx="8">
                  <c:v>13</c:v>
                </c:pt>
                <c:pt idx="9">
                  <c:v>14</c:v>
                </c:pt>
                <c:pt idx="10">
                  <c:v>20</c:v>
                </c:pt>
                <c:pt idx="11">
                  <c:v>25</c:v>
                </c:pt>
              </c:numCache>
            </c:numRef>
          </c:xVal>
          <c:yVal>
            <c:numRef>
              <c:f>'[1]Final GUNAPARA Design'!$C$663:$C$686</c:f>
              <c:numCache>
                <c:formatCode>General</c:formatCode>
                <c:ptCount val="24"/>
                <c:pt idx="0">
                  <c:v>2.7029999999999998</c:v>
                </c:pt>
                <c:pt idx="1">
                  <c:v>2.694</c:v>
                </c:pt>
                <c:pt idx="2">
                  <c:v>1.6040000000000001</c:v>
                </c:pt>
                <c:pt idx="3">
                  <c:v>0.91200000000000003</c:v>
                </c:pt>
                <c:pt idx="4">
                  <c:v>0.36699999999999999</c:v>
                </c:pt>
                <c:pt idx="5">
                  <c:v>0.26300000000000001</c:v>
                </c:pt>
                <c:pt idx="6">
                  <c:v>0.36499999999999999</c:v>
                </c:pt>
                <c:pt idx="7">
                  <c:v>0.879</c:v>
                </c:pt>
                <c:pt idx="8">
                  <c:v>1.663</c:v>
                </c:pt>
                <c:pt idx="9">
                  <c:v>2.653</c:v>
                </c:pt>
                <c:pt idx="10">
                  <c:v>2.6579999999999999</c:v>
                </c:pt>
                <c:pt idx="11">
                  <c:v>2.6629999999999998</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'[1]Final GUNAPARA Design'!$I$663:$I$687</c:f>
              <c:numCache>
                <c:formatCode>General</c:formatCode>
                <c:ptCount val="25"/>
                <c:pt idx="2">
                  <c:v>0</c:v>
                </c:pt>
                <c:pt idx="3">
                  <c:v>2.75</c:v>
                </c:pt>
                <c:pt idx="4">
                  <c:v>7.6909999999999998</c:v>
                </c:pt>
                <c:pt idx="5">
                  <c:v>9.1909999999999989</c:v>
                </c:pt>
                <c:pt idx="6">
                  <c:v>10.690999999999999</c:v>
                </c:pt>
                <c:pt idx="7">
                  <c:v>15.570499999999999</c:v>
                </c:pt>
                <c:pt idx="8">
                  <c:v>20</c:v>
                </c:pt>
                <c:pt idx="9">
                  <c:v>25</c:v>
                </c:pt>
              </c:numCache>
            </c:numRef>
          </c:xVal>
          <c:yVal>
            <c:numRef>
              <c:f>'[1]Final GUNAPARA Design'!$J$663:$J$687</c:f>
              <c:numCache>
                <c:formatCode>General</c:formatCode>
                <c:ptCount val="25"/>
                <c:pt idx="2">
                  <c:v>2.7029999999999998</c:v>
                </c:pt>
                <c:pt idx="3">
                  <c:v>2.694</c:v>
                </c:pt>
                <c:pt idx="4">
                  <c:v>-0.6</c:v>
                </c:pt>
                <c:pt idx="5">
                  <c:v>-0.6</c:v>
                </c:pt>
                <c:pt idx="6">
                  <c:v>-0.6</c:v>
                </c:pt>
                <c:pt idx="7">
                  <c:v>2.653</c:v>
                </c:pt>
                <c:pt idx="8">
                  <c:v>2.6579999999999999</c:v>
                </c:pt>
                <c:pt idx="9">
                  <c:v>2.6629999999999998</c:v>
                </c:pt>
              </c:numCache>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06845440"/>
        <c:axId val="206846976"/>
      </c:scatterChart>
      <c:valAx>
        <c:axId val="2068454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846976"/>
        <c:crosses val="autoZero"/>
        <c:crossBetween val="midCat"/>
      </c:valAx>
      <c:valAx>
        <c:axId val="2068469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8454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Design'!$B$693:$B$716</c:f>
              <c:numCache>
                <c:formatCode>General</c:formatCode>
                <c:ptCount val="24"/>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40</c:v>
                </c:pt>
                <c:pt idx="16">
                  <c:v>45</c:v>
                </c:pt>
              </c:numCache>
            </c:numRef>
          </c:xVal>
          <c:yVal>
            <c:numRef>
              <c:f>'[1]Final GUNAPARA Design'!$C$693:$C$716</c:f>
              <c:numCache>
                <c:formatCode>General</c:formatCode>
                <c:ptCount val="24"/>
                <c:pt idx="0">
                  <c:v>2.6920000000000002</c:v>
                </c:pt>
                <c:pt idx="1">
                  <c:v>2.6829999999999998</c:v>
                </c:pt>
                <c:pt idx="2">
                  <c:v>2.6779999999999999</c:v>
                </c:pt>
                <c:pt idx="3">
                  <c:v>2.1070000000000002</c:v>
                </c:pt>
                <c:pt idx="4">
                  <c:v>1.5620000000000001</c:v>
                </c:pt>
                <c:pt idx="5">
                  <c:v>1.109</c:v>
                </c:pt>
                <c:pt idx="6">
                  <c:v>0.56699999999999995</c:v>
                </c:pt>
                <c:pt idx="7">
                  <c:v>0.17899999999999999</c:v>
                </c:pt>
                <c:pt idx="8">
                  <c:v>8.2000000000000003E-2</c:v>
                </c:pt>
                <c:pt idx="9">
                  <c:v>0.185</c:v>
                </c:pt>
                <c:pt idx="10">
                  <c:v>0.40899999999999997</c:v>
                </c:pt>
                <c:pt idx="11">
                  <c:v>0.69799999999999995</c:v>
                </c:pt>
                <c:pt idx="12">
                  <c:v>1.0089999999999999</c:v>
                </c:pt>
                <c:pt idx="13">
                  <c:v>1.4079999999999999</c:v>
                </c:pt>
                <c:pt idx="14">
                  <c:v>1.9119999999999999</c:v>
                </c:pt>
                <c:pt idx="15">
                  <c:v>1.919</c:v>
                </c:pt>
                <c:pt idx="16">
                  <c:v>1.9279999999999999</c:v>
                </c:pt>
              </c:numCache>
            </c:numRef>
          </c:yVal>
          <c:smooth val="0"/>
          <c:extLst xmlns:c16r2="http://schemas.microsoft.com/office/drawing/2015/06/chart">
            <c:ext xmlns:c16="http://schemas.microsoft.com/office/drawing/2014/chart" uri="{C3380CC4-5D6E-409C-BE32-E72D297353CC}">
              <c16:uniqueId val="{00000000-45E0-4929-AA3D-438DDBA44BDB}"/>
            </c:ext>
          </c:extLst>
        </c:ser>
        <c:ser>
          <c:idx val="1"/>
          <c:order val="1"/>
          <c:spPr>
            <a:ln w="12700">
              <a:solidFill>
                <a:srgbClr val="FF00FF"/>
              </a:solidFill>
              <a:prstDash val="solid"/>
            </a:ln>
          </c:spPr>
          <c:marker>
            <c:symbol val="none"/>
          </c:marker>
          <c:xVal>
            <c:numRef>
              <c:f>'[1]Final GUNAPARA Design'!$I$693:$I$717</c:f>
              <c:numCache>
                <c:formatCode>General</c:formatCode>
                <c:ptCount val="25"/>
                <c:pt idx="4">
                  <c:v>0</c:v>
                </c:pt>
                <c:pt idx="5">
                  <c:v>5</c:v>
                </c:pt>
                <c:pt idx="6">
                  <c:v>10</c:v>
                </c:pt>
                <c:pt idx="7">
                  <c:v>12</c:v>
                </c:pt>
                <c:pt idx="8">
                  <c:v>14</c:v>
                </c:pt>
                <c:pt idx="9">
                  <c:v>16</c:v>
                </c:pt>
                <c:pt idx="10">
                  <c:v>18</c:v>
                </c:pt>
                <c:pt idx="11">
                  <c:v>20</c:v>
                </c:pt>
                <c:pt idx="12">
                  <c:v>21.168500000000002</c:v>
                </c:pt>
                <c:pt idx="13">
                  <c:v>22.668500000000002</c:v>
                </c:pt>
                <c:pt idx="14">
                  <c:v>24.168500000000002</c:v>
                </c:pt>
                <c:pt idx="15">
                  <c:v>25.593500000000002</c:v>
                </c:pt>
                <c:pt idx="16">
                  <c:v>26</c:v>
                </c:pt>
                <c:pt idx="17">
                  <c:v>28</c:v>
                </c:pt>
                <c:pt idx="18">
                  <c:v>30</c:v>
                </c:pt>
                <c:pt idx="19">
                  <c:v>32</c:v>
                </c:pt>
                <c:pt idx="20">
                  <c:v>34</c:v>
                </c:pt>
                <c:pt idx="21">
                  <c:v>40</c:v>
                </c:pt>
                <c:pt idx="22">
                  <c:v>45</c:v>
                </c:pt>
              </c:numCache>
            </c:numRef>
          </c:xVal>
          <c:yVal>
            <c:numRef>
              <c:f>'[1]Final GUNAPARA Design'!$J$693:$J$717</c:f>
              <c:numCache>
                <c:formatCode>General</c:formatCode>
                <c:ptCount val="25"/>
                <c:pt idx="4">
                  <c:v>2.6920000000000002</c:v>
                </c:pt>
                <c:pt idx="5">
                  <c:v>2.6829999999999998</c:v>
                </c:pt>
                <c:pt idx="6">
                  <c:v>2.6779999999999999</c:v>
                </c:pt>
                <c:pt idx="7">
                  <c:v>2.1070000000000002</c:v>
                </c:pt>
                <c:pt idx="8">
                  <c:v>1.5620000000000001</c:v>
                </c:pt>
                <c:pt idx="9">
                  <c:v>1.109</c:v>
                </c:pt>
                <c:pt idx="10">
                  <c:v>0.56699999999999995</c:v>
                </c:pt>
                <c:pt idx="11">
                  <c:v>0.17899999999999999</c:v>
                </c:pt>
                <c:pt idx="12">
                  <c:v>-0.6</c:v>
                </c:pt>
                <c:pt idx="13">
                  <c:v>-0.6</c:v>
                </c:pt>
                <c:pt idx="14">
                  <c:v>-0.6</c:v>
                </c:pt>
                <c:pt idx="15">
                  <c:v>0.35</c:v>
                </c:pt>
                <c:pt idx="16">
                  <c:v>0.40899999999999997</c:v>
                </c:pt>
                <c:pt idx="17">
                  <c:v>0.69799999999999995</c:v>
                </c:pt>
                <c:pt idx="18">
                  <c:v>1.0089999999999999</c:v>
                </c:pt>
                <c:pt idx="19">
                  <c:v>1.4079999999999999</c:v>
                </c:pt>
                <c:pt idx="20">
                  <c:v>1.9119999999999999</c:v>
                </c:pt>
                <c:pt idx="21">
                  <c:v>1.919</c:v>
                </c:pt>
                <c:pt idx="22">
                  <c:v>1.9279999999999999</c:v>
                </c:pt>
              </c:numCache>
            </c:numRef>
          </c:yVal>
          <c:smooth val="0"/>
          <c:extLst xmlns:c16r2="http://schemas.microsoft.com/office/drawing/2015/06/chart">
            <c:ext xmlns:c16="http://schemas.microsoft.com/office/drawing/2014/chart" uri="{C3380CC4-5D6E-409C-BE32-E72D297353CC}">
              <c16:uniqueId val="{00000001-45E0-4929-AA3D-438DDBA44BDB}"/>
            </c:ext>
          </c:extLst>
        </c:ser>
        <c:dLbls>
          <c:showLegendKey val="0"/>
          <c:showVal val="0"/>
          <c:showCatName val="0"/>
          <c:showSerName val="0"/>
          <c:showPercent val="0"/>
          <c:showBubbleSize val="0"/>
        </c:dLbls>
        <c:axId val="206876032"/>
        <c:axId val="206890112"/>
      </c:scatterChart>
      <c:valAx>
        <c:axId val="2068760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890112"/>
        <c:crosses val="autoZero"/>
        <c:crossBetween val="midCat"/>
      </c:valAx>
      <c:valAx>
        <c:axId val="2068901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8760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Design'!$B$68:$B$92</c:f>
              <c:numCache>
                <c:formatCode>General</c:formatCode>
                <c:ptCount val="25"/>
                <c:pt idx="0">
                  <c:v>0</c:v>
                </c:pt>
                <c:pt idx="1">
                  <c:v>5</c:v>
                </c:pt>
                <c:pt idx="2">
                  <c:v>6</c:v>
                </c:pt>
                <c:pt idx="3">
                  <c:v>8</c:v>
                </c:pt>
                <c:pt idx="4">
                  <c:v>9</c:v>
                </c:pt>
                <c:pt idx="5">
                  <c:v>10</c:v>
                </c:pt>
                <c:pt idx="6">
                  <c:v>11</c:v>
                </c:pt>
                <c:pt idx="7">
                  <c:v>12</c:v>
                </c:pt>
                <c:pt idx="8">
                  <c:v>13</c:v>
                </c:pt>
                <c:pt idx="9">
                  <c:v>14.5</c:v>
                </c:pt>
                <c:pt idx="10">
                  <c:v>16</c:v>
                </c:pt>
                <c:pt idx="11">
                  <c:v>17</c:v>
                </c:pt>
                <c:pt idx="12">
                  <c:v>18</c:v>
                </c:pt>
                <c:pt idx="13">
                  <c:v>19</c:v>
                </c:pt>
                <c:pt idx="14">
                  <c:v>22</c:v>
                </c:pt>
                <c:pt idx="15">
                  <c:v>24</c:v>
                </c:pt>
                <c:pt idx="16">
                  <c:v>25</c:v>
                </c:pt>
              </c:numCache>
            </c:numRef>
          </c:xVal>
          <c:yVal>
            <c:numRef>
              <c:f>'[1]Final GUNAPARA Design'!$C$68:$C$92</c:f>
              <c:numCache>
                <c:formatCode>General</c:formatCode>
                <c:ptCount val="25"/>
                <c:pt idx="0">
                  <c:v>1.421</c:v>
                </c:pt>
                <c:pt idx="1">
                  <c:v>1.4319999999999999</c:v>
                </c:pt>
                <c:pt idx="2">
                  <c:v>2.7170000000000001</c:v>
                </c:pt>
                <c:pt idx="3">
                  <c:v>2.706</c:v>
                </c:pt>
                <c:pt idx="4">
                  <c:v>2.1080000000000001</c:v>
                </c:pt>
                <c:pt idx="5">
                  <c:v>2.101</c:v>
                </c:pt>
                <c:pt idx="6">
                  <c:v>1.3260000000000001</c:v>
                </c:pt>
                <c:pt idx="7">
                  <c:v>0.90500000000000003</c:v>
                </c:pt>
                <c:pt idx="8">
                  <c:v>0.621</c:v>
                </c:pt>
                <c:pt idx="9">
                  <c:v>0.51800000000000002</c:v>
                </c:pt>
                <c:pt idx="10">
                  <c:v>0.61899999999999999</c:v>
                </c:pt>
                <c:pt idx="11">
                  <c:v>0.93</c:v>
                </c:pt>
                <c:pt idx="12">
                  <c:v>1.306</c:v>
                </c:pt>
                <c:pt idx="13">
                  <c:v>2.6120000000000001</c:v>
                </c:pt>
                <c:pt idx="14">
                  <c:v>2.6179999999999999</c:v>
                </c:pt>
                <c:pt idx="15">
                  <c:v>1.431</c:v>
                </c:pt>
                <c:pt idx="16">
                  <c:v>1.2350000000000001</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'[1]Final GUNAPARA Design'!$I$68:$I$92</c:f>
              <c:numCache>
                <c:formatCode>General</c:formatCode>
                <c:ptCount val="25"/>
                <c:pt idx="6">
                  <c:v>5</c:v>
                </c:pt>
                <c:pt idx="7">
                  <c:v>6</c:v>
                </c:pt>
                <c:pt idx="8">
                  <c:v>7.5</c:v>
                </c:pt>
                <c:pt idx="9">
                  <c:v>12.459</c:v>
                </c:pt>
                <c:pt idx="10">
                  <c:v>13.959</c:v>
                </c:pt>
                <c:pt idx="11">
                  <c:v>15.459</c:v>
                </c:pt>
                <c:pt idx="12">
                  <c:v>20.274000000000001</c:v>
                </c:pt>
                <c:pt idx="13">
                  <c:v>22</c:v>
                </c:pt>
                <c:pt idx="14">
                  <c:v>24</c:v>
                </c:pt>
                <c:pt idx="15">
                  <c:v>25</c:v>
                </c:pt>
              </c:numCache>
            </c:numRef>
          </c:xVal>
          <c:yVal>
            <c:numRef>
              <c:f>'[1]Final GUNAPARA Design'!$J$68:$J$92</c:f>
              <c:numCache>
                <c:formatCode>General</c:formatCode>
                <c:ptCount val="25"/>
                <c:pt idx="6">
                  <c:v>1.4319999999999999</c:v>
                </c:pt>
                <c:pt idx="7">
                  <c:v>2.7170000000000001</c:v>
                </c:pt>
                <c:pt idx="8">
                  <c:v>2.706</c:v>
                </c:pt>
                <c:pt idx="9">
                  <c:v>-0.6</c:v>
                </c:pt>
                <c:pt idx="10">
                  <c:v>-0.6</c:v>
                </c:pt>
                <c:pt idx="11">
                  <c:v>-0.6</c:v>
                </c:pt>
                <c:pt idx="12">
                  <c:v>2.61</c:v>
                </c:pt>
                <c:pt idx="13">
                  <c:v>2.6179999999999999</c:v>
                </c:pt>
                <c:pt idx="14">
                  <c:v>1.431</c:v>
                </c:pt>
                <c:pt idx="15">
                  <c:v>1.2350000000000001</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8260480"/>
        <c:axId val="248262016"/>
      </c:scatterChart>
      <c:valAx>
        <c:axId val="2482604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262016"/>
        <c:crosses val="autoZero"/>
        <c:crossBetween val="midCat"/>
      </c:valAx>
      <c:valAx>
        <c:axId val="248262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2604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Design'!$B$98:$B$119</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'[1]Final GUNAPARA Design'!$C$98:$C$119</c:f>
              <c:numCache>
                <c:formatCode>General</c:formatCode>
                <c:ptCount val="22"/>
                <c:pt idx="0">
                  <c:v>2.5830000000000002</c:v>
                </c:pt>
                <c:pt idx="1">
                  <c:v>2.569</c:v>
                </c:pt>
                <c:pt idx="2">
                  <c:v>2.5609999999999999</c:v>
                </c:pt>
                <c:pt idx="3">
                  <c:v>1.5960000000000001</c:v>
                </c:pt>
                <c:pt idx="4">
                  <c:v>1.002</c:v>
                </c:pt>
                <c:pt idx="5">
                  <c:v>0.48799999999999999</c:v>
                </c:pt>
                <c:pt idx="6">
                  <c:v>0.48699999999999999</c:v>
                </c:pt>
                <c:pt idx="7">
                  <c:v>0.49199999999999999</c:v>
                </c:pt>
                <c:pt idx="8">
                  <c:v>0.99099999999999999</c:v>
                </c:pt>
                <c:pt idx="9">
                  <c:v>1.639</c:v>
                </c:pt>
                <c:pt idx="10">
                  <c:v>2.4929999999999999</c:v>
                </c:pt>
                <c:pt idx="11">
                  <c:v>2.5049999999999999</c:v>
                </c:pt>
                <c:pt idx="12">
                  <c:v>2.5190000000000001</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'[1]Final GUNAPARA Design'!$I$98:$I$119</c:f>
              <c:numCache>
                <c:formatCode>General</c:formatCode>
                <c:ptCount val="22"/>
                <c:pt idx="6">
                  <c:v>0</c:v>
                </c:pt>
                <c:pt idx="7">
                  <c:v>5</c:v>
                </c:pt>
                <c:pt idx="8">
                  <c:v>8</c:v>
                </c:pt>
                <c:pt idx="9">
                  <c:v>12.7415</c:v>
                </c:pt>
                <c:pt idx="10">
                  <c:v>14.2415</c:v>
                </c:pt>
                <c:pt idx="11">
                  <c:v>15.7415</c:v>
                </c:pt>
                <c:pt idx="12">
                  <c:v>20.399000000000001</c:v>
                </c:pt>
                <c:pt idx="13">
                  <c:v>23</c:v>
                </c:pt>
                <c:pt idx="14">
                  <c:v>28</c:v>
                </c:pt>
              </c:numCache>
            </c:numRef>
          </c:xVal>
          <c:yVal>
            <c:numRef>
              <c:f>'[1]Final GUNAPARA Design'!$J$98:$J$119</c:f>
              <c:numCache>
                <c:formatCode>General</c:formatCode>
                <c:ptCount val="22"/>
                <c:pt idx="6">
                  <c:v>2.5830000000000002</c:v>
                </c:pt>
                <c:pt idx="7">
                  <c:v>2.569</c:v>
                </c:pt>
                <c:pt idx="8">
                  <c:v>2.5609999999999999</c:v>
                </c:pt>
                <c:pt idx="9">
                  <c:v>-0.6</c:v>
                </c:pt>
                <c:pt idx="10">
                  <c:v>-0.6</c:v>
                </c:pt>
                <c:pt idx="11">
                  <c:v>-0.6</c:v>
                </c:pt>
                <c:pt idx="12">
                  <c:v>2.5049999999999999</c:v>
                </c:pt>
                <c:pt idx="13">
                  <c:v>2.5049999999999999</c:v>
                </c:pt>
                <c:pt idx="14">
                  <c:v>2.5190000000000001</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8313728"/>
        <c:axId val="248315264"/>
      </c:scatterChart>
      <c:valAx>
        <c:axId val="2483137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15264"/>
        <c:crosses val="autoZero"/>
        <c:crossBetween val="midCat"/>
      </c:valAx>
      <c:valAx>
        <c:axId val="2483152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137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Design'!$B$125:$B$146</c:f>
              <c:numCache>
                <c:formatCode>General</c:formatCode>
                <c:ptCount val="22"/>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'[1]Final GUNAPARA Design'!$C$125:$C$146</c:f>
              <c:numCache>
                <c:formatCode>General</c:formatCode>
                <c:ptCount val="22"/>
                <c:pt idx="0">
                  <c:v>1.413</c:v>
                </c:pt>
                <c:pt idx="1">
                  <c:v>1.4079999999999999</c:v>
                </c:pt>
                <c:pt idx="2">
                  <c:v>1.4019999999999999</c:v>
                </c:pt>
                <c:pt idx="3">
                  <c:v>1.2070000000000001</c:v>
                </c:pt>
                <c:pt idx="4">
                  <c:v>1.002</c:v>
                </c:pt>
                <c:pt idx="5">
                  <c:v>0.83799999999999997</c:v>
                </c:pt>
                <c:pt idx="6">
                  <c:v>0.73799999999999999</c:v>
                </c:pt>
                <c:pt idx="7">
                  <c:v>0.84</c:v>
                </c:pt>
                <c:pt idx="8">
                  <c:v>1.1299999999999999</c:v>
                </c:pt>
                <c:pt idx="9">
                  <c:v>1.413</c:v>
                </c:pt>
                <c:pt idx="10">
                  <c:v>2.387</c:v>
                </c:pt>
                <c:pt idx="11">
                  <c:v>2.3980000000000001</c:v>
                </c:pt>
                <c:pt idx="12">
                  <c:v>2.403</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'[1]Final GUNAPARA Design'!$I$126:$I$147</c:f>
              <c:numCache>
                <c:formatCode>General</c:formatCode>
                <c:ptCount val="22"/>
                <c:pt idx="0">
                  <c:v>5</c:v>
                </c:pt>
                <c:pt idx="1">
                  <c:v>10</c:v>
                </c:pt>
                <c:pt idx="2">
                  <c:v>13.003</c:v>
                </c:pt>
                <c:pt idx="3">
                  <c:v>14.503</c:v>
                </c:pt>
                <c:pt idx="4">
                  <c:v>16.003</c:v>
                </c:pt>
                <c:pt idx="5">
                  <c:v>20.5</c:v>
                </c:pt>
                <c:pt idx="6">
                  <c:v>25</c:v>
                </c:pt>
                <c:pt idx="7">
                  <c:v>30</c:v>
                </c:pt>
              </c:numCache>
            </c:numRef>
          </c:xVal>
          <c:yVal>
            <c:numRef>
              <c:f>'[1]Final GUNAPARA Design'!$J$126:$J$147</c:f>
              <c:numCache>
                <c:formatCode>General</c:formatCode>
                <c:ptCount val="22"/>
                <c:pt idx="0">
                  <c:v>1.4079999999999999</c:v>
                </c:pt>
                <c:pt idx="1">
                  <c:v>1.4019999999999999</c:v>
                </c:pt>
                <c:pt idx="2">
                  <c:v>-0.6</c:v>
                </c:pt>
                <c:pt idx="3">
                  <c:v>-0.6</c:v>
                </c:pt>
                <c:pt idx="4">
                  <c:v>-0.6</c:v>
                </c:pt>
                <c:pt idx="5">
                  <c:v>2.3980000000000001</c:v>
                </c:pt>
                <c:pt idx="6">
                  <c:v>2.3980000000000001</c:v>
                </c:pt>
                <c:pt idx="7">
                  <c:v>2.403</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65646464"/>
        <c:axId val="265648000"/>
      </c:scatterChart>
      <c:valAx>
        <c:axId val="265646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5648000"/>
        <c:crosses val="autoZero"/>
        <c:crossBetween val="midCat"/>
      </c:valAx>
      <c:valAx>
        <c:axId val="2656480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5646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Design'!$B$151:$B$172</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'[1]Final GUNAPARA Design'!$C$151:$C$172</c:f>
              <c:numCache>
                <c:formatCode>General</c:formatCode>
                <c:ptCount val="22"/>
                <c:pt idx="0">
                  <c:v>2.371</c:v>
                </c:pt>
                <c:pt idx="1">
                  <c:v>2.359</c:v>
                </c:pt>
                <c:pt idx="2">
                  <c:v>2.3530000000000002</c:v>
                </c:pt>
                <c:pt idx="3">
                  <c:v>1.34</c:v>
                </c:pt>
                <c:pt idx="4">
                  <c:v>1.3340000000000001</c:v>
                </c:pt>
                <c:pt idx="5">
                  <c:v>1.323</c:v>
                </c:pt>
                <c:pt idx="6">
                  <c:v>1.278</c:v>
                </c:pt>
                <c:pt idx="7">
                  <c:v>1.319</c:v>
                </c:pt>
                <c:pt idx="8">
                  <c:v>1.3240000000000001</c:v>
                </c:pt>
                <c:pt idx="9">
                  <c:v>1.33</c:v>
                </c:pt>
                <c:pt idx="10">
                  <c:v>2.153</c:v>
                </c:pt>
                <c:pt idx="11">
                  <c:v>2.1589999999999998</c:v>
                </c:pt>
                <c:pt idx="12">
                  <c:v>2.1720000000000002</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'[1]Final GUNAPARA Design'!$I$151:$I$172</c:f>
              <c:numCache>
                <c:formatCode>General</c:formatCode>
                <c:ptCount val="22"/>
                <c:pt idx="4">
                  <c:v>0</c:v>
                </c:pt>
                <c:pt idx="5">
                  <c:v>5</c:v>
                </c:pt>
                <c:pt idx="6">
                  <c:v>8</c:v>
                </c:pt>
                <c:pt idx="7">
                  <c:v>12.429500000000001</c:v>
                </c:pt>
                <c:pt idx="8">
                  <c:v>13.929500000000001</c:v>
                </c:pt>
                <c:pt idx="9">
                  <c:v>15.429500000000001</c:v>
                </c:pt>
                <c:pt idx="10">
                  <c:v>19.559000000000001</c:v>
                </c:pt>
                <c:pt idx="11">
                  <c:v>23</c:v>
                </c:pt>
                <c:pt idx="12">
                  <c:v>28</c:v>
                </c:pt>
              </c:numCache>
            </c:numRef>
          </c:xVal>
          <c:yVal>
            <c:numRef>
              <c:f>'[1]Final GUNAPARA Design'!$J$151:$J$172</c:f>
              <c:numCache>
                <c:formatCode>General</c:formatCode>
                <c:ptCount val="22"/>
                <c:pt idx="4">
                  <c:v>2.371</c:v>
                </c:pt>
                <c:pt idx="5">
                  <c:v>2.359</c:v>
                </c:pt>
                <c:pt idx="6">
                  <c:v>2.3530000000000002</c:v>
                </c:pt>
                <c:pt idx="7">
                  <c:v>-0.6</c:v>
                </c:pt>
                <c:pt idx="8">
                  <c:v>-0.6</c:v>
                </c:pt>
                <c:pt idx="9">
                  <c:v>-0.6</c:v>
                </c:pt>
                <c:pt idx="10">
                  <c:v>2.153</c:v>
                </c:pt>
                <c:pt idx="11">
                  <c:v>2.1589999999999998</c:v>
                </c:pt>
                <c:pt idx="12">
                  <c:v>2.1720000000000002</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65681536"/>
        <c:axId val="266383744"/>
      </c:scatterChart>
      <c:valAx>
        <c:axId val="265681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6383744"/>
        <c:crosses val="autoZero"/>
        <c:crossBetween val="midCat"/>
      </c:valAx>
      <c:valAx>
        <c:axId val="2663837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5681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Design'!$B$177:$B$198</c:f>
              <c:numCache>
                <c:formatCode>General</c:formatCode>
                <c:ptCount val="22"/>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'[1]Final GUNAPARA Design'!$C$177:$C$198</c:f>
              <c:numCache>
                <c:formatCode>General</c:formatCode>
                <c:ptCount val="22"/>
                <c:pt idx="0">
                  <c:v>1.8580000000000001</c:v>
                </c:pt>
                <c:pt idx="1">
                  <c:v>1.853</c:v>
                </c:pt>
                <c:pt idx="2">
                  <c:v>1.847</c:v>
                </c:pt>
                <c:pt idx="3">
                  <c:v>1.754</c:v>
                </c:pt>
                <c:pt idx="4">
                  <c:v>1.607</c:v>
                </c:pt>
                <c:pt idx="5">
                  <c:v>1.4870000000000001</c:v>
                </c:pt>
                <c:pt idx="6">
                  <c:v>1.4830000000000001</c:v>
                </c:pt>
                <c:pt idx="7">
                  <c:v>1.4850000000000001</c:v>
                </c:pt>
                <c:pt idx="8">
                  <c:v>1.5940000000000001</c:v>
                </c:pt>
                <c:pt idx="9">
                  <c:v>1.7490000000000001</c:v>
                </c:pt>
                <c:pt idx="10">
                  <c:v>2.0339999999999998</c:v>
                </c:pt>
                <c:pt idx="11">
                  <c:v>2.0249999999999999</c:v>
                </c:pt>
                <c:pt idx="12">
                  <c:v>2.016</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'[1]Final GUNAPARA Design'!$I$178:$I$199</c:f>
              <c:numCache>
                <c:formatCode>General</c:formatCode>
                <c:ptCount val="22"/>
                <c:pt idx="0">
                  <c:v>5</c:v>
                </c:pt>
                <c:pt idx="1">
                  <c:v>10</c:v>
                </c:pt>
                <c:pt idx="2">
                  <c:v>13.670500000000001</c:v>
                </c:pt>
                <c:pt idx="3">
                  <c:v>15.170500000000001</c:v>
                </c:pt>
                <c:pt idx="4">
                  <c:v>16.670500000000001</c:v>
                </c:pt>
                <c:pt idx="5">
                  <c:v>20.608000000000001</c:v>
                </c:pt>
                <c:pt idx="6">
                  <c:v>25</c:v>
                </c:pt>
                <c:pt idx="7">
                  <c:v>30</c:v>
                </c:pt>
              </c:numCache>
            </c:numRef>
          </c:xVal>
          <c:yVal>
            <c:numRef>
              <c:f>'[1]Final GUNAPARA Design'!$J$178:$J$199</c:f>
              <c:numCache>
                <c:formatCode>General</c:formatCode>
                <c:ptCount val="22"/>
                <c:pt idx="0">
                  <c:v>1.853</c:v>
                </c:pt>
                <c:pt idx="1">
                  <c:v>1.847</c:v>
                </c:pt>
                <c:pt idx="2">
                  <c:v>-0.6</c:v>
                </c:pt>
                <c:pt idx="3">
                  <c:v>-0.6</c:v>
                </c:pt>
                <c:pt idx="4">
                  <c:v>-0.6</c:v>
                </c:pt>
                <c:pt idx="5">
                  <c:v>2.0249999999999999</c:v>
                </c:pt>
                <c:pt idx="6">
                  <c:v>2.0249999999999999</c:v>
                </c:pt>
                <c:pt idx="7">
                  <c:v>2.016</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66429568"/>
        <c:axId val="266431104"/>
      </c:scatterChart>
      <c:valAx>
        <c:axId val="266429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6431104"/>
        <c:crosses val="autoZero"/>
        <c:crossBetween val="midCat"/>
      </c:valAx>
      <c:valAx>
        <c:axId val="266431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6429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Design'!$B$203:$B$224</c:f>
              <c:numCache>
                <c:formatCode>General</c:formatCode>
                <c:ptCount val="22"/>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'[1]Final GUNAPARA Design'!$C$203:$C$224</c:f>
              <c:numCache>
                <c:formatCode>General</c:formatCode>
                <c:ptCount val="22"/>
                <c:pt idx="0">
                  <c:v>1.5660000000000001</c:v>
                </c:pt>
                <c:pt idx="1">
                  <c:v>1.5609999999999999</c:v>
                </c:pt>
                <c:pt idx="2">
                  <c:v>1.55</c:v>
                </c:pt>
                <c:pt idx="3">
                  <c:v>1.5229999999999999</c:v>
                </c:pt>
                <c:pt idx="4">
                  <c:v>1.506</c:v>
                </c:pt>
                <c:pt idx="5">
                  <c:v>1.4830000000000001</c:v>
                </c:pt>
                <c:pt idx="6">
                  <c:v>1.4370000000000001</c:v>
                </c:pt>
                <c:pt idx="7">
                  <c:v>1.486</c:v>
                </c:pt>
                <c:pt idx="8">
                  <c:v>1.58</c:v>
                </c:pt>
                <c:pt idx="9">
                  <c:v>1.675</c:v>
                </c:pt>
                <c:pt idx="10">
                  <c:v>1.8680000000000001</c:v>
                </c:pt>
                <c:pt idx="11">
                  <c:v>1.8740000000000001</c:v>
                </c:pt>
                <c:pt idx="12">
                  <c:v>1.889</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'[1]Final GUNAPARA Design'!$I$203:$I$224</c:f>
              <c:numCache>
                <c:formatCode>General</c:formatCode>
                <c:ptCount val="22"/>
                <c:pt idx="6">
                  <c:v>0</c:v>
                </c:pt>
                <c:pt idx="7">
                  <c:v>5</c:v>
                </c:pt>
                <c:pt idx="8">
                  <c:v>10</c:v>
                </c:pt>
                <c:pt idx="9">
                  <c:v>13.225</c:v>
                </c:pt>
                <c:pt idx="10">
                  <c:v>14.725</c:v>
                </c:pt>
                <c:pt idx="11">
                  <c:v>16.225000000000001</c:v>
                </c:pt>
                <c:pt idx="12">
                  <c:v>19.75</c:v>
                </c:pt>
                <c:pt idx="13">
                  <c:v>20</c:v>
                </c:pt>
                <c:pt idx="14">
                  <c:v>25</c:v>
                </c:pt>
                <c:pt idx="15">
                  <c:v>30</c:v>
                </c:pt>
              </c:numCache>
            </c:numRef>
          </c:xVal>
          <c:yVal>
            <c:numRef>
              <c:f>'[1]Final GUNAPARA Design'!$J$203:$J$224</c:f>
              <c:numCache>
                <c:formatCode>General</c:formatCode>
                <c:ptCount val="22"/>
                <c:pt idx="6">
                  <c:v>1.5660000000000001</c:v>
                </c:pt>
                <c:pt idx="7">
                  <c:v>1.5609999999999999</c:v>
                </c:pt>
                <c:pt idx="8">
                  <c:v>1.55</c:v>
                </c:pt>
                <c:pt idx="9">
                  <c:v>-0.6</c:v>
                </c:pt>
                <c:pt idx="10">
                  <c:v>-0.6</c:v>
                </c:pt>
                <c:pt idx="11">
                  <c:v>-0.6</c:v>
                </c:pt>
                <c:pt idx="12">
                  <c:v>1.75</c:v>
                </c:pt>
                <c:pt idx="13">
                  <c:v>1.8680000000000001</c:v>
                </c:pt>
                <c:pt idx="14">
                  <c:v>1.8740000000000001</c:v>
                </c:pt>
                <c:pt idx="15">
                  <c:v>1.889</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19745664"/>
        <c:axId val="219751552"/>
      </c:scatterChart>
      <c:valAx>
        <c:axId val="2197456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751552"/>
        <c:crosses val="autoZero"/>
        <c:crossBetween val="midCat"/>
      </c:valAx>
      <c:valAx>
        <c:axId val="2197515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7456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Design'!$B$231:$B$252</c:f>
              <c:numCache>
                <c:formatCode>General</c:formatCode>
                <c:ptCount val="22"/>
                <c:pt idx="0">
                  <c:v>0</c:v>
                </c:pt>
                <c:pt idx="1">
                  <c:v>5</c:v>
                </c:pt>
                <c:pt idx="2">
                  <c:v>8</c:v>
                </c:pt>
                <c:pt idx="3">
                  <c:v>9</c:v>
                </c:pt>
                <c:pt idx="4">
                  <c:v>10</c:v>
                </c:pt>
                <c:pt idx="5">
                  <c:v>11</c:v>
                </c:pt>
                <c:pt idx="6">
                  <c:v>12</c:v>
                </c:pt>
                <c:pt idx="7">
                  <c:v>13</c:v>
                </c:pt>
                <c:pt idx="8">
                  <c:v>15</c:v>
                </c:pt>
                <c:pt idx="9">
                  <c:v>17</c:v>
                </c:pt>
                <c:pt idx="10">
                  <c:v>18</c:v>
                </c:pt>
                <c:pt idx="11">
                  <c:v>19</c:v>
                </c:pt>
                <c:pt idx="12">
                  <c:v>20</c:v>
                </c:pt>
                <c:pt idx="13">
                  <c:v>25</c:v>
                </c:pt>
                <c:pt idx="14">
                  <c:v>30</c:v>
                </c:pt>
              </c:numCache>
            </c:numRef>
          </c:xVal>
          <c:yVal>
            <c:numRef>
              <c:f>'[1]Final GUNAPARA Design'!$C$231:$C$252</c:f>
              <c:numCache>
                <c:formatCode>General</c:formatCode>
                <c:ptCount val="22"/>
                <c:pt idx="0">
                  <c:v>1.609</c:v>
                </c:pt>
                <c:pt idx="1">
                  <c:v>1.6040000000000001</c:v>
                </c:pt>
                <c:pt idx="2">
                  <c:v>1.5980000000000001</c:v>
                </c:pt>
                <c:pt idx="3">
                  <c:v>2.4449999999999998</c:v>
                </c:pt>
                <c:pt idx="4">
                  <c:v>2.4340000000000002</c:v>
                </c:pt>
                <c:pt idx="5">
                  <c:v>1.859</c:v>
                </c:pt>
                <c:pt idx="6">
                  <c:v>1.569</c:v>
                </c:pt>
                <c:pt idx="7">
                  <c:v>1.476</c:v>
                </c:pt>
                <c:pt idx="8">
                  <c:v>1.37</c:v>
                </c:pt>
                <c:pt idx="9">
                  <c:v>1.4730000000000001</c:v>
                </c:pt>
                <c:pt idx="10">
                  <c:v>1.577</c:v>
                </c:pt>
                <c:pt idx="11">
                  <c:v>1.843</c:v>
                </c:pt>
                <c:pt idx="12">
                  <c:v>2.3170000000000002</c:v>
                </c:pt>
                <c:pt idx="13">
                  <c:v>2.3250000000000002</c:v>
                </c:pt>
                <c:pt idx="14">
                  <c:v>2.3340000000000001</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'[1]Final GUNAPARA Design'!$I$231:$I$252</c:f>
              <c:numCache>
                <c:formatCode>General</c:formatCode>
                <c:ptCount val="22"/>
                <c:pt idx="7">
                  <c:v>0</c:v>
                </c:pt>
                <c:pt idx="8">
                  <c:v>5</c:v>
                </c:pt>
                <c:pt idx="9">
                  <c:v>8</c:v>
                </c:pt>
                <c:pt idx="10">
                  <c:v>9</c:v>
                </c:pt>
                <c:pt idx="11">
                  <c:v>13.567499999999999</c:v>
                </c:pt>
                <c:pt idx="12">
                  <c:v>15.067499999999999</c:v>
                </c:pt>
                <c:pt idx="13">
                  <c:v>16.567499999999999</c:v>
                </c:pt>
                <c:pt idx="14">
                  <c:v>20.954999999999998</c:v>
                </c:pt>
                <c:pt idx="15">
                  <c:v>25</c:v>
                </c:pt>
                <c:pt idx="16">
                  <c:v>30</c:v>
                </c:pt>
              </c:numCache>
            </c:numRef>
          </c:xVal>
          <c:yVal>
            <c:numRef>
              <c:f>'[1]Final GUNAPARA Design'!$J$231:$J$252</c:f>
              <c:numCache>
                <c:formatCode>General</c:formatCode>
                <c:ptCount val="22"/>
                <c:pt idx="7">
                  <c:v>1.609</c:v>
                </c:pt>
                <c:pt idx="8">
                  <c:v>1.6040000000000001</c:v>
                </c:pt>
                <c:pt idx="9">
                  <c:v>1.5980000000000001</c:v>
                </c:pt>
                <c:pt idx="10">
                  <c:v>2.4449999999999998</c:v>
                </c:pt>
                <c:pt idx="11">
                  <c:v>-0.6</c:v>
                </c:pt>
                <c:pt idx="12">
                  <c:v>-0.6</c:v>
                </c:pt>
                <c:pt idx="13">
                  <c:v>-0.6</c:v>
                </c:pt>
                <c:pt idx="14">
                  <c:v>2.3250000000000002</c:v>
                </c:pt>
                <c:pt idx="15">
                  <c:v>2.3250000000000002</c:v>
                </c:pt>
                <c:pt idx="16">
                  <c:v>2.3340000000000001</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19785088"/>
        <c:axId val="219786624"/>
      </c:scatterChart>
      <c:valAx>
        <c:axId val="2197850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786624"/>
        <c:crosses val="autoZero"/>
        <c:crossBetween val="midCat"/>
      </c:valAx>
      <c:valAx>
        <c:axId val="2197866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785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13</xdr:col>
      <xdr:colOff>397489</xdr:colOff>
      <xdr:row>6</xdr:row>
      <xdr:rowOff>38817</xdr:rowOff>
    </xdr:from>
    <xdr:to>
      <xdr:col>19</xdr:col>
      <xdr:colOff>163973</xdr:colOff>
      <xdr:row>20</xdr:row>
      <xdr:rowOff>0</xdr:rowOff>
    </xdr:to>
    <xdr:graphicFrame macro="">
      <xdr:nvGraphicFramePr>
        <xdr:cNvPr id="48" name="Chart 152">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37</xdr:row>
      <xdr:rowOff>38817</xdr:rowOff>
    </xdr:from>
    <xdr:to>
      <xdr:col>19</xdr:col>
      <xdr:colOff>163973</xdr:colOff>
      <xdr:row>51</xdr:row>
      <xdr:rowOff>0</xdr:rowOff>
    </xdr:to>
    <xdr:graphicFrame macro="">
      <xdr:nvGraphicFramePr>
        <xdr:cNvPr id="49" name="Chart 15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68</xdr:row>
      <xdr:rowOff>38817</xdr:rowOff>
    </xdr:from>
    <xdr:to>
      <xdr:col>19</xdr:col>
      <xdr:colOff>163973</xdr:colOff>
      <xdr:row>82</xdr:row>
      <xdr:rowOff>0</xdr:rowOff>
    </xdr:to>
    <xdr:graphicFrame macro="">
      <xdr:nvGraphicFramePr>
        <xdr:cNvPr id="50" name="Chart 152">
          <a:extLst>
            <a:ext uri="{FF2B5EF4-FFF2-40B4-BE49-F238E27FC236}">
              <a16:creationId xmlns=""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98</xdr:row>
      <xdr:rowOff>31197</xdr:rowOff>
    </xdr:from>
    <xdr:to>
      <xdr:col>19</xdr:col>
      <xdr:colOff>186833</xdr:colOff>
      <xdr:row>111</xdr:row>
      <xdr:rowOff>160020</xdr:rowOff>
    </xdr:to>
    <xdr:graphicFrame macro="">
      <xdr:nvGraphicFramePr>
        <xdr:cNvPr id="51" name="Chart 152">
          <a:extLst>
            <a:ext uri="{FF2B5EF4-FFF2-40B4-BE49-F238E27FC236}">
              <a16:creationId xmlns=""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125</xdr:row>
      <xdr:rowOff>38817</xdr:rowOff>
    </xdr:from>
    <xdr:to>
      <xdr:col>19</xdr:col>
      <xdr:colOff>163973</xdr:colOff>
      <xdr:row>139</xdr:row>
      <xdr:rowOff>0</xdr:rowOff>
    </xdr:to>
    <xdr:graphicFrame macro="">
      <xdr:nvGraphicFramePr>
        <xdr:cNvPr id="52" name="Chart 152">
          <a:extLst>
            <a:ext uri="{FF2B5EF4-FFF2-40B4-BE49-F238E27FC236}">
              <a16:creationId xmlns=""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151</xdr:row>
      <xdr:rowOff>38817</xdr:rowOff>
    </xdr:from>
    <xdr:to>
      <xdr:col>19</xdr:col>
      <xdr:colOff>163973</xdr:colOff>
      <xdr:row>165</xdr:row>
      <xdr:rowOff>0</xdr:rowOff>
    </xdr:to>
    <xdr:graphicFrame macro="">
      <xdr:nvGraphicFramePr>
        <xdr:cNvPr id="53" name="Chart 152">
          <a:extLst>
            <a:ext uri="{FF2B5EF4-FFF2-40B4-BE49-F238E27FC236}">
              <a16:creationId xmlns=""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177</xdr:row>
      <xdr:rowOff>38817</xdr:rowOff>
    </xdr:from>
    <xdr:to>
      <xdr:col>19</xdr:col>
      <xdr:colOff>163973</xdr:colOff>
      <xdr:row>191</xdr:row>
      <xdr:rowOff>0</xdr:rowOff>
    </xdr:to>
    <xdr:graphicFrame macro="">
      <xdr:nvGraphicFramePr>
        <xdr:cNvPr id="54" name="Chart 152">
          <a:extLst>
            <a:ext uri="{FF2B5EF4-FFF2-40B4-BE49-F238E27FC236}">
              <a16:creationId xmlns=""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203</xdr:row>
      <xdr:rowOff>38817</xdr:rowOff>
    </xdr:from>
    <xdr:to>
      <xdr:col>19</xdr:col>
      <xdr:colOff>163973</xdr:colOff>
      <xdr:row>217</xdr:row>
      <xdr:rowOff>0</xdr:rowOff>
    </xdr:to>
    <xdr:graphicFrame macro="">
      <xdr:nvGraphicFramePr>
        <xdr:cNvPr id="55" name="Chart 152">
          <a:extLst>
            <a:ext uri="{FF2B5EF4-FFF2-40B4-BE49-F238E27FC236}">
              <a16:creationId xmlns=""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231</xdr:row>
      <xdr:rowOff>38817</xdr:rowOff>
    </xdr:from>
    <xdr:to>
      <xdr:col>19</xdr:col>
      <xdr:colOff>163973</xdr:colOff>
      <xdr:row>245</xdr:row>
      <xdr:rowOff>0</xdr:rowOff>
    </xdr:to>
    <xdr:graphicFrame macro="">
      <xdr:nvGraphicFramePr>
        <xdr:cNvPr id="56" name="Chart 152">
          <a:extLst>
            <a:ext uri="{FF2B5EF4-FFF2-40B4-BE49-F238E27FC236}">
              <a16:creationId xmlns=""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257</xdr:row>
      <xdr:rowOff>38817</xdr:rowOff>
    </xdr:from>
    <xdr:to>
      <xdr:col>19</xdr:col>
      <xdr:colOff>163973</xdr:colOff>
      <xdr:row>271</xdr:row>
      <xdr:rowOff>0</xdr:rowOff>
    </xdr:to>
    <xdr:graphicFrame macro="">
      <xdr:nvGraphicFramePr>
        <xdr:cNvPr id="57" name="Chart 152">
          <a:extLst>
            <a:ext uri="{FF2B5EF4-FFF2-40B4-BE49-F238E27FC236}">
              <a16:creationId xmlns=""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284</xdr:row>
      <xdr:rowOff>38817</xdr:rowOff>
    </xdr:from>
    <xdr:to>
      <xdr:col>19</xdr:col>
      <xdr:colOff>163973</xdr:colOff>
      <xdr:row>298</xdr:row>
      <xdr:rowOff>0</xdr:rowOff>
    </xdr:to>
    <xdr:graphicFrame macro="">
      <xdr:nvGraphicFramePr>
        <xdr:cNvPr id="58" name="Chart 152">
          <a:extLst>
            <a:ext uri="{FF2B5EF4-FFF2-40B4-BE49-F238E27FC236}">
              <a16:creationId xmlns=""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311</xdr:row>
      <xdr:rowOff>38817</xdr:rowOff>
    </xdr:from>
    <xdr:to>
      <xdr:col>19</xdr:col>
      <xdr:colOff>163973</xdr:colOff>
      <xdr:row>325</xdr:row>
      <xdr:rowOff>0</xdr:rowOff>
    </xdr:to>
    <xdr:graphicFrame macro="">
      <xdr:nvGraphicFramePr>
        <xdr:cNvPr id="59" name="Chart 152">
          <a:extLst>
            <a:ext uri="{FF2B5EF4-FFF2-40B4-BE49-F238E27FC236}">
              <a16:creationId xmlns=""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341</xdr:row>
      <xdr:rowOff>38817</xdr:rowOff>
    </xdr:from>
    <xdr:to>
      <xdr:col>19</xdr:col>
      <xdr:colOff>163973</xdr:colOff>
      <xdr:row>355</xdr:row>
      <xdr:rowOff>0</xdr:rowOff>
    </xdr:to>
    <xdr:graphicFrame macro="">
      <xdr:nvGraphicFramePr>
        <xdr:cNvPr id="60" name="Chart 152">
          <a:extLst>
            <a:ext uri="{FF2B5EF4-FFF2-40B4-BE49-F238E27FC236}">
              <a16:creationId xmlns=""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367</xdr:row>
      <xdr:rowOff>38817</xdr:rowOff>
    </xdr:from>
    <xdr:to>
      <xdr:col>19</xdr:col>
      <xdr:colOff>163973</xdr:colOff>
      <xdr:row>381</xdr:row>
      <xdr:rowOff>0</xdr:rowOff>
    </xdr:to>
    <xdr:graphicFrame macro="">
      <xdr:nvGraphicFramePr>
        <xdr:cNvPr id="61" name="Chart 152">
          <a:extLst>
            <a:ext uri="{FF2B5EF4-FFF2-40B4-BE49-F238E27FC236}">
              <a16:creationId xmlns=""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394</xdr:row>
      <xdr:rowOff>38817</xdr:rowOff>
    </xdr:from>
    <xdr:to>
      <xdr:col>19</xdr:col>
      <xdr:colOff>163973</xdr:colOff>
      <xdr:row>408</xdr:row>
      <xdr:rowOff>0</xdr:rowOff>
    </xdr:to>
    <xdr:graphicFrame macro="">
      <xdr:nvGraphicFramePr>
        <xdr:cNvPr id="62" name="Chart 152">
          <a:extLst>
            <a:ext uri="{FF2B5EF4-FFF2-40B4-BE49-F238E27FC236}">
              <a16:creationId xmlns=""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420</xdr:row>
      <xdr:rowOff>38817</xdr:rowOff>
    </xdr:from>
    <xdr:to>
      <xdr:col>19</xdr:col>
      <xdr:colOff>163973</xdr:colOff>
      <xdr:row>434</xdr:row>
      <xdr:rowOff>0</xdr:rowOff>
    </xdr:to>
    <xdr:graphicFrame macro="">
      <xdr:nvGraphicFramePr>
        <xdr:cNvPr id="63" name="Chart 152">
          <a:extLst>
            <a:ext uri="{FF2B5EF4-FFF2-40B4-BE49-F238E27FC236}">
              <a16:creationId xmlns=""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449</xdr:row>
      <xdr:rowOff>38817</xdr:rowOff>
    </xdr:from>
    <xdr:to>
      <xdr:col>19</xdr:col>
      <xdr:colOff>163973</xdr:colOff>
      <xdr:row>463</xdr:row>
      <xdr:rowOff>0</xdr:rowOff>
    </xdr:to>
    <xdr:graphicFrame macro="">
      <xdr:nvGraphicFramePr>
        <xdr:cNvPr id="64" name="Chart 152">
          <a:extLst>
            <a:ext uri="{FF2B5EF4-FFF2-40B4-BE49-F238E27FC236}">
              <a16:creationId xmlns=""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478</xdr:row>
      <xdr:rowOff>38817</xdr:rowOff>
    </xdr:from>
    <xdr:to>
      <xdr:col>19</xdr:col>
      <xdr:colOff>163973</xdr:colOff>
      <xdr:row>492</xdr:row>
      <xdr:rowOff>0</xdr:rowOff>
    </xdr:to>
    <xdr:graphicFrame macro="">
      <xdr:nvGraphicFramePr>
        <xdr:cNvPr id="65" name="Chart 152">
          <a:extLst>
            <a:ext uri="{FF2B5EF4-FFF2-40B4-BE49-F238E27FC236}">
              <a16:creationId xmlns=""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507</xdr:row>
      <xdr:rowOff>38817</xdr:rowOff>
    </xdr:from>
    <xdr:to>
      <xdr:col>19</xdr:col>
      <xdr:colOff>163973</xdr:colOff>
      <xdr:row>521</xdr:row>
      <xdr:rowOff>0</xdr:rowOff>
    </xdr:to>
    <xdr:graphicFrame macro="">
      <xdr:nvGraphicFramePr>
        <xdr:cNvPr id="66" name="Chart 152">
          <a:extLst>
            <a:ext uri="{FF2B5EF4-FFF2-40B4-BE49-F238E27FC236}">
              <a16:creationId xmlns=""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537</xdr:row>
      <xdr:rowOff>38817</xdr:rowOff>
    </xdr:from>
    <xdr:to>
      <xdr:col>19</xdr:col>
      <xdr:colOff>163973</xdr:colOff>
      <xdr:row>551</xdr:row>
      <xdr:rowOff>0</xdr:rowOff>
    </xdr:to>
    <xdr:graphicFrame macro="">
      <xdr:nvGraphicFramePr>
        <xdr:cNvPr id="67" name="Chart 152">
          <a:extLst>
            <a:ext uri="{FF2B5EF4-FFF2-40B4-BE49-F238E27FC236}">
              <a16:creationId xmlns="" xmlns:a16="http://schemas.microsoft.com/office/drawing/2014/main"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567</xdr:row>
      <xdr:rowOff>38817</xdr:rowOff>
    </xdr:from>
    <xdr:to>
      <xdr:col>19</xdr:col>
      <xdr:colOff>163973</xdr:colOff>
      <xdr:row>581</xdr:row>
      <xdr:rowOff>0</xdr:rowOff>
    </xdr:to>
    <xdr:graphicFrame macro="">
      <xdr:nvGraphicFramePr>
        <xdr:cNvPr id="68" name="Chart 152">
          <a:extLst>
            <a:ext uri="{FF2B5EF4-FFF2-40B4-BE49-F238E27FC236}">
              <a16:creationId xmlns="" xmlns:a16="http://schemas.microsoft.com/office/drawing/2014/main" id="{00000000-0008-0000-00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597</xdr:row>
      <xdr:rowOff>38817</xdr:rowOff>
    </xdr:from>
    <xdr:to>
      <xdr:col>19</xdr:col>
      <xdr:colOff>163973</xdr:colOff>
      <xdr:row>611</xdr:row>
      <xdr:rowOff>0</xdr:rowOff>
    </xdr:to>
    <xdr:graphicFrame macro="">
      <xdr:nvGraphicFramePr>
        <xdr:cNvPr id="69" name="Chart 152">
          <a:extLst>
            <a:ext uri="{FF2B5EF4-FFF2-40B4-BE49-F238E27FC236}">
              <a16:creationId xmlns="" xmlns:a16="http://schemas.microsoft.com/office/drawing/2014/main" id="{00000000-0008-0000-00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627</xdr:row>
      <xdr:rowOff>38817</xdr:rowOff>
    </xdr:from>
    <xdr:to>
      <xdr:col>19</xdr:col>
      <xdr:colOff>163973</xdr:colOff>
      <xdr:row>641</xdr:row>
      <xdr:rowOff>0</xdr:rowOff>
    </xdr:to>
    <xdr:graphicFrame macro="">
      <xdr:nvGraphicFramePr>
        <xdr:cNvPr id="70" name="Chart 152">
          <a:extLst>
            <a:ext uri="{FF2B5EF4-FFF2-40B4-BE49-F238E27FC236}">
              <a16:creationId xmlns="" xmlns:a16="http://schemas.microsoft.com/office/drawing/2014/main" id="{00000000-0008-0000-00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663</xdr:row>
      <xdr:rowOff>38817</xdr:rowOff>
    </xdr:from>
    <xdr:to>
      <xdr:col>19</xdr:col>
      <xdr:colOff>163973</xdr:colOff>
      <xdr:row>677</xdr:row>
      <xdr:rowOff>0</xdr:rowOff>
    </xdr:to>
    <xdr:graphicFrame macro="">
      <xdr:nvGraphicFramePr>
        <xdr:cNvPr id="71" name="Chart 152">
          <a:extLst>
            <a:ext uri="{FF2B5EF4-FFF2-40B4-BE49-F238E27FC236}">
              <a16:creationId xmlns="" xmlns:a16="http://schemas.microsoft.com/office/drawing/2014/main" id="{00000000-0008-0000-00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397489</xdr:colOff>
      <xdr:row>693</xdr:row>
      <xdr:rowOff>38817</xdr:rowOff>
    </xdr:from>
    <xdr:to>
      <xdr:col>19</xdr:col>
      <xdr:colOff>163973</xdr:colOff>
      <xdr:row>707</xdr:row>
      <xdr:rowOff>0</xdr:rowOff>
    </xdr:to>
    <xdr:graphicFrame macro="">
      <xdr:nvGraphicFramePr>
        <xdr:cNvPr id="72" name="Chart 152">
          <a:extLst>
            <a:ext uri="{FF2B5EF4-FFF2-40B4-BE49-F238E27FC236}">
              <a16:creationId xmlns="" xmlns:a16="http://schemas.microsoft.com/office/drawing/2014/main" id="{00000000-0008-0000-00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Gunapar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of Gunapara khal"/>
      <sheetName val="Final GUNAPARA Design"/>
      <sheetName val="Gunapara khal Data-1"/>
      <sheetName val="Offtake khal"/>
      <sheetName val="Outfall khal"/>
      <sheetName val="Abstract of earth"/>
    </sheetNames>
    <sheetDataSet>
      <sheetData sheetId="0"/>
      <sheetData sheetId="1">
        <row r="6">
          <cell r="B6">
            <v>0</v>
          </cell>
          <cell r="C6">
            <v>0.55700000000000005</v>
          </cell>
          <cell r="I6">
            <v>0</v>
          </cell>
          <cell r="J6">
            <v>0.55700000000000005</v>
          </cell>
        </row>
        <row r="7">
          <cell r="B7">
            <v>5</v>
          </cell>
          <cell r="C7">
            <v>0.56200000000000006</v>
          </cell>
          <cell r="I7">
            <v>5</v>
          </cell>
          <cell r="J7">
            <v>0.56200000000000006</v>
          </cell>
        </row>
        <row r="8">
          <cell r="B8">
            <v>10</v>
          </cell>
          <cell r="C8">
            <v>0.57699999999999996</v>
          </cell>
          <cell r="I8">
            <v>10</v>
          </cell>
          <cell r="J8">
            <v>0.57699999999999996</v>
          </cell>
        </row>
        <row r="9">
          <cell r="B9">
            <v>12</v>
          </cell>
          <cell r="C9">
            <v>0.39200000000000002</v>
          </cell>
          <cell r="I9">
            <v>12</v>
          </cell>
          <cell r="J9">
            <v>0.39200000000000002</v>
          </cell>
        </row>
        <row r="10">
          <cell r="B10">
            <v>14</v>
          </cell>
          <cell r="C10">
            <v>0.29599999999999999</v>
          </cell>
          <cell r="I10">
            <v>14</v>
          </cell>
          <cell r="J10">
            <v>0.29599999999999999</v>
          </cell>
        </row>
        <row r="11">
          <cell r="B11">
            <v>16</v>
          </cell>
          <cell r="C11">
            <v>0.191</v>
          </cell>
          <cell r="I11">
            <v>16</v>
          </cell>
          <cell r="J11">
            <v>0.191</v>
          </cell>
        </row>
        <row r="12">
          <cell r="B12">
            <v>18</v>
          </cell>
          <cell r="C12">
            <v>9.6000000000000002E-2</v>
          </cell>
          <cell r="I12">
            <v>18</v>
          </cell>
          <cell r="J12">
            <v>9.6000000000000002E-2</v>
          </cell>
        </row>
        <row r="13">
          <cell r="B13">
            <v>20</v>
          </cell>
          <cell r="C13">
            <v>-8.0000000000000002E-3</v>
          </cell>
          <cell r="I13">
            <v>19.044</v>
          </cell>
          <cell r="J13">
            <v>-0.6</v>
          </cell>
        </row>
        <row r="14">
          <cell r="B14">
            <v>22</v>
          </cell>
          <cell r="C14">
            <v>9.2999999999999999E-2</v>
          </cell>
          <cell r="I14">
            <v>20.544</v>
          </cell>
          <cell r="J14">
            <v>-0.6</v>
          </cell>
        </row>
        <row r="15">
          <cell r="B15">
            <v>24</v>
          </cell>
          <cell r="C15">
            <v>0.19600000000000001</v>
          </cell>
          <cell r="I15">
            <v>22.044</v>
          </cell>
          <cell r="J15">
            <v>-0.6</v>
          </cell>
        </row>
        <row r="16">
          <cell r="B16">
            <v>26</v>
          </cell>
          <cell r="C16">
            <v>0.28299999999999997</v>
          </cell>
          <cell r="I16">
            <v>23.169</v>
          </cell>
          <cell r="J16">
            <v>0.15</v>
          </cell>
        </row>
        <row r="17">
          <cell r="B17">
            <v>28</v>
          </cell>
          <cell r="C17">
            <v>0.36699999999999999</v>
          </cell>
          <cell r="I17">
            <v>24</v>
          </cell>
          <cell r="J17">
            <v>0.19600000000000001</v>
          </cell>
        </row>
        <row r="18">
          <cell r="B18">
            <v>30</v>
          </cell>
          <cell r="C18">
            <v>0.70699999999999996</v>
          </cell>
          <cell r="I18">
            <v>26</v>
          </cell>
          <cell r="J18">
            <v>0.28299999999999997</v>
          </cell>
        </row>
        <row r="19">
          <cell r="B19">
            <v>35</v>
          </cell>
          <cell r="C19">
            <v>0.69899999999999995</v>
          </cell>
          <cell r="I19">
            <v>28</v>
          </cell>
          <cell r="J19">
            <v>0.36699999999999999</v>
          </cell>
        </row>
        <row r="20">
          <cell r="B20">
            <v>40</v>
          </cell>
          <cell r="C20">
            <v>0.69399999999999995</v>
          </cell>
          <cell r="I20">
            <v>30</v>
          </cell>
          <cell r="J20">
            <v>0.70699999999999996</v>
          </cell>
        </row>
        <row r="21">
          <cell r="I21">
            <v>35</v>
          </cell>
          <cell r="J21">
            <v>0.69899999999999995</v>
          </cell>
        </row>
        <row r="22">
          <cell r="I22">
            <v>40</v>
          </cell>
          <cell r="J22">
            <v>0.69399999999999995</v>
          </cell>
        </row>
        <row r="37">
          <cell r="B37">
            <v>0</v>
          </cell>
          <cell r="C37">
            <v>2.6760000000000002</v>
          </cell>
        </row>
        <row r="38">
          <cell r="B38">
            <v>5</v>
          </cell>
          <cell r="C38">
            <v>2.6709999999999998</v>
          </cell>
          <cell r="I38">
            <v>0</v>
          </cell>
          <cell r="J38">
            <v>2.6760000000000002</v>
          </cell>
        </row>
        <row r="39">
          <cell r="B39">
            <v>10</v>
          </cell>
          <cell r="C39">
            <v>2.7</v>
          </cell>
          <cell r="I39">
            <v>5</v>
          </cell>
          <cell r="J39">
            <v>2.6709999999999998</v>
          </cell>
        </row>
        <row r="40">
          <cell r="B40">
            <v>11</v>
          </cell>
          <cell r="C40">
            <v>1.6910000000000001</v>
          </cell>
          <cell r="I40">
            <v>8.5</v>
          </cell>
          <cell r="J40">
            <v>2.7</v>
          </cell>
        </row>
        <row r="41">
          <cell r="B41">
            <v>12</v>
          </cell>
          <cell r="C41">
            <v>1.0269999999999999</v>
          </cell>
          <cell r="I41">
            <v>13.45</v>
          </cell>
          <cell r="J41">
            <v>-0.6</v>
          </cell>
        </row>
        <row r="42">
          <cell r="B42">
            <v>13</v>
          </cell>
          <cell r="C42">
            <v>0.63400000000000001</v>
          </cell>
          <cell r="I42">
            <v>14.95</v>
          </cell>
          <cell r="J42">
            <v>-0.6</v>
          </cell>
        </row>
        <row r="43">
          <cell r="B43">
            <v>14.5</v>
          </cell>
          <cell r="C43">
            <v>0.53300000000000003</v>
          </cell>
          <cell r="I43">
            <v>16.45</v>
          </cell>
          <cell r="J43">
            <v>-0.6</v>
          </cell>
        </row>
        <row r="44">
          <cell r="B44">
            <v>16</v>
          </cell>
          <cell r="C44">
            <v>0.63600000000000001</v>
          </cell>
          <cell r="I44">
            <v>21.686499999999999</v>
          </cell>
          <cell r="J44">
            <v>2.891</v>
          </cell>
        </row>
        <row r="45">
          <cell r="B45">
            <v>17</v>
          </cell>
          <cell r="C45">
            <v>1.03</v>
          </cell>
          <cell r="I45">
            <v>25</v>
          </cell>
          <cell r="J45">
            <v>2.8959999999999999</v>
          </cell>
        </row>
        <row r="46">
          <cell r="B46">
            <v>18</v>
          </cell>
          <cell r="C46">
            <v>1.585</v>
          </cell>
          <cell r="I46">
            <v>30</v>
          </cell>
          <cell r="J46">
            <v>2.883</v>
          </cell>
        </row>
        <row r="47">
          <cell r="B47">
            <v>19</v>
          </cell>
          <cell r="C47">
            <v>2.3530000000000002</v>
          </cell>
        </row>
        <row r="48">
          <cell r="B48">
            <v>20</v>
          </cell>
          <cell r="C48">
            <v>2.3650000000000002</v>
          </cell>
        </row>
        <row r="49">
          <cell r="B49">
            <v>21</v>
          </cell>
          <cell r="C49">
            <v>2.8959999999999999</v>
          </cell>
        </row>
        <row r="50">
          <cell r="B50">
            <v>25</v>
          </cell>
          <cell r="C50">
            <v>2.891</v>
          </cell>
        </row>
        <row r="51">
          <cell r="B51">
            <v>30</v>
          </cell>
          <cell r="C51">
            <v>2.883</v>
          </cell>
        </row>
        <row r="68">
          <cell r="B68">
            <v>0</v>
          </cell>
          <cell r="C68">
            <v>1.421</v>
          </cell>
        </row>
        <row r="69">
          <cell r="B69">
            <v>5</v>
          </cell>
          <cell r="C69">
            <v>1.4319999999999999</v>
          </cell>
        </row>
        <row r="70">
          <cell r="B70">
            <v>6</v>
          </cell>
          <cell r="C70">
            <v>2.7170000000000001</v>
          </cell>
        </row>
        <row r="71">
          <cell r="B71">
            <v>8</v>
          </cell>
          <cell r="C71">
            <v>2.706</v>
          </cell>
        </row>
        <row r="72">
          <cell r="B72">
            <v>9</v>
          </cell>
          <cell r="C72">
            <v>2.1080000000000001</v>
          </cell>
        </row>
        <row r="73">
          <cell r="B73">
            <v>10</v>
          </cell>
          <cell r="C73">
            <v>2.101</v>
          </cell>
        </row>
        <row r="74">
          <cell r="B74">
            <v>11</v>
          </cell>
          <cell r="C74">
            <v>1.3260000000000001</v>
          </cell>
          <cell r="I74">
            <v>5</v>
          </cell>
          <cell r="J74">
            <v>1.4319999999999999</v>
          </cell>
        </row>
        <row r="75">
          <cell r="B75">
            <v>12</v>
          </cell>
          <cell r="C75">
            <v>0.90500000000000003</v>
          </cell>
          <cell r="I75">
            <v>6</v>
          </cell>
          <cell r="J75">
            <v>2.7170000000000001</v>
          </cell>
        </row>
        <row r="76">
          <cell r="B76">
            <v>13</v>
          </cell>
          <cell r="C76">
            <v>0.621</v>
          </cell>
          <cell r="I76">
            <v>7.5</v>
          </cell>
          <cell r="J76">
            <v>2.706</v>
          </cell>
        </row>
        <row r="77">
          <cell r="B77">
            <v>14.5</v>
          </cell>
          <cell r="C77">
            <v>0.51800000000000002</v>
          </cell>
          <cell r="I77">
            <v>12.459</v>
          </cell>
          <cell r="J77">
            <v>-0.6</v>
          </cell>
        </row>
        <row r="78">
          <cell r="B78">
            <v>16</v>
          </cell>
          <cell r="C78">
            <v>0.61899999999999999</v>
          </cell>
          <cell r="I78">
            <v>13.959</v>
          </cell>
          <cell r="J78">
            <v>-0.6</v>
          </cell>
        </row>
        <row r="79">
          <cell r="B79">
            <v>17</v>
          </cell>
          <cell r="C79">
            <v>0.93</v>
          </cell>
          <cell r="I79">
            <v>15.459</v>
          </cell>
          <cell r="J79">
            <v>-0.6</v>
          </cell>
        </row>
        <row r="80">
          <cell r="B80">
            <v>18</v>
          </cell>
          <cell r="C80">
            <v>1.306</v>
          </cell>
          <cell r="I80">
            <v>20.274000000000001</v>
          </cell>
          <cell r="J80">
            <v>2.61</v>
          </cell>
        </row>
        <row r="81">
          <cell r="B81">
            <v>19</v>
          </cell>
          <cell r="C81">
            <v>2.6120000000000001</v>
          </cell>
          <cell r="I81">
            <v>22</v>
          </cell>
          <cell r="J81">
            <v>2.6179999999999999</v>
          </cell>
        </row>
        <row r="82">
          <cell r="B82">
            <v>22</v>
          </cell>
          <cell r="C82">
            <v>2.6179999999999999</v>
          </cell>
          <cell r="I82">
            <v>24</v>
          </cell>
          <cell r="J82">
            <v>1.431</v>
          </cell>
        </row>
        <row r="83">
          <cell r="B83">
            <v>24</v>
          </cell>
          <cell r="C83">
            <v>1.431</v>
          </cell>
          <cell r="I83">
            <v>25</v>
          </cell>
          <cell r="J83">
            <v>1.2350000000000001</v>
          </cell>
        </row>
        <row r="84">
          <cell r="B84">
            <v>25</v>
          </cell>
          <cell r="C84">
            <v>1.2350000000000001</v>
          </cell>
        </row>
        <row r="98">
          <cell r="B98">
            <v>0</v>
          </cell>
          <cell r="C98">
            <v>2.5830000000000002</v>
          </cell>
        </row>
        <row r="99">
          <cell r="B99">
            <v>5</v>
          </cell>
          <cell r="C99">
            <v>2.569</v>
          </cell>
        </row>
        <row r="100">
          <cell r="B100">
            <v>10</v>
          </cell>
          <cell r="C100">
            <v>2.5609999999999999</v>
          </cell>
        </row>
        <row r="101">
          <cell r="B101">
            <v>11</v>
          </cell>
          <cell r="C101">
            <v>1.5960000000000001</v>
          </cell>
        </row>
        <row r="102">
          <cell r="B102">
            <v>12</v>
          </cell>
          <cell r="C102">
            <v>1.002</v>
          </cell>
        </row>
        <row r="103">
          <cell r="B103">
            <v>13</v>
          </cell>
          <cell r="C103">
            <v>0.48799999999999999</v>
          </cell>
        </row>
        <row r="104">
          <cell r="B104">
            <v>14</v>
          </cell>
          <cell r="C104">
            <v>0.48699999999999999</v>
          </cell>
          <cell r="I104">
            <v>0</v>
          </cell>
          <cell r="J104">
            <v>2.5830000000000002</v>
          </cell>
        </row>
        <row r="105">
          <cell r="B105">
            <v>15</v>
          </cell>
          <cell r="C105">
            <v>0.49199999999999999</v>
          </cell>
          <cell r="I105">
            <v>5</v>
          </cell>
          <cell r="J105">
            <v>2.569</v>
          </cell>
        </row>
        <row r="106">
          <cell r="B106">
            <v>16</v>
          </cell>
          <cell r="C106">
            <v>0.99099999999999999</v>
          </cell>
          <cell r="I106">
            <v>8</v>
          </cell>
          <cell r="J106">
            <v>2.5609999999999999</v>
          </cell>
        </row>
        <row r="107">
          <cell r="B107">
            <v>17</v>
          </cell>
          <cell r="C107">
            <v>1.639</v>
          </cell>
          <cell r="I107">
            <v>12.7415</v>
          </cell>
          <cell r="J107">
            <v>-0.6</v>
          </cell>
        </row>
        <row r="108">
          <cell r="B108">
            <v>18</v>
          </cell>
          <cell r="C108">
            <v>2.4929999999999999</v>
          </cell>
          <cell r="I108">
            <v>14.2415</v>
          </cell>
          <cell r="J108">
            <v>-0.6</v>
          </cell>
        </row>
        <row r="109">
          <cell r="B109">
            <v>23</v>
          </cell>
          <cell r="C109">
            <v>2.5049999999999999</v>
          </cell>
          <cell r="I109">
            <v>15.7415</v>
          </cell>
          <cell r="J109">
            <v>-0.6</v>
          </cell>
        </row>
        <row r="110">
          <cell r="B110">
            <v>28</v>
          </cell>
          <cell r="C110">
            <v>2.5190000000000001</v>
          </cell>
          <cell r="I110">
            <v>20.399000000000001</v>
          </cell>
          <cell r="J110">
            <v>2.5049999999999999</v>
          </cell>
        </row>
        <row r="111">
          <cell r="I111">
            <v>23</v>
          </cell>
          <cell r="J111">
            <v>2.5049999999999999</v>
          </cell>
        </row>
        <row r="112">
          <cell r="I112">
            <v>28</v>
          </cell>
          <cell r="J112">
            <v>2.5190000000000001</v>
          </cell>
        </row>
        <row r="125">
          <cell r="B125">
            <v>0</v>
          </cell>
          <cell r="C125">
            <v>1.413</v>
          </cell>
        </row>
        <row r="126">
          <cell r="B126">
            <v>5</v>
          </cell>
          <cell r="C126">
            <v>1.4079999999999999</v>
          </cell>
          <cell r="I126">
            <v>5</v>
          </cell>
          <cell r="J126">
            <v>1.4079999999999999</v>
          </cell>
        </row>
        <row r="127">
          <cell r="B127">
            <v>10</v>
          </cell>
          <cell r="C127">
            <v>1.4019999999999999</v>
          </cell>
          <cell r="I127">
            <v>10</v>
          </cell>
          <cell r="J127">
            <v>1.4019999999999999</v>
          </cell>
        </row>
        <row r="128">
          <cell r="B128">
            <v>11</v>
          </cell>
          <cell r="C128">
            <v>1.2070000000000001</v>
          </cell>
          <cell r="I128">
            <v>13.003</v>
          </cell>
          <cell r="J128">
            <v>-0.6</v>
          </cell>
        </row>
        <row r="129">
          <cell r="B129">
            <v>12</v>
          </cell>
          <cell r="C129">
            <v>1.002</v>
          </cell>
          <cell r="I129">
            <v>14.503</v>
          </cell>
          <cell r="J129">
            <v>-0.6</v>
          </cell>
        </row>
        <row r="130">
          <cell r="B130">
            <v>13</v>
          </cell>
          <cell r="C130">
            <v>0.83799999999999997</v>
          </cell>
          <cell r="I130">
            <v>16.003</v>
          </cell>
          <cell r="J130">
            <v>-0.6</v>
          </cell>
        </row>
        <row r="131">
          <cell r="B131">
            <v>15</v>
          </cell>
          <cell r="C131">
            <v>0.73799999999999999</v>
          </cell>
          <cell r="I131">
            <v>20.5</v>
          </cell>
          <cell r="J131">
            <v>2.3980000000000001</v>
          </cell>
        </row>
        <row r="132">
          <cell r="B132">
            <v>17</v>
          </cell>
          <cell r="C132">
            <v>0.84</v>
          </cell>
          <cell r="I132">
            <v>25</v>
          </cell>
          <cell r="J132">
            <v>2.3980000000000001</v>
          </cell>
        </row>
        <row r="133">
          <cell r="B133">
            <v>18</v>
          </cell>
          <cell r="C133">
            <v>1.1299999999999999</v>
          </cell>
          <cell r="I133">
            <v>30</v>
          </cell>
          <cell r="J133">
            <v>2.403</v>
          </cell>
        </row>
        <row r="134">
          <cell r="B134">
            <v>19</v>
          </cell>
          <cell r="C134">
            <v>1.413</v>
          </cell>
        </row>
        <row r="135">
          <cell r="B135">
            <v>20</v>
          </cell>
          <cell r="C135">
            <v>2.387</v>
          </cell>
        </row>
        <row r="136">
          <cell r="B136">
            <v>25</v>
          </cell>
          <cell r="C136">
            <v>2.3980000000000001</v>
          </cell>
        </row>
        <row r="137">
          <cell r="B137">
            <v>30</v>
          </cell>
          <cell r="C137">
            <v>2.403</v>
          </cell>
        </row>
        <row r="151">
          <cell r="B151">
            <v>0</v>
          </cell>
          <cell r="C151">
            <v>2.371</v>
          </cell>
        </row>
        <row r="152">
          <cell r="B152">
            <v>5</v>
          </cell>
          <cell r="C152">
            <v>2.359</v>
          </cell>
        </row>
        <row r="153">
          <cell r="B153">
            <v>10</v>
          </cell>
          <cell r="C153">
            <v>2.3530000000000002</v>
          </cell>
        </row>
        <row r="154">
          <cell r="B154">
            <v>11</v>
          </cell>
          <cell r="C154">
            <v>1.34</v>
          </cell>
        </row>
        <row r="155">
          <cell r="B155">
            <v>12</v>
          </cell>
          <cell r="C155">
            <v>1.3340000000000001</v>
          </cell>
          <cell r="I155">
            <v>0</v>
          </cell>
          <cell r="J155">
            <v>2.371</v>
          </cell>
        </row>
        <row r="156">
          <cell r="B156">
            <v>13</v>
          </cell>
          <cell r="C156">
            <v>1.323</v>
          </cell>
          <cell r="I156">
            <v>5</v>
          </cell>
          <cell r="J156">
            <v>2.359</v>
          </cell>
        </row>
        <row r="157">
          <cell r="B157">
            <v>14</v>
          </cell>
          <cell r="C157">
            <v>1.278</v>
          </cell>
          <cell r="I157">
            <v>8</v>
          </cell>
          <cell r="J157">
            <v>2.3530000000000002</v>
          </cell>
        </row>
        <row r="158">
          <cell r="B158">
            <v>15</v>
          </cell>
          <cell r="C158">
            <v>1.319</v>
          </cell>
          <cell r="I158">
            <v>12.429500000000001</v>
          </cell>
          <cell r="J158">
            <v>-0.6</v>
          </cell>
        </row>
        <row r="159">
          <cell r="B159">
            <v>16</v>
          </cell>
          <cell r="C159">
            <v>1.3240000000000001</v>
          </cell>
          <cell r="I159">
            <v>13.929500000000001</v>
          </cell>
          <cell r="J159">
            <v>-0.6</v>
          </cell>
        </row>
        <row r="160">
          <cell r="B160">
            <v>17</v>
          </cell>
          <cell r="C160">
            <v>1.33</v>
          </cell>
          <cell r="I160">
            <v>15.429500000000001</v>
          </cell>
          <cell r="J160">
            <v>-0.6</v>
          </cell>
        </row>
        <row r="161">
          <cell r="B161">
            <v>18</v>
          </cell>
          <cell r="C161">
            <v>2.153</v>
          </cell>
          <cell r="I161">
            <v>19.559000000000001</v>
          </cell>
          <cell r="J161">
            <v>2.153</v>
          </cell>
        </row>
        <row r="162">
          <cell r="B162">
            <v>23</v>
          </cell>
          <cell r="C162">
            <v>2.1589999999999998</v>
          </cell>
          <cell r="I162">
            <v>23</v>
          </cell>
          <cell r="J162">
            <v>2.1589999999999998</v>
          </cell>
        </row>
        <row r="163">
          <cell r="B163">
            <v>28</v>
          </cell>
          <cell r="C163">
            <v>2.1720000000000002</v>
          </cell>
          <cell r="I163">
            <v>28</v>
          </cell>
          <cell r="J163">
            <v>2.1720000000000002</v>
          </cell>
        </row>
        <row r="177">
          <cell r="B177">
            <v>0</v>
          </cell>
          <cell r="C177">
            <v>1.8580000000000001</v>
          </cell>
        </row>
        <row r="178">
          <cell r="B178">
            <v>5</v>
          </cell>
          <cell r="C178">
            <v>1.853</v>
          </cell>
          <cell r="I178">
            <v>5</v>
          </cell>
          <cell r="J178">
            <v>1.853</v>
          </cell>
        </row>
        <row r="179">
          <cell r="B179">
            <v>10</v>
          </cell>
          <cell r="C179">
            <v>1.847</v>
          </cell>
          <cell r="I179">
            <v>10</v>
          </cell>
          <cell r="J179">
            <v>1.847</v>
          </cell>
        </row>
        <row r="180">
          <cell r="B180">
            <v>11</v>
          </cell>
          <cell r="C180">
            <v>1.754</v>
          </cell>
          <cell r="I180">
            <v>13.670500000000001</v>
          </cell>
          <cell r="J180">
            <v>-0.6</v>
          </cell>
        </row>
        <row r="181">
          <cell r="B181">
            <v>12</v>
          </cell>
          <cell r="C181">
            <v>1.607</v>
          </cell>
          <cell r="I181">
            <v>15.170500000000001</v>
          </cell>
          <cell r="J181">
            <v>-0.6</v>
          </cell>
        </row>
        <row r="182">
          <cell r="B182">
            <v>13</v>
          </cell>
          <cell r="C182">
            <v>1.4870000000000001</v>
          </cell>
          <cell r="I182">
            <v>16.670500000000001</v>
          </cell>
          <cell r="J182">
            <v>-0.6</v>
          </cell>
        </row>
        <row r="183">
          <cell r="B183">
            <v>15</v>
          </cell>
          <cell r="C183">
            <v>1.4830000000000001</v>
          </cell>
          <cell r="I183">
            <v>20.608000000000001</v>
          </cell>
          <cell r="J183">
            <v>2.0249999999999999</v>
          </cell>
        </row>
        <row r="184">
          <cell r="B184">
            <v>17</v>
          </cell>
          <cell r="C184">
            <v>1.4850000000000001</v>
          </cell>
          <cell r="I184">
            <v>25</v>
          </cell>
          <cell r="J184">
            <v>2.0249999999999999</v>
          </cell>
        </row>
        <row r="185">
          <cell r="B185">
            <v>18</v>
          </cell>
          <cell r="C185">
            <v>1.5940000000000001</v>
          </cell>
          <cell r="I185">
            <v>30</v>
          </cell>
          <cell r="J185">
            <v>2.016</v>
          </cell>
        </row>
        <row r="186">
          <cell r="B186">
            <v>19</v>
          </cell>
          <cell r="C186">
            <v>1.7490000000000001</v>
          </cell>
        </row>
        <row r="187">
          <cell r="B187">
            <v>20</v>
          </cell>
          <cell r="C187">
            <v>2.0339999999999998</v>
          </cell>
        </row>
        <row r="188">
          <cell r="B188">
            <v>25</v>
          </cell>
          <cell r="C188">
            <v>2.0249999999999999</v>
          </cell>
        </row>
        <row r="189">
          <cell r="B189">
            <v>30</v>
          </cell>
          <cell r="C189">
            <v>2.016</v>
          </cell>
        </row>
        <row r="203">
          <cell r="B203">
            <v>0</v>
          </cell>
          <cell r="C203">
            <v>1.5660000000000001</v>
          </cell>
        </row>
        <row r="204">
          <cell r="B204">
            <v>5</v>
          </cell>
          <cell r="C204">
            <v>1.5609999999999999</v>
          </cell>
        </row>
        <row r="205">
          <cell r="B205">
            <v>10</v>
          </cell>
          <cell r="C205">
            <v>1.55</v>
          </cell>
        </row>
        <row r="206">
          <cell r="B206">
            <v>11</v>
          </cell>
          <cell r="C206">
            <v>1.5229999999999999</v>
          </cell>
        </row>
        <row r="207">
          <cell r="B207">
            <v>12</v>
          </cell>
          <cell r="C207">
            <v>1.506</v>
          </cell>
        </row>
        <row r="208">
          <cell r="B208">
            <v>13</v>
          </cell>
          <cell r="C208">
            <v>1.4830000000000001</v>
          </cell>
        </row>
        <row r="209">
          <cell r="B209">
            <v>15</v>
          </cell>
          <cell r="C209">
            <v>1.4370000000000001</v>
          </cell>
          <cell r="I209">
            <v>0</v>
          </cell>
          <cell r="J209">
            <v>1.5660000000000001</v>
          </cell>
        </row>
        <row r="210">
          <cell r="B210">
            <v>17</v>
          </cell>
          <cell r="C210">
            <v>1.486</v>
          </cell>
          <cell r="I210">
            <v>5</v>
          </cell>
          <cell r="J210">
            <v>1.5609999999999999</v>
          </cell>
        </row>
        <row r="211">
          <cell r="B211">
            <v>18</v>
          </cell>
          <cell r="C211">
            <v>1.58</v>
          </cell>
          <cell r="I211">
            <v>10</v>
          </cell>
          <cell r="J211">
            <v>1.55</v>
          </cell>
        </row>
        <row r="212">
          <cell r="B212">
            <v>19</v>
          </cell>
          <cell r="C212">
            <v>1.675</v>
          </cell>
          <cell r="I212">
            <v>13.225</v>
          </cell>
          <cell r="J212">
            <v>-0.6</v>
          </cell>
        </row>
        <row r="213">
          <cell r="B213">
            <v>20</v>
          </cell>
          <cell r="C213">
            <v>1.8680000000000001</v>
          </cell>
          <cell r="I213">
            <v>14.725</v>
          </cell>
          <cell r="J213">
            <v>-0.6</v>
          </cell>
        </row>
        <row r="214">
          <cell r="B214">
            <v>25</v>
          </cell>
          <cell r="C214">
            <v>1.8740000000000001</v>
          </cell>
          <cell r="I214">
            <v>16.225000000000001</v>
          </cell>
          <cell r="J214">
            <v>-0.6</v>
          </cell>
        </row>
        <row r="215">
          <cell r="B215">
            <v>30</v>
          </cell>
          <cell r="C215">
            <v>1.889</v>
          </cell>
          <cell r="I215">
            <v>19.75</v>
          </cell>
          <cell r="J215">
            <v>1.75</v>
          </cell>
        </row>
        <row r="216">
          <cell r="I216">
            <v>20</v>
          </cell>
          <cell r="J216">
            <v>1.8680000000000001</v>
          </cell>
        </row>
        <row r="217">
          <cell r="I217">
            <v>25</v>
          </cell>
          <cell r="J217">
            <v>1.8740000000000001</v>
          </cell>
        </row>
        <row r="218">
          <cell r="I218">
            <v>30</v>
          </cell>
          <cell r="J218">
            <v>1.889</v>
          </cell>
        </row>
        <row r="231">
          <cell r="B231">
            <v>0</v>
          </cell>
          <cell r="C231">
            <v>1.609</v>
          </cell>
        </row>
        <row r="232">
          <cell r="B232">
            <v>5</v>
          </cell>
          <cell r="C232">
            <v>1.6040000000000001</v>
          </cell>
        </row>
        <row r="233">
          <cell r="B233">
            <v>8</v>
          </cell>
          <cell r="C233">
            <v>1.5980000000000001</v>
          </cell>
        </row>
        <row r="234">
          <cell r="B234">
            <v>9</v>
          </cell>
          <cell r="C234">
            <v>2.4449999999999998</v>
          </cell>
        </row>
        <row r="235">
          <cell r="B235">
            <v>10</v>
          </cell>
          <cell r="C235">
            <v>2.4340000000000002</v>
          </cell>
        </row>
        <row r="236">
          <cell r="B236">
            <v>11</v>
          </cell>
          <cell r="C236">
            <v>1.859</v>
          </cell>
        </row>
        <row r="237">
          <cell r="B237">
            <v>12</v>
          </cell>
          <cell r="C237">
            <v>1.569</v>
          </cell>
        </row>
        <row r="238">
          <cell r="B238">
            <v>13</v>
          </cell>
          <cell r="C238">
            <v>1.476</v>
          </cell>
          <cell r="I238">
            <v>0</v>
          </cell>
          <cell r="J238">
            <v>1.609</v>
          </cell>
        </row>
        <row r="239">
          <cell r="B239">
            <v>15</v>
          </cell>
          <cell r="C239">
            <v>1.37</v>
          </cell>
          <cell r="I239">
            <v>5</v>
          </cell>
          <cell r="J239">
            <v>1.6040000000000001</v>
          </cell>
        </row>
        <row r="240">
          <cell r="B240">
            <v>17</v>
          </cell>
          <cell r="C240">
            <v>1.4730000000000001</v>
          </cell>
          <cell r="I240">
            <v>8</v>
          </cell>
          <cell r="J240">
            <v>1.5980000000000001</v>
          </cell>
        </row>
        <row r="241">
          <cell r="B241">
            <v>18</v>
          </cell>
          <cell r="C241">
            <v>1.577</v>
          </cell>
          <cell r="I241">
            <v>9</v>
          </cell>
          <cell r="J241">
            <v>2.4449999999999998</v>
          </cell>
        </row>
        <row r="242">
          <cell r="B242">
            <v>19</v>
          </cell>
          <cell r="C242">
            <v>1.843</v>
          </cell>
          <cell r="I242">
            <v>13.567499999999999</v>
          </cell>
          <cell r="J242">
            <v>-0.6</v>
          </cell>
        </row>
        <row r="243">
          <cell r="B243">
            <v>20</v>
          </cell>
          <cell r="C243">
            <v>2.3170000000000002</v>
          </cell>
          <cell r="I243">
            <v>15.067499999999999</v>
          </cell>
          <cell r="J243">
            <v>-0.6</v>
          </cell>
        </row>
        <row r="244">
          <cell r="B244">
            <v>25</v>
          </cell>
          <cell r="C244">
            <v>2.3250000000000002</v>
          </cell>
          <cell r="I244">
            <v>16.567499999999999</v>
          </cell>
          <cell r="J244">
            <v>-0.6</v>
          </cell>
        </row>
        <row r="245">
          <cell r="B245">
            <v>30</v>
          </cell>
          <cell r="C245">
            <v>2.3340000000000001</v>
          </cell>
          <cell r="I245">
            <v>20.954999999999998</v>
          </cell>
          <cell r="J245">
            <v>2.3250000000000002</v>
          </cell>
        </row>
        <row r="246">
          <cell r="I246">
            <v>25</v>
          </cell>
          <cell r="J246">
            <v>2.3250000000000002</v>
          </cell>
        </row>
        <row r="247">
          <cell r="I247">
            <v>30</v>
          </cell>
          <cell r="J247">
            <v>2.3340000000000001</v>
          </cell>
        </row>
        <row r="257">
          <cell r="B257">
            <v>0</v>
          </cell>
          <cell r="C257">
            <v>1.6359999999999999</v>
          </cell>
        </row>
        <row r="258">
          <cell r="B258">
            <v>5</v>
          </cell>
          <cell r="C258">
            <v>1.629</v>
          </cell>
        </row>
        <row r="259">
          <cell r="B259">
            <v>8</v>
          </cell>
          <cell r="C259">
            <v>1.6240000000000001</v>
          </cell>
        </row>
        <row r="260">
          <cell r="B260">
            <v>9</v>
          </cell>
          <cell r="C260">
            <v>2.415</v>
          </cell>
        </row>
        <row r="261">
          <cell r="B261">
            <v>10</v>
          </cell>
          <cell r="C261">
            <v>2.4060000000000001</v>
          </cell>
        </row>
        <row r="262">
          <cell r="B262">
            <v>11</v>
          </cell>
          <cell r="C262">
            <v>1.8580000000000001</v>
          </cell>
        </row>
        <row r="263">
          <cell r="B263">
            <v>12</v>
          </cell>
          <cell r="C263">
            <v>1.446</v>
          </cell>
          <cell r="I263">
            <v>0</v>
          </cell>
          <cell r="J263">
            <v>1.6359999999999999</v>
          </cell>
        </row>
        <row r="264">
          <cell r="B264">
            <v>13</v>
          </cell>
          <cell r="C264">
            <v>1.1599999999999999</v>
          </cell>
          <cell r="I264">
            <v>5</v>
          </cell>
          <cell r="J264">
            <v>1.629</v>
          </cell>
        </row>
        <row r="265">
          <cell r="B265">
            <v>14.5</v>
          </cell>
          <cell r="C265">
            <v>1.0580000000000001</v>
          </cell>
          <cell r="I265">
            <v>8</v>
          </cell>
          <cell r="J265">
            <v>1.6240000000000001</v>
          </cell>
        </row>
        <row r="266">
          <cell r="B266">
            <v>16</v>
          </cell>
          <cell r="C266">
            <v>1.159</v>
          </cell>
          <cell r="I266">
            <v>9</v>
          </cell>
          <cell r="J266">
            <v>2.415</v>
          </cell>
        </row>
        <row r="267">
          <cell r="B267">
            <v>17</v>
          </cell>
          <cell r="C267">
            <v>1.4330000000000001</v>
          </cell>
          <cell r="I267">
            <v>13.522500000000001</v>
          </cell>
          <cell r="J267">
            <v>-0.6</v>
          </cell>
        </row>
        <row r="268">
          <cell r="B268">
            <v>18</v>
          </cell>
          <cell r="C268">
            <v>1.7689999999999999</v>
          </cell>
          <cell r="I268">
            <v>15.022500000000001</v>
          </cell>
          <cell r="J268">
            <v>-0.6</v>
          </cell>
        </row>
        <row r="269">
          <cell r="B269">
            <v>19</v>
          </cell>
          <cell r="C269">
            <v>2.2759999999999998</v>
          </cell>
          <cell r="I269">
            <v>16.522500000000001</v>
          </cell>
          <cell r="J269">
            <v>-0.6</v>
          </cell>
        </row>
        <row r="270">
          <cell r="B270">
            <v>25</v>
          </cell>
          <cell r="C270">
            <v>2.2829999999999999</v>
          </cell>
          <cell r="I270">
            <v>20.847000000000001</v>
          </cell>
          <cell r="J270">
            <v>2.2829999999999999</v>
          </cell>
        </row>
        <row r="271">
          <cell r="B271">
            <v>30</v>
          </cell>
          <cell r="C271">
            <v>2.29</v>
          </cell>
          <cell r="I271">
            <v>25</v>
          </cell>
          <cell r="J271">
            <v>2.2829999999999999</v>
          </cell>
        </row>
        <row r="272">
          <cell r="I272">
            <v>30</v>
          </cell>
          <cell r="J272">
            <v>2.29</v>
          </cell>
        </row>
        <row r="284">
          <cell r="B284">
            <v>0</v>
          </cell>
          <cell r="C284">
            <v>1.7190000000000001</v>
          </cell>
        </row>
        <row r="285">
          <cell r="B285">
            <v>5</v>
          </cell>
          <cell r="C285">
            <v>1.714</v>
          </cell>
        </row>
        <row r="286">
          <cell r="B286">
            <v>7</v>
          </cell>
          <cell r="C286">
            <v>1.706</v>
          </cell>
        </row>
        <row r="287">
          <cell r="B287">
            <v>8</v>
          </cell>
          <cell r="C287">
            <v>2.46</v>
          </cell>
        </row>
        <row r="288">
          <cell r="B288">
            <v>10</v>
          </cell>
          <cell r="C288">
            <v>2.4489999999999998</v>
          </cell>
        </row>
        <row r="289">
          <cell r="B289">
            <v>11</v>
          </cell>
          <cell r="C289">
            <v>1.766</v>
          </cell>
        </row>
        <row r="290">
          <cell r="B290">
            <v>12</v>
          </cell>
          <cell r="C290">
            <v>1.369</v>
          </cell>
          <cell r="I290">
            <v>0</v>
          </cell>
          <cell r="J290">
            <v>1.7190000000000001</v>
          </cell>
        </row>
        <row r="291">
          <cell r="B291">
            <v>14</v>
          </cell>
          <cell r="C291">
            <v>1.1140000000000001</v>
          </cell>
          <cell r="I291">
            <v>5</v>
          </cell>
          <cell r="J291">
            <v>1.714</v>
          </cell>
        </row>
        <row r="292">
          <cell r="B292">
            <v>15.5</v>
          </cell>
          <cell r="C292">
            <v>1.0129999999999999</v>
          </cell>
          <cell r="I292">
            <v>7</v>
          </cell>
          <cell r="J292">
            <v>1.706</v>
          </cell>
        </row>
        <row r="293">
          <cell r="B293">
            <v>17</v>
          </cell>
          <cell r="C293">
            <v>1.115</v>
          </cell>
          <cell r="I293">
            <v>8</v>
          </cell>
          <cell r="J293">
            <v>2.46</v>
          </cell>
        </row>
        <row r="294">
          <cell r="B294">
            <v>19</v>
          </cell>
          <cell r="C294">
            <v>1.35</v>
          </cell>
          <cell r="I294">
            <v>9.6</v>
          </cell>
          <cell r="J294">
            <v>2.4489999999999998</v>
          </cell>
        </row>
        <row r="295">
          <cell r="B295">
            <v>20</v>
          </cell>
          <cell r="C295">
            <v>1.7450000000000001</v>
          </cell>
          <cell r="I295">
            <v>14.173500000000001</v>
          </cell>
          <cell r="J295">
            <v>-0.6</v>
          </cell>
        </row>
        <row r="296">
          <cell r="B296">
            <v>21</v>
          </cell>
          <cell r="C296">
            <v>2.2149999999999999</v>
          </cell>
          <cell r="I296">
            <v>15.673500000000001</v>
          </cell>
          <cell r="J296">
            <v>-0.6</v>
          </cell>
        </row>
        <row r="297">
          <cell r="B297">
            <v>25</v>
          </cell>
          <cell r="C297">
            <v>2.2290000000000001</v>
          </cell>
          <cell r="I297">
            <v>17.173500000000001</v>
          </cell>
          <cell r="J297">
            <v>-0.6</v>
          </cell>
        </row>
        <row r="298">
          <cell r="B298">
            <v>30</v>
          </cell>
          <cell r="C298">
            <v>2.234</v>
          </cell>
          <cell r="I298">
            <v>21.396000000000001</v>
          </cell>
          <cell r="J298">
            <v>2.2149999999999999</v>
          </cell>
        </row>
        <row r="299">
          <cell r="I299">
            <v>25</v>
          </cell>
          <cell r="J299">
            <v>2.2290000000000001</v>
          </cell>
        </row>
        <row r="300">
          <cell r="I300">
            <v>30</v>
          </cell>
          <cell r="J300">
            <v>2.234</v>
          </cell>
        </row>
        <row r="311">
          <cell r="B311">
            <v>0</v>
          </cell>
          <cell r="C311">
            <v>1.415</v>
          </cell>
        </row>
        <row r="312">
          <cell r="B312">
            <v>5</v>
          </cell>
          <cell r="C312">
            <v>1.4259999999999999</v>
          </cell>
        </row>
        <row r="313">
          <cell r="B313">
            <v>7</v>
          </cell>
          <cell r="C313">
            <v>1.4350000000000001</v>
          </cell>
        </row>
        <row r="314">
          <cell r="B314">
            <v>8</v>
          </cell>
          <cell r="C314">
            <v>2.351</v>
          </cell>
        </row>
        <row r="315">
          <cell r="B315">
            <v>10</v>
          </cell>
          <cell r="C315">
            <v>2.3460000000000001</v>
          </cell>
        </row>
        <row r="316">
          <cell r="B316">
            <v>11</v>
          </cell>
          <cell r="C316">
            <v>1.36</v>
          </cell>
        </row>
        <row r="317">
          <cell r="B317">
            <v>13</v>
          </cell>
          <cell r="C317">
            <v>0.76200000000000001</v>
          </cell>
        </row>
        <row r="318">
          <cell r="B318">
            <v>15</v>
          </cell>
          <cell r="C318">
            <v>0.33100000000000002</v>
          </cell>
          <cell r="I318">
            <v>0</v>
          </cell>
          <cell r="J318">
            <v>1.415</v>
          </cell>
        </row>
        <row r="319">
          <cell r="B319">
            <v>16</v>
          </cell>
          <cell r="C319">
            <v>0.22800000000000001</v>
          </cell>
          <cell r="I319">
            <v>5</v>
          </cell>
          <cell r="J319">
            <v>1.4259999999999999</v>
          </cell>
        </row>
        <row r="320">
          <cell r="B320">
            <v>17</v>
          </cell>
          <cell r="C320">
            <v>0.33</v>
          </cell>
          <cell r="I320">
            <v>7</v>
          </cell>
          <cell r="J320">
            <v>1.4350000000000001</v>
          </cell>
        </row>
        <row r="321">
          <cell r="B321">
            <v>19</v>
          </cell>
          <cell r="C321">
            <v>0.745</v>
          </cell>
          <cell r="I321">
            <v>8</v>
          </cell>
          <cell r="J321">
            <v>2.351</v>
          </cell>
        </row>
        <row r="322">
          <cell r="B322">
            <v>21</v>
          </cell>
          <cell r="C322">
            <v>1.302</v>
          </cell>
          <cell r="I322">
            <v>10</v>
          </cell>
          <cell r="J322">
            <v>2.3460000000000001</v>
          </cell>
        </row>
        <row r="323">
          <cell r="B323">
            <v>22</v>
          </cell>
          <cell r="C323">
            <v>2.0750000000000002</v>
          </cell>
          <cell r="I323">
            <v>11</v>
          </cell>
          <cell r="J323">
            <v>1.36</v>
          </cell>
        </row>
        <row r="324">
          <cell r="B324">
            <v>27</v>
          </cell>
          <cell r="C324">
            <v>2.085</v>
          </cell>
          <cell r="I324">
            <v>13.94</v>
          </cell>
          <cell r="J324">
            <v>-0.6</v>
          </cell>
        </row>
        <row r="325">
          <cell r="B325">
            <v>32</v>
          </cell>
          <cell r="C325">
            <v>2.09</v>
          </cell>
          <cell r="I325">
            <v>15.44</v>
          </cell>
          <cell r="J325">
            <v>-0.6</v>
          </cell>
        </row>
        <row r="326">
          <cell r="I326">
            <v>16.939999999999998</v>
          </cell>
          <cell r="J326">
            <v>-0.6</v>
          </cell>
        </row>
        <row r="327">
          <cell r="I327">
            <v>18.814999999999998</v>
          </cell>
          <cell r="J327">
            <v>0.65</v>
          </cell>
        </row>
        <row r="328">
          <cell r="I328">
            <v>19</v>
          </cell>
          <cell r="J328">
            <v>0.745</v>
          </cell>
        </row>
        <row r="329">
          <cell r="I329">
            <v>21</v>
          </cell>
          <cell r="J329">
            <v>1.302</v>
          </cell>
        </row>
        <row r="330">
          <cell r="I330">
            <v>22</v>
          </cell>
          <cell r="J330">
            <v>2.0750000000000002</v>
          </cell>
        </row>
        <row r="331">
          <cell r="I331">
            <v>27</v>
          </cell>
          <cell r="J331">
            <v>2.085</v>
          </cell>
        </row>
        <row r="332">
          <cell r="I332">
            <v>32</v>
          </cell>
          <cell r="J332">
            <v>2.09</v>
          </cell>
        </row>
        <row r="341">
          <cell r="B341">
            <v>0</v>
          </cell>
          <cell r="C341">
            <v>1.64</v>
          </cell>
        </row>
        <row r="342">
          <cell r="B342">
            <v>7</v>
          </cell>
          <cell r="C342">
            <v>1.6519999999999999</v>
          </cell>
        </row>
        <row r="343">
          <cell r="B343">
            <v>8</v>
          </cell>
          <cell r="C343">
            <v>2.5550000000000002</v>
          </cell>
        </row>
        <row r="344">
          <cell r="B344">
            <v>10</v>
          </cell>
          <cell r="C344">
            <v>2.5369999999999999</v>
          </cell>
        </row>
        <row r="345">
          <cell r="B345">
            <v>11</v>
          </cell>
          <cell r="C345">
            <v>1.34</v>
          </cell>
        </row>
        <row r="346">
          <cell r="B346">
            <v>12</v>
          </cell>
          <cell r="C346">
            <v>0.55500000000000005</v>
          </cell>
        </row>
        <row r="347">
          <cell r="B347">
            <v>13.5</v>
          </cell>
          <cell r="C347">
            <v>0.45100000000000001</v>
          </cell>
        </row>
        <row r="348">
          <cell r="B348">
            <v>15</v>
          </cell>
          <cell r="C348">
            <v>0.55200000000000005</v>
          </cell>
          <cell r="I348">
            <v>0</v>
          </cell>
          <cell r="J348">
            <v>1.64</v>
          </cell>
        </row>
        <row r="349">
          <cell r="B349">
            <v>16</v>
          </cell>
          <cell r="C349">
            <v>1.2969999999999999</v>
          </cell>
          <cell r="I349">
            <v>7</v>
          </cell>
          <cell r="J349">
            <v>1.6519999999999999</v>
          </cell>
        </row>
        <row r="350">
          <cell r="B350">
            <v>17</v>
          </cell>
          <cell r="C350">
            <v>3.0489000000000002</v>
          </cell>
          <cell r="I350">
            <v>8</v>
          </cell>
          <cell r="J350">
            <v>2.5550000000000002</v>
          </cell>
        </row>
        <row r="351">
          <cell r="B351">
            <v>20</v>
          </cell>
          <cell r="C351">
            <v>3.0569999999999999</v>
          </cell>
          <cell r="I351">
            <v>12.7325</v>
          </cell>
          <cell r="J351">
            <v>-0.6</v>
          </cell>
        </row>
        <row r="352">
          <cell r="B352">
            <v>22</v>
          </cell>
          <cell r="C352">
            <v>1.94</v>
          </cell>
          <cell r="I352">
            <v>14.2325</v>
          </cell>
          <cell r="J352">
            <v>-0.6</v>
          </cell>
        </row>
        <row r="353">
          <cell r="B353">
            <v>24</v>
          </cell>
          <cell r="C353">
            <v>0.94699999999999995</v>
          </cell>
          <cell r="I353">
            <v>15.7325</v>
          </cell>
          <cell r="J353">
            <v>-0.6</v>
          </cell>
        </row>
        <row r="354">
          <cell r="I354">
            <v>20.682500000000001</v>
          </cell>
          <cell r="J354">
            <v>2.7</v>
          </cell>
        </row>
        <row r="355">
          <cell r="I355">
            <v>22</v>
          </cell>
          <cell r="J355">
            <v>1.94</v>
          </cell>
        </row>
        <row r="356">
          <cell r="I356">
            <v>24</v>
          </cell>
          <cell r="J356">
            <v>0.94699999999999995</v>
          </cell>
        </row>
        <row r="367">
          <cell r="B367">
            <v>0</v>
          </cell>
          <cell r="C367">
            <v>2.2709999999999999</v>
          </cell>
        </row>
        <row r="368">
          <cell r="B368">
            <v>5</v>
          </cell>
          <cell r="C368">
            <v>2.266</v>
          </cell>
        </row>
        <row r="369">
          <cell r="B369">
            <v>10</v>
          </cell>
          <cell r="C369">
            <v>2.2570000000000001</v>
          </cell>
        </row>
        <row r="370">
          <cell r="B370">
            <v>11</v>
          </cell>
          <cell r="C370">
            <v>1.411</v>
          </cell>
        </row>
        <row r="371">
          <cell r="B371">
            <v>12</v>
          </cell>
          <cell r="C371">
            <v>0.99199999999999999</v>
          </cell>
        </row>
        <row r="372">
          <cell r="B372">
            <v>13</v>
          </cell>
          <cell r="C372">
            <v>0.70399999999999996</v>
          </cell>
        </row>
        <row r="373">
          <cell r="B373">
            <v>15</v>
          </cell>
          <cell r="C373">
            <v>0.60560000000000003</v>
          </cell>
        </row>
        <row r="374">
          <cell r="B374">
            <v>17</v>
          </cell>
          <cell r="C374">
            <v>0.70599999999999996</v>
          </cell>
          <cell r="I374">
            <v>0</v>
          </cell>
          <cell r="J374">
            <v>2.2709999999999999</v>
          </cell>
        </row>
        <row r="375">
          <cell r="B375">
            <v>18</v>
          </cell>
          <cell r="C375">
            <v>1.0129999999999999</v>
          </cell>
          <cell r="I375">
            <v>5</v>
          </cell>
          <cell r="J375">
            <v>2.266</v>
          </cell>
        </row>
        <row r="376">
          <cell r="B376">
            <v>19</v>
          </cell>
          <cell r="C376">
            <v>1.391</v>
          </cell>
          <cell r="I376">
            <v>9.25</v>
          </cell>
          <cell r="J376">
            <v>2.2570000000000001</v>
          </cell>
        </row>
        <row r="377">
          <cell r="B377">
            <v>20</v>
          </cell>
          <cell r="C377">
            <v>2.4500000000000002</v>
          </cell>
          <cell r="I377">
            <v>13.535500000000001</v>
          </cell>
          <cell r="J377">
            <v>-0.6</v>
          </cell>
        </row>
        <row r="378">
          <cell r="B378">
            <v>23</v>
          </cell>
          <cell r="C378">
            <v>2.4609999999999999</v>
          </cell>
          <cell r="I378">
            <v>15.035500000000001</v>
          </cell>
          <cell r="J378">
            <v>-0.6</v>
          </cell>
        </row>
        <row r="379">
          <cell r="I379">
            <v>16.535499999999999</v>
          </cell>
          <cell r="J379">
            <v>-0.6</v>
          </cell>
        </row>
        <row r="380">
          <cell r="I380">
            <v>21.110499999999998</v>
          </cell>
          <cell r="J380">
            <v>2.4500000000000002</v>
          </cell>
        </row>
        <row r="381">
          <cell r="I381">
            <v>23</v>
          </cell>
          <cell r="J381">
            <v>2.4609999999999999</v>
          </cell>
        </row>
        <row r="394">
          <cell r="B394">
            <v>0</v>
          </cell>
          <cell r="C394">
            <v>2.3279999999999998</v>
          </cell>
        </row>
        <row r="395">
          <cell r="B395">
            <v>4</v>
          </cell>
          <cell r="C395">
            <v>2.323</v>
          </cell>
        </row>
        <row r="396">
          <cell r="B396">
            <v>5</v>
          </cell>
          <cell r="C396">
            <v>1.702</v>
          </cell>
        </row>
        <row r="397">
          <cell r="B397">
            <v>6</v>
          </cell>
          <cell r="C397">
            <v>1.3979999999999999</v>
          </cell>
        </row>
        <row r="398">
          <cell r="B398">
            <v>7</v>
          </cell>
          <cell r="C398">
            <v>1.177</v>
          </cell>
        </row>
        <row r="399">
          <cell r="B399">
            <v>8.5</v>
          </cell>
          <cell r="C399">
            <v>1.073</v>
          </cell>
        </row>
        <row r="400">
          <cell r="B400">
            <v>10</v>
          </cell>
          <cell r="C400">
            <v>1.175</v>
          </cell>
        </row>
        <row r="401">
          <cell r="B401">
            <v>11</v>
          </cell>
          <cell r="C401">
            <v>1.4019999999999999</v>
          </cell>
          <cell r="I401">
            <v>0</v>
          </cell>
          <cell r="J401">
            <v>2.3279999999999998</v>
          </cell>
        </row>
        <row r="402">
          <cell r="B402">
            <v>12</v>
          </cell>
          <cell r="C402">
            <v>1.8049999999999999</v>
          </cell>
          <cell r="I402">
            <v>2.5</v>
          </cell>
          <cell r="J402">
            <v>2.323</v>
          </cell>
        </row>
        <row r="403">
          <cell r="B403">
            <v>13</v>
          </cell>
          <cell r="C403">
            <v>2.6880000000000002</v>
          </cell>
          <cell r="I403">
            <v>6.8845000000000001</v>
          </cell>
          <cell r="J403">
            <v>-0.6</v>
          </cell>
        </row>
        <row r="404">
          <cell r="B404">
            <v>16</v>
          </cell>
          <cell r="C404">
            <v>2.6930000000000001</v>
          </cell>
          <cell r="I404">
            <v>8.3844999999999992</v>
          </cell>
          <cell r="J404">
            <v>-0.6</v>
          </cell>
        </row>
        <row r="405">
          <cell r="I405">
            <v>9.8844999999999992</v>
          </cell>
          <cell r="J405">
            <v>-0.6</v>
          </cell>
        </row>
        <row r="406">
          <cell r="I406">
            <v>14.824</v>
          </cell>
          <cell r="J406">
            <v>2.6930000000000001</v>
          </cell>
        </row>
        <row r="407">
          <cell r="I407">
            <v>16</v>
          </cell>
          <cell r="J407">
            <v>2.6930000000000001</v>
          </cell>
        </row>
        <row r="420">
          <cell r="B420">
            <v>0</v>
          </cell>
          <cell r="C420">
            <v>3.3279999999999998</v>
          </cell>
        </row>
        <row r="421">
          <cell r="B421">
            <v>2</v>
          </cell>
          <cell r="C421">
            <v>3.323</v>
          </cell>
          <cell r="I421">
            <v>0</v>
          </cell>
          <cell r="J421">
            <v>3.3279999999999998</v>
          </cell>
        </row>
        <row r="422">
          <cell r="B422">
            <v>3</v>
          </cell>
          <cell r="C422">
            <v>1.9850000000000001</v>
          </cell>
          <cell r="I422">
            <v>5.8919999999999995</v>
          </cell>
          <cell r="J422">
            <v>-0.6</v>
          </cell>
        </row>
        <row r="423">
          <cell r="B423">
            <v>4</v>
          </cell>
          <cell r="C423">
            <v>1.173</v>
          </cell>
          <cell r="I423">
            <v>7.3919999999999995</v>
          </cell>
          <cell r="J423">
            <v>-0.6</v>
          </cell>
        </row>
        <row r="424">
          <cell r="B424">
            <v>5</v>
          </cell>
          <cell r="C424">
            <v>0.79900000000000004</v>
          </cell>
          <cell r="I424">
            <v>8.8919999999999995</v>
          </cell>
          <cell r="J424">
            <v>-0.6</v>
          </cell>
        </row>
        <row r="425">
          <cell r="B425">
            <v>6.5</v>
          </cell>
          <cell r="C425">
            <v>0.69699999999999995</v>
          </cell>
          <cell r="I425">
            <v>12.744</v>
          </cell>
          <cell r="J425">
            <v>1.968</v>
          </cell>
        </row>
        <row r="426">
          <cell r="B426">
            <v>8</v>
          </cell>
          <cell r="C426">
            <v>0.79800000000000004</v>
          </cell>
          <cell r="I426">
            <v>15</v>
          </cell>
          <cell r="J426">
            <v>1.968</v>
          </cell>
        </row>
        <row r="427">
          <cell r="B427">
            <v>9</v>
          </cell>
          <cell r="C427">
            <v>1.105</v>
          </cell>
        </row>
        <row r="428">
          <cell r="B428">
            <v>10</v>
          </cell>
          <cell r="C428">
            <v>1.4390000000000001</v>
          </cell>
        </row>
        <row r="429">
          <cell r="B429">
            <v>11</v>
          </cell>
          <cell r="C429">
            <v>1.9750000000000001</v>
          </cell>
        </row>
        <row r="430">
          <cell r="B430">
            <v>12</v>
          </cell>
          <cell r="C430">
            <v>1.968</v>
          </cell>
        </row>
        <row r="431">
          <cell r="B431">
            <v>15</v>
          </cell>
          <cell r="C431">
            <v>1.968</v>
          </cell>
        </row>
        <row r="449">
          <cell r="B449">
            <v>0</v>
          </cell>
          <cell r="C449">
            <v>1.9039999999999999</v>
          </cell>
        </row>
        <row r="450">
          <cell r="B450">
            <v>3</v>
          </cell>
          <cell r="C450">
            <v>1.895</v>
          </cell>
        </row>
        <row r="451">
          <cell r="B451">
            <v>4</v>
          </cell>
          <cell r="C451">
            <v>1.399</v>
          </cell>
        </row>
        <row r="452">
          <cell r="B452">
            <v>6</v>
          </cell>
          <cell r="C452">
            <v>1.109</v>
          </cell>
        </row>
        <row r="453">
          <cell r="B453">
            <v>8</v>
          </cell>
          <cell r="C453">
            <v>0.86099999999999999</v>
          </cell>
        </row>
        <row r="454">
          <cell r="B454">
            <v>9</v>
          </cell>
          <cell r="C454">
            <v>0.78800000000000003</v>
          </cell>
          <cell r="I454">
            <v>0</v>
          </cell>
          <cell r="J454">
            <v>1.9039999999999999</v>
          </cell>
        </row>
        <row r="455">
          <cell r="B455">
            <v>10</v>
          </cell>
          <cell r="C455">
            <v>0.86</v>
          </cell>
          <cell r="I455">
            <v>3</v>
          </cell>
          <cell r="J455">
            <v>1.895</v>
          </cell>
        </row>
        <row r="456">
          <cell r="B456">
            <v>12</v>
          </cell>
          <cell r="C456">
            <v>1.2050000000000001</v>
          </cell>
          <cell r="I456">
            <v>4</v>
          </cell>
          <cell r="J456">
            <v>1.399</v>
          </cell>
        </row>
        <row r="457">
          <cell r="B457">
            <v>14</v>
          </cell>
          <cell r="C457">
            <v>1.8720000000000001</v>
          </cell>
          <cell r="I457">
            <v>6.9984999999999999</v>
          </cell>
          <cell r="J457">
            <v>-0.6</v>
          </cell>
        </row>
        <row r="458">
          <cell r="B458">
            <v>15</v>
          </cell>
          <cell r="C458">
            <v>3.4830000000000001</v>
          </cell>
          <cell r="I458">
            <v>8.4984999999999999</v>
          </cell>
          <cell r="J458">
            <v>-0.6</v>
          </cell>
        </row>
        <row r="459">
          <cell r="B459">
            <v>16</v>
          </cell>
          <cell r="C459">
            <v>3.4969999999999999</v>
          </cell>
          <cell r="I459">
            <v>9.9984999999999999</v>
          </cell>
          <cell r="J459">
            <v>-0.6</v>
          </cell>
        </row>
        <row r="460">
          <cell r="B460">
            <v>16.59</v>
          </cell>
          <cell r="C460">
            <v>3.4969999999999999</v>
          </cell>
          <cell r="I460">
            <v>16.143999999999998</v>
          </cell>
          <cell r="J460">
            <v>3.4969999999999999</v>
          </cell>
        </row>
        <row r="461">
          <cell r="I461">
            <v>16</v>
          </cell>
          <cell r="J461">
            <v>3.4969999999999999</v>
          </cell>
        </row>
        <row r="462">
          <cell r="I462">
            <v>16.59</v>
          </cell>
          <cell r="J462">
            <v>3.4969999999999999</v>
          </cell>
        </row>
        <row r="478">
          <cell r="B478">
            <v>0</v>
          </cell>
          <cell r="C478">
            <v>1.4550000000000001</v>
          </cell>
        </row>
        <row r="479">
          <cell r="B479">
            <v>5</v>
          </cell>
          <cell r="C479">
            <v>1.464</v>
          </cell>
        </row>
        <row r="480">
          <cell r="B480">
            <v>10</v>
          </cell>
          <cell r="C480">
            <v>1.4690000000000001</v>
          </cell>
        </row>
        <row r="481">
          <cell r="B481">
            <v>11</v>
          </cell>
          <cell r="C481">
            <v>0.75900000000000001</v>
          </cell>
          <cell r="I481">
            <v>0</v>
          </cell>
          <cell r="J481">
            <v>1.4550000000000001</v>
          </cell>
        </row>
        <row r="482">
          <cell r="B482">
            <v>12</v>
          </cell>
          <cell r="C482">
            <v>0.46400000000000002</v>
          </cell>
          <cell r="I482">
            <v>5</v>
          </cell>
          <cell r="J482">
            <v>1.464</v>
          </cell>
        </row>
        <row r="483">
          <cell r="B483">
            <v>13</v>
          </cell>
          <cell r="C483">
            <v>0.16700000000000001</v>
          </cell>
          <cell r="I483">
            <v>8.5</v>
          </cell>
          <cell r="J483">
            <v>1.4690000000000001</v>
          </cell>
        </row>
        <row r="484">
          <cell r="B484">
            <v>14</v>
          </cell>
          <cell r="C484">
            <v>6.5000000000000002E-2</v>
          </cell>
          <cell r="I484">
            <v>11.6035</v>
          </cell>
          <cell r="J484">
            <v>-0.6</v>
          </cell>
        </row>
        <row r="485">
          <cell r="B485">
            <v>15</v>
          </cell>
          <cell r="C485">
            <v>0.16900000000000001</v>
          </cell>
          <cell r="I485">
            <v>13.1035</v>
          </cell>
          <cell r="J485">
            <v>-0.6</v>
          </cell>
        </row>
        <row r="486">
          <cell r="B486">
            <v>16</v>
          </cell>
          <cell r="C486">
            <v>0.55800000000000005</v>
          </cell>
          <cell r="I486">
            <v>14.6035</v>
          </cell>
          <cell r="J486">
            <v>-0.6</v>
          </cell>
        </row>
        <row r="487">
          <cell r="B487">
            <v>17</v>
          </cell>
          <cell r="C487">
            <v>1.56</v>
          </cell>
          <cell r="I487">
            <v>19.490500000000001</v>
          </cell>
          <cell r="J487">
            <v>2.6579999999999999</v>
          </cell>
        </row>
        <row r="488">
          <cell r="B488">
            <v>18</v>
          </cell>
          <cell r="C488">
            <v>2.6459999999999999</v>
          </cell>
          <cell r="I488">
            <v>20.190000000000001</v>
          </cell>
          <cell r="J488">
            <v>2.6579999999999999</v>
          </cell>
        </row>
        <row r="489">
          <cell r="B489">
            <v>19</v>
          </cell>
          <cell r="C489">
            <v>2.6579999999999999</v>
          </cell>
        </row>
        <row r="490">
          <cell r="B490">
            <v>20.190000000000001</v>
          </cell>
          <cell r="C490">
            <v>2.6579999999999999</v>
          </cell>
        </row>
        <row r="507">
          <cell r="B507">
            <v>0</v>
          </cell>
          <cell r="C507">
            <v>0.71899999999999997</v>
          </cell>
        </row>
        <row r="508">
          <cell r="B508">
            <v>5</v>
          </cell>
          <cell r="C508">
            <v>0.71399999999999997</v>
          </cell>
        </row>
        <row r="509">
          <cell r="B509">
            <v>10</v>
          </cell>
          <cell r="C509">
            <v>0.70599999999999996</v>
          </cell>
        </row>
        <row r="510">
          <cell r="B510">
            <v>11</v>
          </cell>
          <cell r="C510">
            <v>0.439</v>
          </cell>
        </row>
        <row r="511">
          <cell r="B511">
            <v>12</v>
          </cell>
          <cell r="C511">
            <v>0.32400000000000001</v>
          </cell>
          <cell r="I511">
            <v>0</v>
          </cell>
          <cell r="J511">
            <v>0.71899999999999997</v>
          </cell>
        </row>
        <row r="512">
          <cell r="B512">
            <v>13</v>
          </cell>
          <cell r="C512">
            <v>0.23599999999999999</v>
          </cell>
          <cell r="I512">
            <v>5</v>
          </cell>
          <cell r="J512">
            <v>0.71399999999999997</v>
          </cell>
        </row>
        <row r="513">
          <cell r="B513">
            <v>14</v>
          </cell>
          <cell r="C513">
            <v>0.13700000000000001</v>
          </cell>
          <cell r="I513">
            <v>10</v>
          </cell>
          <cell r="J513">
            <v>0.70599999999999996</v>
          </cell>
        </row>
        <row r="514">
          <cell r="B514">
            <v>15</v>
          </cell>
          <cell r="C514">
            <v>0.23899999999999999</v>
          </cell>
          <cell r="I514">
            <v>11.959</v>
          </cell>
          <cell r="J514">
            <v>-0.6</v>
          </cell>
        </row>
        <row r="515">
          <cell r="B515">
            <v>16</v>
          </cell>
          <cell r="C515">
            <v>0.53600000000000003</v>
          </cell>
          <cell r="I515">
            <v>13.459</v>
          </cell>
          <cell r="J515">
            <v>-0.6</v>
          </cell>
        </row>
        <row r="516">
          <cell r="B516">
            <v>17</v>
          </cell>
          <cell r="C516">
            <v>1.0349999999999999</v>
          </cell>
          <cell r="I516">
            <v>14.959</v>
          </cell>
          <cell r="J516">
            <v>-0.6</v>
          </cell>
        </row>
        <row r="517">
          <cell r="B517">
            <v>18</v>
          </cell>
          <cell r="C517">
            <v>1.974</v>
          </cell>
          <cell r="I517">
            <v>18.814</v>
          </cell>
          <cell r="J517">
            <v>1.97</v>
          </cell>
        </row>
        <row r="518">
          <cell r="B518">
            <v>23</v>
          </cell>
          <cell r="C518">
            <v>1.9790000000000001</v>
          </cell>
          <cell r="I518">
            <v>23</v>
          </cell>
          <cell r="J518">
            <v>1.9790000000000001</v>
          </cell>
        </row>
        <row r="519">
          <cell r="B519">
            <v>28</v>
          </cell>
          <cell r="C519">
            <v>1.986</v>
          </cell>
          <cell r="I519">
            <v>28</v>
          </cell>
          <cell r="J519">
            <v>1.986</v>
          </cell>
        </row>
        <row r="537">
          <cell r="B537">
            <v>0</v>
          </cell>
          <cell r="C537">
            <v>2.1110000000000002</v>
          </cell>
        </row>
        <row r="538">
          <cell r="B538">
            <v>5</v>
          </cell>
          <cell r="C538">
            <v>2.097</v>
          </cell>
        </row>
        <row r="539">
          <cell r="B539">
            <v>10</v>
          </cell>
          <cell r="C539">
            <v>2.0859999999999999</v>
          </cell>
        </row>
        <row r="540">
          <cell r="B540">
            <v>11</v>
          </cell>
          <cell r="C540">
            <v>1.127</v>
          </cell>
        </row>
        <row r="541">
          <cell r="B541">
            <v>13</v>
          </cell>
          <cell r="C541">
            <v>0.59099999999999997</v>
          </cell>
        </row>
        <row r="542">
          <cell r="B542">
            <v>15</v>
          </cell>
          <cell r="C542">
            <v>7.1999999999999995E-2</v>
          </cell>
          <cell r="I542">
            <v>0</v>
          </cell>
          <cell r="J542">
            <v>2.1110000000000002</v>
          </cell>
        </row>
        <row r="543">
          <cell r="B543">
            <v>16</v>
          </cell>
          <cell r="C543">
            <v>-2.9000000000000001E-2</v>
          </cell>
          <cell r="I543">
            <v>5</v>
          </cell>
          <cell r="J543">
            <v>2.097</v>
          </cell>
        </row>
        <row r="544">
          <cell r="B544">
            <v>17</v>
          </cell>
          <cell r="C544">
            <v>7.5999999999999998E-2</v>
          </cell>
          <cell r="I544">
            <v>10</v>
          </cell>
          <cell r="J544">
            <v>2.0859999999999999</v>
          </cell>
        </row>
        <row r="545">
          <cell r="B545">
            <v>19</v>
          </cell>
          <cell r="C545">
            <v>0.52</v>
          </cell>
          <cell r="I545">
            <v>11</v>
          </cell>
          <cell r="J545">
            <v>1.127</v>
          </cell>
        </row>
        <row r="546">
          <cell r="B546">
            <v>21</v>
          </cell>
          <cell r="C546">
            <v>1.123</v>
          </cell>
          <cell r="I546">
            <v>13</v>
          </cell>
          <cell r="J546">
            <v>0.59099999999999997</v>
          </cell>
        </row>
        <row r="547">
          <cell r="B547">
            <v>22</v>
          </cell>
          <cell r="C547">
            <v>2.2010000000000001</v>
          </cell>
          <cell r="I547">
            <v>14.7865</v>
          </cell>
          <cell r="J547">
            <v>-0.6</v>
          </cell>
        </row>
        <row r="548">
          <cell r="B548">
            <v>27</v>
          </cell>
          <cell r="C548">
            <v>2.206</v>
          </cell>
          <cell r="I548">
            <v>16.2865</v>
          </cell>
          <cell r="J548">
            <v>-0.6</v>
          </cell>
        </row>
        <row r="549">
          <cell r="B549">
            <v>32</v>
          </cell>
          <cell r="C549">
            <v>2.222</v>
          </cell>
          <cell r="I549">
            <v>17.7865</v>
          </cell>
          <cell r="J549">
            <v>-0.6</v>
          </cell>
        </row>
        <row r="550">
          <cell r="I550">
            <v>19.736499999999999</v>
          </cell>
          <cell r="J550">
            <v>0.7</v>
          </cell>
        </row>
        <row r="551">
          <cell r="I551">
            <v>21</v>
          </cell>
          <cell r="J551">
            <v>1.123</v>
          </cell>
        </row>
        <row r="552">
          <cell r="I552">
            <v>22</v>
          </cell>
          <cell r="J552">
            <v>2.2010000000000001</v>
          </cell>
        </row>
        <row r="553">
          <cell r="I553">
            <v>27</v>
          </cell>
          <cell r="J553">
            <v>2.206</v>
          </cell>
        </row>
        <row r="554">
          <cell r="I554">
            <v>32</v>
          </cell>
          <cell r="J554">
            <v>2.222</v>
          </cell>
        </row>
        <row r="567">
          <cell r="B567">
            <v>0</v>
          </cell>
          <cell r="C567">
            <v>1.944</v>
          </cell>
        </row>
        <row r="568">
          <cell r="B568">
            <v>4</v>
          </cell>
          <cell r="C568">
            <v>1.9370000000000001</v>
          </cell>
        </row>
        <row r="569">
          <cell r="B569">
            <v>5</v>
          </cell>
          <cell r="C569">
            <v>0.94099999999999995</v>
          </cell>
        </row>
        <row r="570">
          <cell r="B570">
            <v>7</v>
          </cell>
          <cell r="C570">
            <v>0.34300000000000003</v>
          </cell>
        </row>
        <row r="571">
          <cell r="B571">
            <v>9</v>
          </cell>
          <cell r="C571">
            <v>-1E-3</v>
          </cell>
          <cell r="I571">
            <v>0</v>
          </cell>
          <cell r="J571">
            <v>1.944</v>
          </cell>
        </row>
        <row r="572">
          <cell r="B572">
            <v>11</v>
          </cell>
          <cell r="C572">
            <v>-0.10299999999999999</v>
          </cell>
          <cell r="I572">
            <v>4</v>
          </cell>
          <cell r="J572">
            <v>1.9370000000000001</v>
          </cell>
        </row>
        <row r="573">
          <cell r="B573">
            <v>13</v>
          </cell>
          <cell r="C573">
            <v>-2E-3</v>
          </cell>
          <cell r="I573">
            <v>5</v>
          </cell>
          <cell r="J573">
            <v>0.94099999999999995</v>
          </cell>
        </row>
        <row r="574">
          <cell r="B574">
            <v>15</v>
          </cell>
          <cell r="C574">
            <v>0.42099999999999999</v>
          </cell>
          <cell r="I574">
            <v>7</v>
          </cell>
          <cell r="J574">
            <v>0.34300000000000003</v>
          </cell>
        </row>
        <row r="575">
          <cell r="B575">
            <v>17</v>
          </cell>
          <cell r="C575">
            <v>0.84699999999999998</v>
          </cell>
          <cell r="I575">
            <v>9</v>
          </cell>
          <cell r="J575">
            <v>-1E-3</v>
          </cell>
        </row>
        <row r="576">
          <cell r="B576">
            <v>18</v>
          </cell>
          <cell r="C576">
            <v>1.833</v>
          </cell>
          <cell r="I576">
            <v>9.8985000000000003</v>
          </cell>
          <cell r="J576">
            <v>-0.6</v>
          </cell>
        </row>
        <row r="577">
          <cell r="B577">
            <v>23</v>
          </cell>
          <cell r="C577">
            <v>1.84</v>
          </cell>
          <cell r="I577">
            <v>11.3985</v>
          </cell>
          <cell r="J577">
            <v>-0.6</v>
          </cell>
        </row>
        <row r="578">
          <cell r="B578">
            <v>28</v>
          </cell>
          <cell r="C578">
            <v>1.847</v>
          </cell>
          <cell r="I578">
            <v>12.8985</v>
          </cell>
          <cell r="J578">
            <v>-0.6</v>
          </cell>
        </row>
        <row r="579">
          <cell r="I579">
            <v>14.098500000000001</v>
          </cell>
          <cell r="J579">
            <v>0.2</v>
          </cell>
        </row>
        <row r="580">
          <cell r="I580">
            <v>15</v>
          </cell>
          <cell r="J580">
            <v>0.42099999999999999</v>
          </cell>
        </row>
        <row r="581">
          <cell r="I581">
            <v>17</v>
          </cell>
          <cell r="J581">
            <v>0.84699999999999998</v>
          </cell>
        </row>
        <row r="582">
          <cell r="I582">
            <v>18</v>
          </cell>
          <cell r="J582">
            <v>1.833</v>
          </cell>
        </row>
        <row r="583">
          <cell r="I583">
            <v>23</v>
          </cell>
          <cell r="J583">
            <v>1.84</v>
          </cell>
        </row>
        <row r="584">
          <cell r="I584">
            <v>28</v>
          </cell>
          <cell r="J584">
            <v>1.847</v>
          </cell>
        </row>
        <row r="597">
          <cell r="B597">
            <v>0</v>
          </cell>
          <cell r="C597">
            <v>1.8360000000000001</v>
          </cell>
        </row>
        <row r="598">
          <cell r="B598">
            <v>5</v>
          </cell>
          <cell r="C598">
            <v>1.7709999999999999</v>
          </cell>
        </row>
        <row r="599">
          <cell r="B599">
            <v>10</v>
          </cell>
          <cell r="C599">
            <v>1.82</v>
          </cell>
        </row>
        <row r="600">
          <cell r="B600">
            <v>11</v>
          </cell>
          <cell r="C600">
            <v>1.206</v>
          </cell>
        </row>
        <row r="601">
          <cell r="B601">
            <v>13</v>
          </cell>
          <cell r="C601">
            <v>0.82299999999999995</v>
          </cell>
        </row>
        <row r="602">
          <cell r="B602">
            <v>15</v>
          </cell>
          <cell r="C602">
            <v>0.43</v>
          </cell>
        </row>
        <row r="603">
          <cell r="B603">
            <v>17</v>
          </cell>
          <cell r="C603">
            <v>-4.9000000000000002E-2</v>
          </cell>
        </row>
        <row r="604">
          <cell r="B604">
            <v>19</v>
          </cell>
          <cell r="C604">
            <v>5.2999999999999999E-2</v>
          </cell>
        </row>
        <row r="605">
          <cell r="B605">
            <v>21</v>
          </cell>
          <cell r="C605">
            <v>0.437</v>
          </cell>
          <cell r="I605">
            <v>0</v>
          </cell>
          <cell r="J605">
            <v>1.8360000000000001</v>
          </cell>
        </row>
        <row r="606">
          <cell r="B606">
            <v>23</v>
          </cell>
          <cell r="C606">
            <v>1.321</v>
          </cell>
          <cell r="I606">
            <v>5</v>
          </cell>
          <cell r="J606">
            <v>1.7709999999999999</v>
          </cell>
        </row>
        <row r="607">
          <cell r="B607">
            <v>24</v>
          </cell>
          <cell r="C607">
            <v>2.6030000000000002</v>
          </cell>
          <cell r="I607">
            <v>10</v>
          </cell>
          <cell r="J607">
            <v>1.82</v>
          </cell>
        </row>
        <row r="608">
          <cell r="B608">
            <v>30</v>
          </cell>
          <cell r="C608">
            <v>2.6110000000000002</v>
          </cell>
          <cell r="I608">
            <v>11</v>
          </cell>
          <cell r="J608">
            <v>1.206</v>
          </cell>
        </row>
        <row r="609">
          <cell r="B609">
            <v>35</v>
          </cell>
          <cell r="C609">
            <v>2.6160000000000001</v>
          </cell>
          <cell r="I609">
            <v>13</v>
          </cell>
          <cell r="J609">
            <v>0.82299999999999995</v>
          </cell>
        </row>
        <row r="610">
          <cell r="I610">
            <v>15</v>
          </cell>
          <cell r="J610">
            <v>0.43</v>
          </cell>
        </row>
        <row r="611">
          <cell r="I611">
            <v>16.545000000000002</v>
          </cell>
          <cell r="J611">
            <v>-0.6</v>
          </cell>
        </row>
        <row r="612">
          <cell r="I612">
            <v>18.045000000000002</v>
          </cell>
          <cell r="J612">
            <v>-0.6</v>
          </cell>
        </row>
        <row r="613">
          <cell r="I613">
            <v>19.545000000000002</v>
          </cell>
          <cell r="J613">
            <v>-0.6</v>
          </cell>
        </row>
        <row r="614">
          <cell r="I614">
            <v>21.195</v>
          </cell>
          <cell r="J614">
            <v>0.5</v>
          </cell>
        </row>
        <row r="615">
          <cell r="I615">
            <v>21</v>
          </cell>
          <cell r="J615">
            <v>0.437</v>
          </cell>
        </row>
        <row r="616">
          <cell r="I616">
            <v>23</v>
          </cell>
          <cell r="J616">
            <v>1.321</v>
          </cell>
        </row>
        <row r="617">
          <cell r="I617">
            <v>24</v>
          </cell>
          <cell r="J617">
            <v>2.6030000000000002</v>
          </cell>
        </row>
        <row r="618">
          <cell r="I618">
            <v>30</v>
          </cell>
          <cell r="J618">
            <v>2.6110000000000002</v>
          </cell>
        </row>
        <row r="619">
          <cell r="I619">
            <v>35</v>
          </cell>
          <cell r="J619">
            <v>2.6160000000000001</v>
          </cell>
        </row>
        <row r="627">
          <cell r="B627">
            <v>0</v>
          </cell>
          <cell r="C627">
            <v>1.73</v>
          </cell>
        </row>
        <row r="628">
          <cell r="B628">
            <v>5</v>
          </cell>
          <cell r="C628">
            <v>1.7170000000000001</v>
          </cell>
        </row>
        <row r="629">
          <cell r="B629">
            <v>10</v>
          </cell>
          <cell r="C629">
            <v>1.706</v>
          </cell>
        </row>
        <row r="630">
          <cell r="B630">
            <v>12</v>
          </cell>
          <cell r="C630">
            <v>0.93500000000000005</v>
          </cell>
        </row>
        <row r="631">
          <cell r="B631">
            <v>14</v>
          </cell>
          <cell r="C631">
            <v>0.41699999999999998</v>
          </cell>
        </row>
        <row r="632">
          <cell r="B632">
            <v>16</v>
          </cell>
          <cell r="C632">
            <v>3.1E-2</v>
          </cell>
        </row>
        <row r="633">
          <cell r="B633">
            <v>18</v>
          </cell>
          <cell r="C633">
            <v>-7.0000000000000007E-2</v>
          </cell>
        </row>
        <row r="634">
          <cell r="B634">
            <v>20</v>
          </cell>
          <cell r="C634">
            <v>3.2000000000000001E-2</v>
          </cell>
        </row>
        <row r="635">
          <cell r="B635">
            <v>22</v>
          </cell>
          <cell r="C635">
            <v>0.437</v>
          </cell>
        </row>
        <row r="636">
          <cell r="B636">
            <v>24</v>
          </cell>
          <cell r="C636">
            <v>0.93500000000000005</v>
          </cell>
          <cell r="I636">
            <v>0</v>
          </cell>
          <cell r="J636">
            <v>1.73</v>
          </cell>
        </row>
        <row r="637">
          <cell r="B637">
            <v>26</v>
          </cell>
          <cell r="C637">
            <v>2.6960000000000002</v>
          </cell>
          <cell r="I637">
            <v>5</v>
          </cell>
          <cell r="J637">
            <v>1.7170000000000001</v>
          </cell>
        </row>
        <row r="638">
          <cell r="B638">
            <v>30</v>
          </cell>
          <cell r="C638">
            <v>2.7010000000000001</v>
          </cell>
          <cell r="I638">
            <v>10</v>
          </cell>
          <cell r="J638">
            <v>1.706</v>
          </cell>
        </row>
        <row r="639">
          <cell r="B639">
            <v>35</v>
          </cell>
          <cell r="C639">
            <v>2.706</v>
          </cell>
          <cell r="I639">
            <v>12</v>
          </cell>
          <cell r="J639">
            <v>0.93500000000000005</v>
          </cell>
        </row>
        <row r="640">
          <cell r="B640">
            <v>40</v>
          </cell>
          <cell r="C640">
            <v>2.718</v>
          </cell>
          <cell r="I640">
            <v>14</v>
          </cell>
          <cell r="J640">
            <v>0.41699999999999998</v>
          </cell>
        </row>
        <row r="641">
          <cell r="I641">
            <v>15.5</v>
          </cell>
          <cell r="J641">
            <v>3.1E-2</v>
          </cell>
        </row>
        <row r="642">
          <cell r="I642">
            <v>16.4465</v>
          </cell>
          <cell r="J642">
            <v>-0.6</v>
          </cell>
        </row>
        <row r="643">
          <cell r="I643">
            <v>17.9465</v>
          </cell>
          <cell r="J643">
            <v>-0.6</v>
          </cell>
        </row>
        <row r="644">
          <cell r="I644">
            <v>19.4465</v>
          </cell>
          <cell r="J644">
            <v>-0.6</v>
          </cell>
        </row>
        <row r="645">
          <cell r="I645">
            <v>20.5715</v>
          </cell>
          <cell r="J645">
            <v>0.15</v>
          </cell>
        </row>
        <row r="646">
          <cell r="I646">
            <v>22</v>
          </cell>
          <cell r="J646">
            <v>0.437</v>
          </cell>
        </row>
        <row r="647">
          <cell r="I647">
            <v>24</v>
          </cell>
          <cell r="J647">
            <v>0.93500000000000005</v>
          </cell>
        </row>
        <row r="648">
          <cell r="I648">
            <v>26</v>
          </cell>
          <cell r="J648">
            <v>2.6960000000000002</v>
          </cell>
        </row>
        <row r="649">
          <cell r="I649">
            <v>30</v>
          </cell>
          <cell r="J649">
            <v>2.7010000000000001</v>
          </cell>
        </row>
        <row r="650">
          <cell r="I650">
            <v>35</v>
          </cell>
          <cell r="J650">
            <v>2.706</v>
          </cell>
        </row>
        <row r="651">
          <cell r="I651">
            <v>40</v>
          </cell>
          <cell r="J651">
            <v>2.718</v>
          </cell>
        </row>
        <row r="663">
          <cell r="B663">
            <v>0</v>
          </cell>
          <cell r="C663">
            <v>2.7029999999999998</v>
          </cell>
        </row>
        <row r="664">
          <cell r="B664">
            <v>4</v>
          </cell>
          <cell r="C664">
            <v>2.694</v>
          </cell>
        </row>
        <row r="665">
          <cell r="B665">
            <v>5</v>
          </cell>
          <cell r="C665">
            <v>1.6040000000000001</v>
          </cell>
          <cell r="I665">
            <v>0</v>
          </cell>
          <cell r="J665">
            <v>2.7029999999999998</v>
          </cell>
        </row>
        <row r="666">
          <cell r="B666">
            <v>6</v>
          </cell>
          <cell r="C666">
            <v>0.91200000000000003</v>
          </cell>
          <cell r="I666">
            <v>2.75</v>
          </cell>
          <cell r="J666">
            <v>2.694</v>
          </cell>
        </row>
        <row r="667">
          <cell r="B667">
            <v>7</v>
          </cell>
          <cell r="C667">
            <v>0.36699999999999999</v>
          </cell>
          <cell r="I667">
            <v>7.6909999999999998</v>
          </cell>
          <cell r="J667">
            <v>-0.6</v>
          </cell>
        </row>
        <row r="668">
          <cell r="B668">
            <v>9</v>
          </cell>
          <cell r="C668">
            <v>0.26300000000000001</v>
          </cell>
          <cell r="I668">
            <v>9.1909999999999989</v>
          </cell>
          <cell r="J668">
            <v>-0.6</v>
          </cell>
        </row>
        <row r="669">
          <cell r="B669">
            <v>11</v>
          </cell>
          <cell r="C669">
            <v>0.36499999999999999</v>
          </cell>
          <cell r="I669">
            <v>10.690999999999999</v>
          </cell>
          <cell r="J669">
            <v>-0.6</v>
          </cell>
        </row>
        <row r="670">
          <cell r="B670">
            <v>12</v>
          </cell>
          <cell r="C670">
            <v>0.879</v>
          </cell>
          <cell r="I670">
            <v>15.570499999999999</v>
          </cell>
          <cell r="J670">
            <v>2.653</v>
          </cell>
        </row>
        <row r="671">
          <cell r="B671">
            <v>13</v>
          </cell>
          <cell r="C671">
            <v>1.663</v>
          </cell>
          <cell r="I671">
            <v>20</v>
          </cell>
          <cell r="J671">
            <v>2.6579999999999999</v>
          </cell>
        </row>
        <row r="672">
          <cell r="B672">
            <v>14</v>
          </cell>
          <cell r="C672">
            <v>2.653</v>
          </cell>
          <cell r="I672">
            <v>25</v>
          </cell>
          <cell r="J672">
            <v>2.6629999999999998</v>
          </cell>
        </row>
        <row r="673">
          <cell r="B673">
            <v>20</v>
          </cell>
          <cell r="C673">
            <v>2.6579999999999999</v>
          </cell>
        </row>
        <row r="674">
          <cell r="B674">
            <v>25</v>
          </cell>
          <cell r="C674">
            <v>2.6629999999999998</v>
          </cell>
        </row>
        <row r="693">
          <cell r="B693">
            <v>0</v>
          </cell>
          <cell r="C693">
            <v>2.6920000000000002</v>
          </cell>
        </row>
        <row r="694">
          <cell r="B694">
            <v>5</v>
          </cell>
          <cell r="C694">
            <v>2.6829999999999998</v>
          </cell>
        </row>
        <row r="695">
          <cell r="B695">
            <v>10</v>
          </cell>
          <cell r="C695">
            <v>2.6779999999999999</v>
          </cell>
        </row>
        <row r="696">
          <cell r="B696">
            <v>12</v>
          </cell>
          <cell r="C696">
            <v>2.1070000000000002</v>
          </cell>
        </row>
        <row r="697">
          <cell r="B697">
            <v>14</v>
          </cell>
          <cell r="C697">
            <v>1.5620000000000001</v>
          </cell>
          <cell r="I697">
            <v>0</v>
          </cell>
          <cell r="J697">
            <v>2.6920000000000002</v>
          </cell>
        </row>
        <row r="698">
          <cell r="B698">
            <v>16</v>
          </cell>
          <cell r="C698">
            <v>1.109</v>
          </cell>
          <cell r="I698">
            <v>5</v>
          </cell>
          <cell r="J698">
            <v>2.6829999999999998</v>
          </cell>
        </row>
        <row r="699">
          <cell r="B699">
            <v>18</v>
          </cell>
          <cell r="C699">
            <v>0.56699999999999995</v>
          </cell>
          <cell r="I699">
            <v>10</v>
          </cell>
          <cell r="J699">
            <v>2.6779999999999999</v>
          </cell>
        </row>
        <row r="700">
          <cell r="B700">
            <v>20</v>
          </cell>
          <cell r="C700">
            <v>0.17899999999999999</v>
          </cell>
          <cell r="I700">
            <v>12</v>
          </cell>
          <cell r="J700">
            <v>2.1070000000000002</v>
          </cell>
        </row>
        <row r="701">
          <cell r="B701">
            <v>22</v>
          </cell>
          <cell r="C701">
            <v>8.2000000000000003E-2</v>
          </cell>
          <cell r="I701">
            <v>14</v>
          </cell>
          <cell r="J701">
            <v>1.5620000000000001</v>
          </cell>
        </row>
        <row r="702">
          <cell r="B702">
            <v>24</v>
          </cell>
          <cell r="C702">
            <v>0.185</v>
          </cell>
          <cell r="I702">
            <v>16</v>
          </cell>
          <cell r="J702">
            <v>1.109</v>
          </cell>
        </row>
        <row r="703">
          <cell r="B703">
            <v>26</v>
          </cell>
          <cell r="C703">
            <v>0.40899999999999997</v>
          </cell>
          <cell r="I703">
            <v>18</v>
          </cell>
          <cell r="J703">
            <v>0.56699999999999995</v>
          </cell>
        </row>
        <row r="704">
          <cell r="B704">
            <v>28</v>
          </cell>
          <cell r="C704">
            <v>0.69799999999999995</v>
          </cell>
          <cell r="I704">
            <v>20</v>
          </cell>
          <cell r="J704">
            <v>0.17899999999999999</v>
          </cell>
        </row>
        <row r="705">
          <cell r="B705">
            <v>30</v>
          </cell>
          <cell r="C705">
            <v>1.0089999999999999</v>
          </cell>
          <cell r="I705">
            <v>21.168500000000002</v>
          </cell>
          <cell r="J705">
            <v>-0.6</v>
          </cell>
        </row>
        <row r="706">
          <cell r="B706">
            <v>32</v>
          </cell>
          <cell r="C706">
            <v>1.4079999999999999</v>
          </cell>
          <cell r="I706">
            <v>22.668500000000002</v>
          </cell>
          <cell r="J706">
            <v>-0.6</v>
          </cell>
        </row>
        <row r="707">
          <cell r="B707">
            <v>34</v>
          </cell>
          <cell r="C707">
            <v>1.9119999999999999</v>
          </cell>
          <cell r="I707">
            <v>24.168500000000002</v>
          </cell>
          <cell r="J707">
            <v>-0.6</v>
          </cell>
        </row>
        <row r="708">
          <cell r="B708">
            <v>40</v>
          </cell>
          <cell r="C708">
            <v>1.919</v>
          </cell>
          <cell r="I708">
            <v>25.593500000000002</v>
          </cell>
          <cell r="J708">
            <v>0.35</v>
          </cell>
        </row>
        <row r="709">
          <cell r="B709">
            <v>45</v>
          </cell>
          <cell r="C709">
            <v>1.9279999999999999</v>
          </cell>
          <cell r="I709">
            <v>26</v>
          </cell>
          <cell r="J709">
            <v>0.40899999999999997</v>
          </cell>
        </row>
        <row r="710">
          <cell r="I710">
            <v>28</v>
          </cell>
          <cell r="J710">
            <v>0.69799999999999995</v>
          </cell>
        </row>
        <row r="711">
          <cell r="I711">
            <v>30</v>
          </cell>
          <cell r="J711">
            <v>1.0089999999999999</v>
          </cell>
        </row>
        <row r="712">
          <cell r="I712">
            <v>32</v>
          </cell>
          <cell r="J712">
            <v>1.4079999999999999</v>
          </cell>
        </row>
        <row r="713">
          <cell r="I713">
            <v>34</v>
          </cell>
          <cell r="J713">
            <v>1.9119999999999999</v>
          </cell>
        </row>
        <row r="714">
          <cell r="I714">
            <v>40</v>
          </cell>
          <cell r="J714">
            <v>1.919</v>
          </cell>
        </row>
        <row r="715">
          <cell r="I715">
            <v>45</v>
          </cell>
          <cell r="J715">
            <v>1.9279999999999999</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64"/>
  <sheetViews>
    <sheetView zoomScaleNormal="100" zoomScaleSheetLayoutView="70" workbookViewId="0">
      <selection activeCell="A693" sqref="A693:XFD693"/>
    </sheetView>
  </sheetViews>
  <sheetFormatPr defaultRowHeight="12.75" x14ac:dyDescent="0.2"/>
  <cols>
    <col min="1" max="1" width="9.140625" style="21"/>
    <col min="2" max="2" width="8.140625" style="30" customWidth="1"/>
    <col min="3" max="3" width="8.5703125" style="31" customWidth="1"/>
    <col min="4" max="4" width="11" style="31" customWidth="1"/>
    <col min="5" max="5" width="9" style="21" customWidth="1"/>
    <col min="6" max="6" width="8.140625" style="21" customWidth="1"/>
    <col min="7" max="7" width="9.140625" style="21" customWidth="1"/>
    <col min="8" max="8" width="11.85546875" style="21" customWidth="1"/>
    <col min="9" max="9" width="10.7109375" style="21" customWidth="1"/>
    <col min="10" max="10" width="7.42578125" style="40" customWidth="1"/>
    <col min="11" max="12" width="7.42578125" style="21" customWidth="1"/>
    <col min="13" max="13" width="10.85546875" style="21" customWidth="1"/>
    <col min="14" max="16" width="10.140625" style="21" customWidth="1"/>
    <col min="17" max="17" width="8.7109375" style="21" customWidth="1"/>
    <col min="18" max="18" width="9.140625" style="21"/>
    <col min="19" max="19" width="32" style="21" customWidth="1"/>
    <col min="20"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95" t="s">
        <v>112</v>
      </c>
      <c r="B1" s="95"/>
      <c r="C1" s="95"/>
      <c r="D1" s="95"/>
      <c r="E1" s="95"/>
      <c r="F1" s="95"/>
      <c r="G1" s="95"/>
      <c r="H1" s="95"/>
      <c r="I1" s="95"/>
      <c r="J1" s="95"/>
      <c r="K1" s="95"/>
      <c r="L1" s="95"/>
      <c r="M1" s="95"/>
      <c r="N1" s="20"/>
      <c r="O1" s="20"/>
      <c r="P1" s="20"/>
      <c r="Q1" s="20"/>
      <c r="R1" s="20"/>
      <c r="S1" s="20"/>
      <c r="T1" s="20"/>
      <c r="U1" s="20"/>
      <c r="V1" s="20"/>
    </row>
    <row r="2" spans="1:22" ht="15" x14ac:dyDescent="0.2">
      <c r="B2" s="42"/>
      <c r="C2" s="22"/>
      <c r="D2" s="22"/>
      <c r="E2" s="42"/>
      <c r="F2" s="42"/>
      <c r="G2" s="42"/>
      <c r="H2" s="42"/>
      <c r="I2" s="42"/>
      <c r="J2" s="42"/>
      <c r="K2" s="42"/>
      <c r="L2" s="42"/>
      <c r="M2" s="42"/>
      <c r="N2" s="42"/>
      <c r="O2" s="42"/>
      <c r="P2" s="42"/>
      <c r="Q2" s="42"/>
      <c r="R2" s="42"/>
      <c r="S2" s="42"/>
      <c r="T2" s="20"/>
      <c r="U2" s="20"/>
      <c r="V2" s="20"/>
    </row>
    <row r="3" spans="1:22" ht="15" x14ac:dyDescent="0.2">
      <c r="B3" s="42"/>
      <c r="C3" s="22"/>
      <c r="D3" s="22"/>
      <c r="E3" s="42"/>
      <c r="F3" s="23" t="s">
        <v>70</v>
      </c>
      <c r="G3" s="23"/>
      <c r="H3" s="92">
        <v>0</v>
      </c>
      <c r="I3" s="92"/>
      <c r="J3" s="42"/>
      <c r="K3" s="42"/>
      <c r="L3" s="42"/>
      <c r="M3" s="42"/>
      <c r="N3" s="24"/>
      <c r="O3" s="24"/>
      <c r="P3" s="24"/>
    </row>
    <row r="4" spans="1:22" x14ac:dyDescent="0.2">
      <c r="B4" s="23" t="s">
        <v>113</v>
      </c>
      <c r="C4" s="23" t="s">
        <v>114</v>
      </c>
      <c r="D4" s="23"/>
      <c r="E4" s="23" t="s">
        <v>115</v>
      </c>
      <c r="F4" s="23" t="s">
        <v>116</v>
      </c>
      <c r="G4" s="23" t="s">
        <v>117</v>
      </c>
      <c r="H4" s="23"/>
      <c r="I4" s="23" t="s">
        <v>113</v>
      </c>
      <c r="J4" s="23" t="s">
        <v>114</v>
      </c>
      <c r="K4" s="23" t="s">
        <v>115</v>
      </c>
      <c r="L4" s="23" t="s">
        <v>116</v>
      </c>
      <c r="M4" s="23" t="s">
        <v>117</v>
      </c>
      <c r="N4" s="24"/>
      <c r="O4" s="24"/>
      <c r="P4" s="24"/>
    </row>
    <row r="5" spans="1:22" x14ac:dyDescent="0.2">
      <c r="B5" s="93" t="s">
        <v>109</v>
      </c>
      <c r="C5" s="93"/>
      <c r="D5" s="93"/>
      <c r="E5" s="93"/>
      <c r="F5" s="93"/>
      <c r="G5" s="93"/>
      <c r="I5" s="93" t="s">
        <v>71</v>
      </c>
      <c r="J5" s="93"/>
      <c r="K5" s="93"/>
      <c r="L5" s="93"/>
      <c r="M5" s="93"/>
      <c r="N5" s="25"/>
      <c r="O5" s="25"/>
      <c r="P5" s="25"/>
    </row>
    <row r="6" spans="1:22" x14ac:dyDescent="0.2">
      <c r="B6" s="46">
        <v>0</v>
      </c>
      <c r="C6" s="47">
        <v>0.55700000000000005</v>
      </c>
      <c r="D6" s="47" t="s">
        <v>118</v>
      </c>
      <c r="E6" s="41"/>
      <c r="F6" s="41"/>
      <c r="G6" s="41"/>
      <c r="H6" s="41"/>
      <c r="I6" s="46">
        <v>0</v>
      </c>
      <c r="J6" s="47">
        <v>0.55700000000000005</v>
      </c>
      <c r="K6" s="39"/>
      <c r="L6" s="41"/>
      <c r="M6" s="39"/>
      <c r="N6" s="28"/>
      <c r="O6" s="28"/>
      <c r="P6" s="28"/>
      <c r="R6" s="29"/>
    </row>
    <row r="7" spans="1:22" x14ac:dyDescent="0.2">
      <c r="B7" s="46">
        <v>5</v>
      </c>
      <c r="C7" s="47">
        <v>0.56200000000000006</v>
      </c>
      <c r="D7" s="47"/>
      <c r="E7" s="39">
        <f>(C6+C7)/2</f>
        <v>0.55950000000000011</v>
      </c>
      <c r="F7" s="41">
        <f>B7-B6</f>
        <v>5</v>
      </c>
      <c r="G7" s="39">
        <f>E7*F7</f>
        <v>2.7975000000000003</v>
      </c>
      <c r="H7" s="41"/>
      <c r="I7" s="46">
        <v>5</v>
      </c>
      <c r="J7" s="47">
        <v>0.56200000000000006</v>
      </c>
      <c r="K7" s="39">
        <f t="shared" ref="K7:K12" si="0">AVERAGE(J6,J7)</f>
        <v>0.55950000000000011</v>
      </c>
      <c r="L7" s="41">
        <f t="shared" ref="L7:L12" si="1">I7-I6</f>
        <v>5</v>
      </c>
      <c r="M7" s="39">
        <f t="shared" ref="M7:M22" si="2">L7*K7</f>
        <v>2.7975000000000003</v>
      </c>
      <c r="N7" s="28"/>
      <c r="O7" s="28"/>
      <c r="P7" s="28"/>
      <c r="Q7" s="30"/>
      <c r="R7" s="29"/>
    </row>
    <row r="8" spans="1:22" x14ac:dyDescent="0.2">
      <c r="B8" s="46">
        <v>10</v>
      </c>
      <c r="C8" s="47">
        <v>0.57699999999999996</v>
      </c>
      <c r="D8" s="47" t="s">
        <v>23</v>
      </c>
      <c r="E8" s="39">
        <f t="shared" ref="E8:E20" si="3">(C7+C8)/2</f>
        <v>0.56950000000000001</v>
      </c>
      <c r="F8" s="41">
        <f t="shared" ref="F8:F20" si="4">B8-B7</f>
        <v>5</v>
      </c>
      <c r="G8" s="39">
        <f t="shared" ref="G8:G20" si="5">E8*F8</f>
        <v>2.8475000000000001</v>
      </c>
      <c r="H8" s="41"/>
      <c r="I8" s="46">
        <v>10</v>
      </c>
      <c r="J8" s="47">
        <v>0.57699999999999996</v>
      </c>
      <c r="K8" s="39">
        <f t="shared" si="0"/>
        <v>0.56950000000000001</v>
      </c>
      <c r="L8" s="41">
        <f t="shared" si="1"/>
        <v>5</v>
      </c>
      <c r="M8" s="39">
        <f t="shared" si="2"/>
        <v>2.8475000000000001</v>
      </c>
      <c r="N8" s="28"/>
      <c r="O8" s="28"/>
      <c r="P8" s="28"/>
      <c r="Q8" s="30"/>
      <c r="R8" s="29"/>
    </row>
    <row r="9" spans="1:22" x14ac:dyDescent="0.2">
      <c r="B9" s="46">
        <v>12</v>
      </c>
      <c r="C9" s="47">
        <v>0.39200000000000002</v>
      </c>
      <c r="D9" s="47"/>
      <c r="E9" s="39">
        <f t="shared" si="3"/>
        <v>0.48449999999999999</v>
      </c>
      <c r="F9" s="41">
        <f t="shared" si="4"/>
        <v>2</v>
      </c>
      <c r="G9" s="39">
        <f t="shared" si="5"/>
        <v>0.96899999999999997</v>
      </c>
      <c r="H9" s="41"/>
      <c r="I9" s="46">
        <v>12</v>
      </c>
      <c r="J9" s="47">
        <v>0.39200000000000002</v>
      </c>
      <c r="K9" s="39">
        <f t="shared" si="0"/>
        <v>0.48449999999999999</v>
      </c>
      <c r="L9" s="41">
        <f t="shared" si="1"/>
        <v>2</v>
      </c>
      <c r="M9" s="39">
        <f t="shared" si="2"/>
        <v>0.96899999999999997</v>
      </c>
      <c r="N9" s="28"/>
      <c r="O9" s="28"/>
      <c r="P9" s="28"/>
      <c r="Q9" s="30"/>
      <c r="R9" s="29"/>
    </row>
    <row r="10" spans="1:22" x14ac:dyDescent="0.2">
      <c r="B10" s="46">
        <v>14</v>
      </c>
      <c r="C10" s="47">
        <v>0.29599999999999999</v>
      </c>
      <c r="D10" s="47"/>
      <c r="E10" s="39">
        <f t="shared" si="3"/>
        <v>0.34399999999999997</v>
      </c>
      <c r="F10" s="41">
        <f t="shared" si="4"/>
        <v>2</v>
      </c>
      <c r="G10" s="39">
        <f t="shared" si="5"/>
        <v>0.68799999999999994</v>
      </c>
      <c r="H10" s="41"/>
      <c r="I10" s="46">
        <v>14</v>
      </c>
      <c r="J10" s="47">
        <v>0.29599999999999999</v>
      </c>
      <c r="K10" s="39">
        <f t="shared" si="0"/>
        <v>0.34399999999999997</v>
      </c>
      <c r="L10" s="41">
        <f t="shared" si="1"/>
        <v>2</v>
      </c>
      <c r="M10" s="39">
        <f t="shared" si="2"/>
        <v>0.68799999999999994</v>
      </c>
      <c r="N10" s="28"/>
      <c r="O10" s="28"/>
      <c r="P10" s="28"/>
      <c r="Q10" s="30"/>
      <c r="R10" s="29"/>
    </row>
    <row r="11" spans="1:22" x14ac:dyDescent="0.2">
      <c r="B11" s="46">
        <v>16</v>
      </c>
      <c r="C11" s="47">
        <v>0.191</v>
      </c>
      <c r="D11" s="47"/>
      <c r="E11" s="39">
        <f t="shared" si="3"/>
        <v>0.24349999999999999</v>
      </c>
      <c r="F11" s="41">
        <f t="shared" si="4"/>
        <v>2</v>
      </c>
      <c r="G11" s="39">
        <f t="shared" si="5"/>
        <v>0.48699999999999999</v>
      </c>
      <c r="H11" s="41"/>
      <c r="I11" s="46">
        <v>16</v>
      </c>
      <c r="J11" s="47">
        <v>0.191</v>
      </c>
      <c r="K11" s="39">
        <f t="shared" si="0"/>
        <v>0.24349999999999999</v>
      </c>
      <c r="L11" s="41">
        <f t="shared" si="1"/>
        <v>2</v>
      </c>
      <c r="M11" s="39">
        <f t="shared" si="2"/>
        <v>0.48699999999999999</v>
      </c>
      <c r="N11" s="28"/>
      <c r="O11" s="28"/>
      <c r="P11" s="28"/>
      <c r="Q11" s="30"/>
      <c r="R11" s="29"/>
    </row>
    <row r="12" spans="1:22" x14ac:dyDescent="0.2">
      <c r="B12" s="46">
        <v>18</v>
      </c>
      <c r="C12" s="47">
        <v>9.6000000000000002E-2</v>
      </c>
      <c r="D12" s="47"/>
      <c r="E12" s="39">
        <f t="shared" si="3"/>
        <v>0.14350000000000002</v>
      </c>
      <c r="F12" s="41">
        <f t="shared" si="4"/>
        <v>2</v>
      </c>
      <c r="G12" s="39">
        <f t="shared" si="5"/>
        <v>0.28700000000000003</v>
      </c>
      <c r="H12" s="41"/>
      <c r="I12" s="46">
        <v>18</v>
      </c>
      <c r="J12" s="47">
        <v>9.6000000000000002E-2</v>
      </c>
      <c r="K12" s="39">
        <f t="shared" si="0"/>
        <v>0.14350000000000002</v>
      </c>
      <c r="L12" s="41">
        <f t="shared" si="1"/>
        <v>2</v>
      </c>
      <c r="M12" s="39">
        <f t="shared" si="2"/>
        <v>0.28700000000000003</v>
      </c>
      <c r="N12" s="28"/>
      <c r="O12" s="28"/>
      <c r="P12" s="28"/>
      <c r="Q12" s="30"/>
      <c r="R12" s="29"/>
    </row>
    <row r="13" spans="1:22" x14ac:dyDescent="0.2">
      <c r="B13" s="46">
        <v>20</v>
      </c>
      <c r="C13" s="47">
        <v>-8.0000000000000002E-3</v>
      </c>
      <c r="D13" s="47" t="s">
        <v>22</v>
      </c>
      <c r="E13" s="39">
        <f t="shared" si="3"/>
        <v>4.3999999999999997E-2</v>
      </c>
      <c r="F13" s="41">
        <f t="shared" si="4"/>
        <v>2</v>
      </c>
      <c r="G13" s="39">
        <f t="shared" si="5"/>
        <v>8.7999999999999995E-2</v>
      </c>
      <c r="H13" s="41"/>
      <c r="I13" s="48">
        <f>I12+(J12-J13)*1.5</f>
        <v>19.044</v>
      </c>
      <c r="J13" s="49">
        <v>-0.6</v>
      </c>
      <c r="K13" s="39">
        <f>AVERAGE(J12,J13)</f>
        <v>-0.252</v>
      </c>
      <c r="L13" s="41">
        <f>I13-I12</f>
        <v>1.0440000000000005</v>
      </c>
      <c r="M13" s="39">
        <f t="shared" si="2"/>
        <v>-0.2630880000000001</v>
      </c>
      <c r="N13" s="28"/>
      <c r="O13" s="28"/>
      <c r="P13" s="28"/>
      <c r="Q13" s="30"/>
      <c r="R13" s="29"/>
    </row>
    <row r="14" spans="1:22" x14ac:dyDescent="0.2">
      <c r="B14" s="46">
        <v>22</v>
      </c>
      <c r="C14" s="47">
        <v>9.2999999999999999E-2</v>
      </c>
      <c r="D14" s="47"/>
      <c r="E14" s="39">
        <f t="shared" si="3"/>
        <v>4.2499999999999996E-2</v>
      </c>
      <c r="F14" s="41">
        <f t="shared" si="4"/>
        <v>2</v>
      </c>
      <c r="G14" s="39">
        <f t="shared" si="5"/>
        <v>8.4999999999999992E-2</v>
      </c>
      <c r="H14" s="41"/>
      <c r="I14" s="50">
        <f>I13+1.5</f>
        <v>20.544</v>
      </c>
      <c r="J14" s="51">
        <f>J13</f>
        <v>-0.6</v>
      </c>
      <c r="K14" s="39">
        <f t="shared" ref="K14:K22" si="6">AVERAGE(J13,J14)</f>
        <v>-0.6</v>
      </c>
      <c r="L14" s="41">
        <f t="shared" ref="L14:L22" si="7">I14-I13</f>
        <v>1.5</v>
      </c>
      <c r="M14" s="39">
        <f t="shared" si="2"/>
        <v>-0.89999999999999991</v>
      </c>
      <c r="N14" s="32"/>
      <c r="O14" s="32"/>
      <c r="P14" s="32"/>
      <c r="Q14" s="30"/>
      <c r="R14" s="29"/>
    </row>
    <row r="15" spans="1:22" x14ac:dyDescent="0.2">
      <c r="B15" s="46">
        <v>24</v>
      </c>
      <c r="C15" s="47">
        <v>0.19600000000000001</v>
      </c>
      <c r="D15" s="47"/>
      <c r="E15" s="39">
        <f t="shared" si="3"/>
        <v>0.14450000000000002</v>
      </c>
      <c r="F15" s="41">
        <f t="shared" si="4"/>
        <v>2</v>
      </c>
      <c r="G15" s="39">
        <f t="shared" si="5"/>
        <v>0.28900000000000003</v>
      </c>
      <c r="H15" s="23"/>
      <c r="I15" s="48">
        <f>I14+1.5</f>
        <v>22.044</v>
      </c>
      <c r="J15" s="49">
        <f>J13</f>
        <v>-0.6</v>
      </c>
      <c r="K15" s="39">
        <f t="shared" si="6"/>
        <v>-0.6</v>
      </c>
      <c r="L15" s="41">
        <f t="shared" si="7"/>
        <v>1.5</v>
      </c>
      <c r="M15" s="39">
        <f t="shared" si="2"/>
        <v>-0.89999999999999991</v>
      </c>
      <c r="N15" s="28"/>
      <c r="O15" s="28"/>
      <c r="P15" s="28"/>
      <c r="Q15" s="30"/>
      <c r="R15" s="29"/>
    </row>
    <row r="16" spans="1:22" x14ac:dyDescent="0.2">
      <c r="B16" s="46">
        <v>26</v>
      </c>
      <c r="C16" s="47">
        <v>0.28299999999999997</v>
      </c>
      <c r="D16" s="47"/>
      <c r="E16" s="39">
        <f t="shared" si="3"/>
        <v>0.23949999999999999</v>
      </c>
      <c r="F16" s="41">
        <f t="shared" si="4"/>
        <v>2</v>
      </c>
      <c r="G16" s="39">
        <f t="shared" si="5"/>
        <v>0.47899999999999998</v>
      </c>
      <c r="H16" s="23"/>
      <c r="I16" s="48">
        <f>I15+(J16-J15)*1.5</f>
        <v>23.169</v>
      </c>
      <c r="J16" s="36">
        <v>0.15</v>
      </c>
      <c r="K16" s="39">
        <f t="shared" si="6"/>
        <v>-0.22499999999999998</v>
      </c>
      <c r="L16" s="41">
        <f t="shared" si="7"/>
        <v>1.125</v>
      </c>
      <c r="M16" s="39">
        <f t="shared" si="2"/>
        <v>-0.25312499999999999</v>
      </c>
      <c r="N16" s="32"/>
      <c r="O16" s="32"/>
      <c r="P16" s="32"/>
      <c r="Q16" s="30"/>
      <c r="R16" s="29"/>
    </row>
    <row r="17" spans="2:19" x14ac:dyDescent="0.2">
      <c r="B17" s="46">
        <v>28</v>
      </c>
      <c r="C17" s="47">
        <v>0.36699999999999999</v>
      </c>
      <c r="D17" s="47"/>
      <c r="E17" s="39">
        <f t="shared" si="3"/>
        <v>0.32499999999999996</v>
      </c>
      <c r="F17" s="41">
        <f t="shared" si="4"/>
        <v>2</v>
      </c>
      <c r="G17" s="39">
        <f t="shared" si="5"/>
        <v>0.64999999999999991</v>
      </c>
      <c r="H17" s="23"/>
      <c r="I17" s="46">
        <v>24</v>
      </c>
      <c r="J17" s="47">
        <v>0.19600000000000001</v>
      </c>
      <c r="K17" s="39">
        <f t="shared" si="6"/>
        <v>0.17299999999999999</v>
      </c>
      <c r="L17" s="41">
        <f t="shared" si="7"/>
        <v>0.83099999999999952</v>
      </c>
      <c r="M17" s="39">
        <f t="shared" si="2"/>
        <v>0.14376299999999992</v>
      </c>
      <c r="N17" s="32"/>
      <c r="O17" s="32"/>
      <c r="P17" s="32"/>
      <c r="Q17" s="30"/>
      <c r="R17" s="29"/>
    </row>
    <row r="18" spans="2:19" x14ac:dyDescent="0.2">
      <c r="B18" s="46">
        <v>30</v>
      </c>
      <c r="C18" s="47">
        <v>0.70699999999999996</v>
      </c>
      <c r="D18" s="47" t="s">
        <v>21</v>
      </c>
      <c r="E18" s="39">
        <f t="shared" si="3"/>
        <v>0.53699999999999992</v>
      </c>
      <c r="F18" s="41">
        <f t="shared" si="4"/>
        <v>2</v>
      </c>
      <c r="G18" s="39">
        <f t="shared" si="5"/>
        <v>1.0739999999999998</v>
      </c>
      <c r="H18" s="23"/>
      <c r="I18" s="46">
        <v>26</v>
      </c>
      <c r="J18" s="47">
        <v>0.28299999999999997</v>
      </c>
      <c r="K18" s="39">
        <f t="shared" si="6"/>
        <v>0.23949999999999999</v>
      </c>
      <c r="L18" s="41">
        <f t="shared" si="7"/>
        <v>2</v>
      </c>
      <c r="M18" s="39">
        <f t="shared" si="2"/>
        <v>0.47899999999999998</v>
      </c>
      <c r="N18" s="28"/>
      <c r="O18" s="28"/>
      <c r="P18" s="28"/>
      <c r="R18" s="29"/>
    </row>
    <row r="19" spans="2:19" x14ac:dyDescent="0.2">
      <c r="B19" s="46">
        <v>35</v>
      </c>
      <c r="C19" s="47">
        <v>0.69899999999999995</v>
      </c>
      <c r="D19" s="47"/>
      <c r="E19" s="39">
        <f t="shared" si="3"/>
        <v>0.70299999999999996</v>
      </c>
      <c r="F19" s="41">
        <f t="shared" si="4"/>
        <v>5</v>
      </c>
      <c r="G19" s="39">
        <f t="shared" si="5"/>
        <v>3.5149999999999997</v>
      </c>
      <c r="H19" s="23"/>
      <c r="I19" s="46">
        <v>28</v>
      </c>
      <c r="J19" s="47">
        <v>0.36699999999999999</v>
      </c>
      <c r="K19" s="39">
        <f t="shared" si="6"/>
        <v>0.32499999999999996</v>
      </c>
      <c r="L19" s="41">
        <f t="shared" si="7"/>
        <v>2</v>
      </c>
      <c r="M19" s="39">
        <f t="shared" si="2"/>
        <v>0.64999999999999991</v>
      </c>
      <c r="N19" s="28"/>
      <c r="O19" s="28"/>
      <c r="P19" s="28"/>
      <c r="R19" s="29"/>
    </row>
    <row r="20" spans="2:19" x14ac:dyDescent="0.2">
      <c r="B20" s="46">
        <v>40</v>
      </c>
      <c r="C20" s="47">
        <v>0.69399999999999995</v>
      </c>
      <c r="D20" s="47" t="s">
        <v>119</v>
      </c>
      <c r="E20" s="39">
        <f t="shared" si="3"/>
        <v>0.6964999999999999</v>
      </c>
      <c r="F20" s="41">
        <f t="shared" si="4"/>
        <v>5</v>
      </c>
      <c r="G20" s="39">
        <f t="shared" si="5"/>
        <v>3.4824999999999995</v>
      </c>
      <c r="I20" s="46">
        <v>30</v>
      </c>
      <c r="J20" s="47">
        <v>0.70699999999999996</v>
      </c>
      <c r="K20" s="39">
        <f t="shared" si="6"/>
        <v>0.53699999999999992</v>
      </c>
      <c r="L20" s="41">
        <f t="shared" si="7"/>
        <v>2</v>
      </c>
      <c r="M20" s="39">
        <f t="shared" si="2"/>
        <v>1.0739999999999998</v>
      </c>
      <c r="N20" s="28"/>
      <c r="O20" s="28"/>
      <c r="P20" s="28"/>
      <c r="R20" s="29"/>
    </row>
    <row r="21" spans="2:19" x14ac:dyDescent="0.2">
      <c r="B21" s="26"/>
      <c r="C21" s="34"/>
      <c r="D21" s="34"/>
      <c r="E21" s="39"/>
      <c r="F21" s="41"/>
      <c r="G21" s="39"/>
      <c r="I21" s="46">
        <v>35</v>
      </c>
      <c r="J21" s="47">
        <v>0.69899999999999995</v>
      </c>
      <c r="K21" s="39">
        <f t="shared" si="6"/>
        <v>0.70299999999999996</v>
      </c>
      <c r="L21" s="41">
        <f t="shared" si="7"/>
        <v>5</v>
      </c>
      <c r="M21" s="39">
        <f t="shared" si="2"/>
        <v>3.5149999999999997</v>
      </c>
      <c r="N21" s="28"/>
      <c r="O21" s="28"/>
      <c r="P21" s="28"/>
      <c r="R21" s="29"/>
    </row>
    <row r="22" spans="2:19" x14ac:dyDescent="0.2">
      <c r="B22" s="26"/>
      <c r="C22" s="34"/>
      <c r="D22" s="34"/>
      <c r="E22" s="39"/>
      <c r="F22" s="41"/>
      <c r="G22" s="39"/>
      <c r="I22" s="46">
        <v>40</v>
      </c>
      <c r="J22" s="47">
        <v>0.69399999999999995</v>
      </c>
      <c r="K22" s="39">
        <f t="shared" si="6"/>
        <v>0.6964999999999999</v>
      </c>
      <c r="L22" s="41">
        <f t="shared" si="7"/>
        <v>5</v>
      </c>
      <c r="M22" s="39">
        <f t="shared" si="2"/>
        <v>3.4824999999999995</v>
      </c>
      <c r="O22" s="32"/>
      <c r="P22" s="32"/>
    </row>
    <row r="23" spans="2:19" x14ac:dyDescent="0.2">
      <c r="B23" s="26"/>
      <c r="C23" s="34"/>
      <c r="D23" s="34"/>
      <c r="E23" s="39"/>
      <c r="F23" s="41"/>
      <c r="G23" s="39"/>
      <c r="I23" s="46"/>
      <c r="J23" s="47"/>
      <c r="K23" s="39"/>
      <c r="L23" s="41"/>
      <c r="M23" s="39"/>
      <c r="O23" s="24"/>
      <c r="P23" s="24"/>
    </row>
    <row r="24" spans="2:19" x14ac:dyDescent="0.2">
      <c r="B24" s="26"/>
      <c r="C24" s="34"/>
      <c r="D24" s="34"/>
      <c r="E24" s="39"/>
      <c r="F24" s="41"/>
      <c r="G24" s="39"/>
      <c r="H24" s="39"/>
      <c r="I24" s="26"/>
      <c r="J24" s="26"/>
      <c r="K24" s="39"/>
      <c r="L24" s="41"/>
      <c r="M24" s="39"/>
      <c r="O24" s="43">
        <v>0</v>
      </c>
      <c r="P24" s="36">
        <v>2</v>
      </c>
      <c r="R24" s="48">
        <f>R23+(S23-S24)*1.5</f>
        <v>0.75</v>
      </c>
      <c r="S24" s="49">
        <v>-0.5</v>
      </c>
    </row>
    <row r="25" spans="2:19" ht="21.75" customHeight="1" x14ac:dyDescent="0.2">
      <c r="B25" s="26"/>
      <c r="C25" s="34"/>
      <c r="D25" s="34"/>
      <c r="E25" s="39"/>
      <c r="F25" s="41"/>
      <c r="G25" s="39"/>
      <c r="H25" s="39"/>
      <c r="I25" s="26"/>
      <c r="J25" s="26"/>
      <c r="K25" s="39"/>
      <c r="L25" s="41">
        <f>SUM(L7:L24)</f>
        <v>40</v>
      </c>
      <c r="M25" s="39">
        <f>SUM(M7:M24)</f>
        <v>15.104049999999999</v>
      </c>
      <c r="N25" s="24"/>
      <c r="O25" s="48">
        <f>O24+(P24-P25)*1.5</f>
        <v>1.5</v>
      </c>
      <c r="P25" s="49">
        <v>1</v>
      </c>
      <c r="R25" s="52">
        <f>R24+2.5</f>
        <v>3.25</v>
      </c>
      <c r="S25" s="53">
        <f>S24</f>
        <v>-0.5</v>
      </c>
    </row>
    <row r="26" spans="2:19" ht="20.25" customHeight="1" x14ac:dyDescent="0.2">
      <c r="B26" s="26"/>
      <c r="C26" s="34"/>
      <c r="D26" s="34"/>
      <c r="E26" s="39"/>
      <c r="F26" s="41"/>
      <c r="G26" s="39"/>
      <c r="H26" s="39"/>
      <c r="I26" s="26"/>
      <c r="J26" s="26"/>
      <c r="K26" s="39"/>
      <c r="L26" s="41"/>
      <c r="M26" s="39"/>
      <c r="N26" s="24"/>
      <c r="O26" s="52">
        <f>O25+5</f>
        <v>6.5</v>
      </c>
      <c r="P26" s="53">
        <f>P25</f>
        <v>1</v>
      </c>
      <c r="Q26" s="54"/>
      <c r="R26" s="48">
        <f>R25+2.5</f>
        <v>5.75</v>
      </c>
      <c r="S26" s="49">
        <f>S24</f>
        <v>-0.5</v>
      </c>
    </row>
    <row r="27" spans="2:19" ht="19.5" customHeight="1" x14ac:dyDescent="0.2">
      <c r="B27" s="26"/>
      <c r="C27" s="34"/>
      <c r="D27" s="34"/>
      <c r="E27" s="39"/>
      <c r="F27" s="41"/>
      <c r="G27" s="39"/>
      <c r="H27" s="39"/>
      <c r="I27" s="39"/>
      <c r="J27" s="42"/>
      <c r="K27" s="42"/>
      <c r="L27" s="55"/>
      <c r="M27" s="22"/>
      <c r="N27" s="24"/>
      <c r="O27" s="48">
        <f>O26+5</f>
        <v>11.5</v>
      </c>
      <c r="P27" s="49">
        <f>P25</f>
        <v>1</v>
      </c>
      <c r="R27" s="48">
        <f>R26+(S27-S26)*1.5</f>
        <v>10.836500000000001</v>
      </c>
      <c r="S27" s="36">
        <v>2.891</v>
      </c>
    </row>
    <row r="28" spans="2:19" ht="15" x14ac:dyDescent="0.2">
      <c r="B28" s="42"/>
      <c r="C28" s="22"/>
      <c r="D28" s="22"/>
      <c r="E28" s="42"/>
      <c r="F28" s="56">
        <f>SUM(F7:F27)</f>
        <v>40</v>
      </c>
      <c r="G28" s="57">
        <f>SUM(G7:G27)</f>
        <v>17.738499999999998</v>
      </c>
      <c r="H28" s="96" t="s">
        <v>72</v>
      </c>
      <c r="I28" s="96"/>
      <c r="J28" s="39">
        <f>G28</f>
        <v>17.738499999999998</v>
      </c>
      <c r="K28" s="39"/>
      <c r="L28" s="41">
        <f>M25</f>
        <v>15.104049999999999</v>
      </c>
      <c r="M28" s="39"/>
      <c r="N28" s="58">
        <f>J28-L28</f>
        <v>2.6344499999999993</v>
      </c>
      <c r="O28" s="48">
        <f>O27+(P28-P27)*1.5</f>
        <v>13</v>
      </c>
      <c r="P28" s="36">
        <v>2</v>
      </c>
    </row>
    <row r="29" spans="2:19" ht="15.75" thickBot="1" x14ac:dyDescent="0.25">
      <c r="B29" s="42"/>
      <c r="C29" s="22"/>
      <c r="D29" s="22"/>
      <c r="E29" s="42"/>
      <c r="F29" s="23"/>
      <c r="G29" s="23"/>
      <c r="H29" s="39"/>
      <c r="I29" s="39"/>
      <c r="J29" s="42"/>
      <c r="K29" s="42"/>
      <c r="L29" s="42"/>
      <c r="M29" s="42"/>
      <c r="N29" s="24"/>
      <c r="O29" s="24"/>
      <c r="P29" s="24"/>
    </row>
    <row r="30" spans="2:19" ht="15" x14ac:dyDescent="0.2">
      <c r="B30" s="42"/>
      <c r="C30" s="22"/>
      <c r="D30" s="22"/>
      <c r="E30" s="42"/>
      <c r="F30" s="23"/>
      <c r="G30" s="23"/>
      <c r="H30" s="39"/>
      <c r="I30" s="39"/>
      <c r="J30" s="42"/>
      <c r="K30" s="42"/>
      <c r="L30" s="42"/>
      <c r="M30" s="42"/>
      <c r="N30" s="24"/>
      <c r="O30" s="97" t="s">
        <v>120</v>
      </c>
      <c r="P30" s="98"/>
      <c r="Q30" s="99"/>
      <c r="R30" s="24"/>
    </row>
    <row r="31" spans="2:19" ht="15" x14ac:dyDescent="0.2">
      <c r="B31" s="42"/>
      <c r="C31" s="22"/>
      <c r="D31" s="22"/>
      <c r="E31" s="42"/>
      <c r="F31" s="23"/>
      <c r="G31" s="23"/>
      <c r="H31" s="39"/>
      <c r="I31" s="39"/>
      <c r="J31" s="42"/>
      <c r="K31" s="42"/>
      <c r="L31" s="42"/>
      <c r="M31" s="42"/>
      <c r="N31" s="24"/>
      <c r="O31" s="59" t="s">
        <v>121</v>
      </c>
      <c r="P31" s="60" t="s">
        <v>122</v>
      </c>
      <c r="Q31" s="61" t="s">
        <v>123</v>
      </c>
    </row>
    <row r="32" spans="2:19" ht="15.75" thickBot="1" x14ac:dyDescent="0.25">
      <c r="B32" s="42"/>
      <c r="C32" s="22"/>
      <c r="D32" s="22"/>
      <c r="E32" s="42"/>
      <c r="F32" s="23"/>
      <c r="G32" s="23"/>
      <c r="H32" s="39"/>
      <c r="I32" s="39"/>
      <c r="J32" s="42"/>
      <c r="K32" s="42"/>
      <c r="L32" s="42"/>
      <c r="M32" s="42"/>
      <c r="N32" s="24"/>
      <c r="O32" s="62" t="s">
        <v>124</v>
      </c>
      <c r="P32" s="63">
        <v>3</v>
      </c>
      <c r="Q32" s="64">
        <v>-0.6</v>
      </c>
    </row>
    <row r="33" spans="2:18" ht="15" x14ac:dyDescent="0.2">
      <c r="B33" s="42"/>
      <c r="C33" s="22"/>
      <c r="D33" s="22"/>
      <c r="E33" s="42"/>
      <c r="F33" s="23"/>
      <c r="G33" s="23"/>
      <c r="H33" s="96"/>
      <c r="I33" s="96"/>
      <c r="J33" s="39"/>
      <c r="K33" s="39"/>
      <c r="L33" s="41"/>
      <c r="M33" s="39"/>
      <c r="N33" s="24"/>
      <c r="O33" s="24"/>
      <c r="P33" s="24"/>
    </row>
    <row r="34" spans="2:18" ht="15" x14ac:dyDescent="0.2">
      <c r="B34" s="42"/>
      <c r="C34" s="22"/>
      <c r="D34" s="22"/>
      <c r="E34" s="42"/>
      <c r="F34" s="41"/>
      <c r="G34" s="39"/>
      <c r="H34" s="96"/>
      <c r="I34" s="96"/>
      <c r="J34" s="39"/>
      <c r="K34" s="39"/>
      <c r="L34" s="41"/>
      <c r="M34" s="39"/>
      <c r="N34" s="32"/>
      <c r="O34" s="24"/>
      <c r="P34" s="24"/>
    </row>
    <row r="35" spans="2:18" ht="15" x14ac:dyDescent="0.2">
      <c r="B35" s="42"/>
      <c r="C35" s="22"/>
      <c r="D35" s="22"/>
      <c r="E35" s="42"/>
      <c r="F35" s="23" t="s">
        <v>70</v>
      </c>
      <c r="G35" s="23"/>
      <c r="H35" s="92">
        <v>0.1</v>
      </c>
      <c r="I35" s="92"/>
      <c r="J35" s="42"/>
      <c r="K35" s="42"/>
      <c r="L35" s="42"/>
      <c r="M35" s="42"/>
      <c r="N35" s="24"/>
      <c r="O35" s="24"/>
      <c r="P35" s="24"/>
    </row>
    <row r="36" spans="2:18" x14ac:dyDescent="0.2">
      <c r="B36" s="93" t="s">
        <v>109</v>
      </c>
      <c r="C36" s="93"/>
      <c r="D36" s="93"/>
      <c r="E36" s="93"/>
      <c r="F36" s="93"/>
      <c r="G36" s="93"/>
      <c r="H36" s="21" t="s">
        <v>74</v>
      </c>
      <c r="I36" s="93" t="s">
        <v>71</v>
      </c>
      <c r="J36" s="93"/>
      <c r="K36" s="93"/>
      <c r="L36" s="93"/>
      <c r="M36" s="93"/>
      <c r="N36" s="25"/>
      <c r="O36" s="25"/>
      <c r="P36" s="25"/>
    </row>
    <row r="37" spans="2:18" x14ac:dyDescent="0.2">
      <c r="B37" s="46">
        <v>0</v>
      </c>
      <c r="C37" s="47">
        <v>2.6760000000000002</v>
      </c>
      <c r="D37" s="47" t="s">
        <v>125</v>
      </c>
      <c r="E37" s="41"/>
      <c r="F37" s="41"/>
      <c r="G37" s="41"/>
      <c r="H37" s="41"/>
      <c r="I37" s="26"/>
      <c r="J37" s="27"/>
      <c r="K37" s="39"/>
      <c r="L37" s="41"/>
      <c r="M37" s="39"/>
      <c r="N37" s="28"/>
      <c r="O37" s="28"/>
      <c r="P37" s="28"/>
      <c r="R37" s="29"/>
    </row>
    <row r="38" spans="2:18" x14ac:dyDescent="0.2">
      <c r="B38" s="46">
        <v>5</v>
      </c>
      <c r="C38" s="47">
        <v>2.6709999999999998</v>
      </c>
      <c r="D38" s="47"/>
      <c r="E38" s="39">
        <f>(C37+C38)/2</f>
        <v>2.6734999999999998</v>
      </c>
      <c r="F38" s="41">
        <f>B38-B37</f>
        <v>5</v>
      </c>
      <c r="G38" s="39">
        <f>E38*F38</f>
        <v>13.3675</v>
      </c>
      <c r="H38" s="41"/>
      <c r="I38" s="46">
        <v>0</v>
      </c>
      <c r="J38" s="47">
        <v>2.6760000000000002</v>
      </c>
      <c r="K38" s="39"/>
      <c r="L38" s="41"/>
      <c r="M38" s="39"/>
      <c r="N38" s="28"/>
      <c r="O38" s="28"/>
      <c r="P38" s="28"/>
      <c r="Q38" s="30"/>
      <c r="R38" s="29"/>
    </row>
    <row r="39" spans="2:18" x14ac:dyDescent="0.2">
      <c r="B39" s="46">
        <v>10</v>
      </c>
      <c r="C39" s="47">
        <v>2.7</v>
      </c>
      <c r="D39" s="47" t="s">
        <v>23</v>
      </c>
      <c r="E39" s="39">
        <f t="shared" ref="E39:E51" si="8">(C38+C39)/2</f>
        <v>2.6855000000000002</v>
      </c>
      <c r="F39" s="41">
        <f t="shared" ref="F39:F51" si="9">B39-B38</f>
        <v>5</v>
      </c>
      <c r="G39" s="39">
        <f t="shared" ref="G39:G51" si="10">E39*F39</f>
        <v>13.427500000000002</v>
      </c>
      <c r="H39" s="41"/>
      <c r="I39" s="46">
        <v>5</v>
      </c>
      <c r="J39" s="47">
        <v>2.6709999999999998</v>
      </c>
      <c r="K39" s="39">
        <f t="shared" ref="K39:K44" si="11">AVERAGE(J38,J39)</f>
        <v>2.6734999999999998</v>
      </c>
      <c r="L39" s="41">
        <f t="shared" ref="L39:L44" si="12">I39-I38</f>
        <v>5</v>
      </c>
      <c r="M39" s="39">
        <f t="shared" ref="M39:M46" si="13">L39*K39</f>
        <v>13.3675</v>
      </c>
      <c r="N39" s="28"/>
      <c r="O39" s="28"/>
      <c r="P39" s="28"/>
      <c r="Q39" s="30"/>
      <c r="R39" s="29"/>
    </row>
    <row r="40" spans="2:18" x14ac:dyDescent="0.2">
      <c r="B40" s="46">
        <v>11</v>
      </c>
      <c r="C40" s="47">
        <v>1.6910000000000001</v>
      </c>
      <c r="D40" s="47"/>
      <c r="E40" s="39">
        <f t="shared" si="8"/>
        <v>2.1955</v>
      </c>
      <c r="F40" s="41">
        <f t="shared" si="9"/>
        <v>1</v>
      </c>
      <c r="G40" s="39">
        <f t="shared" si="10"/>
        <v>2.1955</v>
      </c>
      <c r="H40" s="41"/>
      <c r="I40" s="46">
        <v>8.5</v>
      </c>
      <c r="J40" s="47">
        <v>2.7</v>
      </c>
      <c r="K40" s="39">
        <f t="shared" si="11"/>
        <v>2.6855000000000002</v>
      </c>
      <c r="L40" s="41">
        <f t="shared" si="12"/>
        <v>3.5</v>
      </c>
      <c r="M40" s="39">
        <f t="shared" si="13"/>
        <v>9.3992500000000003</v>
      </c>
      <c r="N40" s="28"/>
      <c r="O40" s="28"/>
      <c r="P40" s="28"/>
      <c r="Q40" s="30"/>
      <c r="R40" s="29"/>
    </row>
    <row r="41" spans="2:18" x14ac:dyDescent="0.2">
      <c r="B41" s="46">
        <v>12</v>
      </c>
      <c r="C41" s="47">
        <v>1.0269999999999999</v>
      </c>
      <c r="D41" s="47"/>
      <c r="E41" s="39">
        <f t="shared" si="8"/>
        <v>1.359</v>
      </c>
      <c r="F41" s="41">
        <f t="shared" si="9"/>
        <v>1</v>
      </c>
      <c r="G41" s="39">
        <f t="shared" si="10"/>
        <v>1.359</v>
      </c>
      <c r="H41" s="41"/>
      <c r="I41" s="48">
        <f>I40+(J40-J41)*1.5</f>
        <v>13.45</v>
      </c>
      <c r="J41" s="49">
        <v>-0.6</v>
      </c>
      <c r="K41" s="39">
        <f t="shared" si="11"/>
        <v>1.05</v>
      </c>
      <c r="L41" s="41">
        <f t="shared" si="12"/>
        <v>4.9499999999999993</v>
      </c>
      <c r="M41" s="39">
        <f t="shared" si="13"/>
        <v>5.1974999999999998</v>
      </c>
      <c r="N41" s="28"/>
      <c r="O41" s="28"/>
      <c r="P41" s="28"/>
      <c r="Q41" s="30"/>
      <c r="R41" s="29"/>
    </row>
    <row r="42" spans="2:18" x14ac:dyDescent="0.2">
      <c r="B42" s="46">
        <v>13</v>
      </c>
      <c r="C42" s="47">
        <v>0.63400000000000001</v>
      </c>
      <c r="D42" s="47"/>
      <c r="E42" s="39">
        <f t="shared" si="8"/>
        <v>0.83050000000000002</v>
      </c>
      <c r="F42" s="41">
        <f t="shared" si="9"/>
        <v>1</v>
      </c>
      <c r="G42" s="39">
        <f t="shared" si="10"/>
        <v>0.83050000000000002</v>
      </c>
      <c r="H42" s="41"/>
      <c r="I42" s="50">
        <f>I41+1.5</f>
        <v>14.95</v>
      </c>
      <c r="J42" s="51">
        <f>J41</f>
        <v>-0.6</v>
      </c>
      <c r="K42" s="39">
        <f t="shared" si="11"/>
        <v>-0.6</v>
      </c>
      <c r="L42" s="41">
        <f t="shared" si="12"/>
        <v>1.5</v>
      </c>
      <c r="M42" s="39">
        <f t="shared" si="13"/>
        <v>-0.89999999999999991</v>
      </c>
      <c r="N42" s="28"/>
      <c r="O42" s="28"/>
      <c r="P42" s="28"/>
      <c r="Q42" s="30"/>
      <c r="R42" s="29"/>
    </row>
    <row r="43" spans="2:18" x14ac:dyDescent="0.2">
      <c r="B43" s="46">
        <v>14.5</v>
      </c>
      <c r="C43" s="47">
        <v>0.53300000000000003</v>
      </c>
      <c r="D43" s="47" t="s">
        <v>22</v>
      </c>
      <c r="E43" s="39">
        <f t="shared" si="8"/>
        <v>0.58350000000000002</v>
      </c>
      <c r="F43" s="41">
        <f t="shared" si="9"/>
        <v>1.5</v>
      </c>
      <c r="G43" s="39">
        <f t="shared" si="10"/>
        <v>0.87525000000000008</v>
      </c>
      <c r="H43" s="41"/>
      <c r="I43" s="48">
        <f>I42+1.5</f>
        <v>16.45</v>
      </c>
      <c r="J43" s="49">
        <f>J41</f>
        <v>-0.6</v>
      </c>
      <c r="K43" s="39">
        <f t="shared" si="11"/>
        <v>-0.6</v>
      </c>
      <c r="L43" s="41">
        <f t="shared" si="12"/>
        <v>1.5</v>
      </c>
      <c r="M43" s="39">
        <f t="shared" si="13"/>
        <v>-0.89999999999999991</v>
      </c>
      <c r="N43" s="28"/>
      <c r="O43" s="28"/>
      <c r="P43" s="28"/>
      <c r="Q43" s="30"/>
      <c r="R43" s="29"/>
    </row>
    <row r="44" spans="2:18" x14ac:dyDescent="0.2">
      <c r="B44" s="46">
        <v>16</v>
      </c>
      <c r="C44" s="47">
        <v>0.63600000000000001</v>
      </c>
      <c r="D44" s="47"/>
      <c r="E44" s="39">
        <f t="shared" si="8"/>
        <v>0.58450000000000002</v>
      </c>
      <c r="F44" s="41">
        <f t="shared" si="9"/>
        <v>1.5</v>
      </c>
      <c r="G44" s="39">
        <f t="shared" si="10"/>
        <v>0.87675000000000003</v>
      </c>
      <c r="H44" s="41"/>
      <c r="I44" s="48">
        <f>I43+(J44-J43)*1.5</f>
        <v>21.686499999999999</v>
      </c>
      <c r="J44" s="36">
        <v>2.891</v>
      </c>
      <c r="K44" s="39">
        <f t="shared" si="11"/>
        <v>1.1455</v>
      </c>
      <c r="L44" s="41">
        <f t="shared" si="12"/>
        <v>5.2364999999999995</v>
      </c>
      <c r="M44" s="39">
        <f t="shared" si="13"/>
        <v>5.9984107499999988</v>
      </c>
      <c r="N44" s="28"/>
      <c r="O44" s="28"/>
      <c r="P44" s="28"/>
      <c r="Q44" s="30"/>
      <c r="R44" s="29"/>
    </row>
    <row r="45" spans="2:18" x14ac:dyDescent="0.2">
      <c r="B45" s="46">
        <v>17</v>
      </c>
      <c r="C45" s="47">
        <v>1.03</v>
      </c>
      <c r="D45" s="47"/>
      <c r="E45" s="39">
        <f t="shared" si="8"/>
        <v>0.83299999999999996</v>
      </c>
      <c r="F45" s="41">
        <f t="shared" si="9"/>
        <v>1</v>
      </c>
      <c r="G45" s="39">
        <f t="shared" si="10"/>
        <v>0.83299999999999996</v>
      </c>
      <c r="H45" s="41"/>
      <c r="I45" s="46">
        <v>25</v>
      </c>
      <c r="J45" s="47">
        <v>2.8959999999999999</v>
      </c>
      <c r="K45" s="39">
        <f>AVERAGE(J44,J45)</f>
        <v>2.8935</v>
      </c>
      <c r="L45" s="41">
        <f>I45-I44</f>
        <v>3.3135000000000012</v>
      </c>
      <c r="M45" s="39">
        <f t="shared" si="13"/>
        <v>9.5876122500000029</v>
      </c>
      <c r="N45" s="32"/>
      <c r="O45" s="32"/>
      <c r="P45" s="32"/>
      <c r="Q45" s="30"/>
      <c r="R45" s="29"/>
    </row>
    <row r="46" spans="2:18" x14ac:dyDescent="0.2">
      <c r="B46" s="46">
        <v>18</v>
      </c>
      <c r="C46" s="47">
        <v>1.585</v>
      </c>
      <c r="D46" s="47"/>
      <c r="E46" s="39">
        <f t="shared" si="8"/>
        <v>1.3075000000000001</v>
      </c>
      <c r="F46" s="41">
        <f t="shared" si="9"/>
        <v>1</v>
      </c>
      <c r="G46" s="39">
        <f t="shared" si="10"/>
        <v>1.3075000000000001</v>
      </c>
      <c r="H46" s="41"/>
      <c r="I46" s="46">
        <v>30</v>
      </c>
      <c r="J46" s="47">
        <v>2.883</v>
      </c>
      <c r="K46" s="39">
        <f t="shared" ref="K46" si="14">AVERAGE(J45,J46)</f>
        <v>2.8895</v>
      </c>
      <c r="L46" s="41">
        <f t="shared" ref="L46" si="15">I46-I45</f>
        <v>5</v>
      </c>
      <c r="M46" s="39">
        <f t="shared" si="13"/>
        <v>14.4475</v>
      </c>
      <c r="N46" s="28"/>
      <c r="O46" s="28"/>
      <c r="P46" s="28"/>
      <c r="Q46" s="30"/>
      <c r="R46" s="29"/>
    </row>
    <row r="47" spans="2:18" x14ac:dyDescent="0.2">
      <c r="B47" s="46">
        <v>19</v>
      </c>
      <c r="C47" s="47">
        <v>2.3530000000000002</v>
      </c>
      <c r="D47" s="47" t="s">
        <v>21</v>
      </c>
      <c r="E47" s="39">
        <f t="shared" si="8"/>
        <v>1.9690000000000001</v>
      </c>
      <c r="F47" s="41">
        <f t="shared" si="9"/>
        <v>1</v>
      </c>
      <c r="G47" s="39">
        <f t="shared" si="10"/>
        <v>1.9690000000000001</v>
      </c>
      <c r="H47" s="23"/>
      <c r="I47" s="29"/>
      <c r="J47" s="29"/>
      <c r="K47" s="39"/>
      <c r="L47" s="41"/>
      <c r="M47" s="39"/>
      <c r="N47" s="32"/>
      <c r="O47" s="32"/>
      <c r="P47" s="32"/>
      <c r="Q47" s="30"/>
      <c r="R47" s="29"/>
    </row>
    <row r="48" spans="2:18" x14ac:dyDescent="0.2">
      <c r="B48" s="46">
        <v>20</v>
      </c>
      <c r="C48" s="47">
        <v>2.3650000000000002</v>
      </c>
      <c r="D48" s="47"/>
      <c r="E48" s="39">
        <f t="shared" si="8"/>
        <v>2.359</v>
      </c>
      <c r="F48" s="41">
        <f t="shared" si="9"/>
        <v>1</v>
      </c>
      <c r="G48" s="39">
        <f t="shared" si="10"/>
        <v>2.359</v>
      </c>
      <c r="H48" s="23"/>
      <c r="I48" s="41"/>
      <c r="J48" s="41"/>
      <c r="K48" s="39"/>
      <c r="L48" s="41"/>
      <c r="M48" s="39"/>
      <c r="N48" s="32"/>
      <c r="O48" s="32"/>
      <c r="P48" s="32"/>
      <c r="Q48" s="30"/>
      <c r="R48" s="29"/>
    </row>
    <row r="49" spans="2:18" x14ac:dyDescent="0.2">
      <c r="B49" s="46">
        <v>21</v>
      </c>
      <c r="C49" s="47">
        <v>2.8959999999999999</v>
      </c>
      <c r="D49" s="47"/>
      <c r="E49" s="39">
        <f t="shared" si="8"/>
        <v>2.6305000000000001</v>
      </c>
      <c r="F49" s="41">
        <f t="shared" si="9"/>
        <v>1</v>
      </c>
      <c r="G49" s="39">
        <f t="shared" si="10"/>
        <v>2.6305000000000001</v>
      </c>
      <c r="H49" s="23"/>
      <c r="I49" s="41"/>
      <c r="J49" s="41"/>
      <c r="K49" s="39"/>
      <c r="L49" s="41"/>
      <c r="M49" s="39"/>
      <c r="N49" s="28"/>
      <c r="O49" s="28"/>
      <c r="P49" s="28"/>
      <c r="R49" s="29"/>
    </row>
    <row r="50" spans="2:18" x14ac:dyDescent="0.2">
      <c r="B50" s="46">
        <v>25</v>
      </c>
      <c r="C50" s="47">
        <v>2.891</v>
      </c>
      <c r="D50" s="47"/>
      <c r="E50" s="39">
        <f t="shared" si="8"/>
        <v>2.8935</v>
      </c>
      <c r="F50" s="41">
        <f t="shared" si="9"/>
        <v>4</v>
      </c>
      <c r="G50" s="39">
        <f t="shared" si="10"/>
        <v>11.574</v>
      </c>
      <c r="H50" s="23"/>
      <c r="I50" s="46"/>
      <c r="J50" s="37"/>
      <c r="K50" s="39"/>
      <c r="L50" s="41"/>
      <c r="M50" s="39"/>
      <c r="N50" s="28"/>
      <c r="O50" s="28"/>
      <c r="P50" s="28"/>
      <c r="R50" s="29"/>
    </row>
    <row r="51" spans="2:18" x14ac:dyDescent="0.2">
      <c r="B51" s="46">
        <v>30</v>
      </c>
      <c r="C51" s="47">
        <v>2.883</v>
      </c>
      <c r="D51" s="47" t="s">
        <v>110</v>
      </c>
      <c r="E51" s="39">
        <f t="shared" si="8"/>
        <v>2.887</v>
      </c>
      <c r="F51" s="41">
        <f t="shared" si="9"/>
        <v>5</v>
      </c>
      <c r="G51" s="39">
        <f t="shared" si="10"/>
        <v>14.435</v>
      </c>
      <c r="H51" s="23"/>
      <c r="I51" s="26"/>
      <c r="J51" s="26"/>
      <c r="K51" s="39"/>
      <c r="L51" s="41"/>
      <c r="M51" s="39"/>
      <c r="N51" s="28"/>
      <c r="O51" s="28"/>
      <c r="P51" s="28"/>
      <c r="R51" s="29"/>
    </row>
    <row r="52" spans="2:18" x14ac:dyDescent="0.2">
      <c r="B52" s="26"/>
      <c r="C52" s="34"/>
      <c r="D52" s="34"/>
      <c r="E52" s="39"/>
      <c r="F52" s="41"/>
      <c r="G52" s="39"/>
      <c r="I52" s="26"/>
      <c r="J52" s="26"/>
      <c r="K52" s="39"/>
      <c r="L52" s="41"/>
      <c r="M52" s="39"/>
      <c r="N52" s="28"/>
      <c r="O52" s="28"/>
      <c r="P52" s="28"/>
      <c r="R52" s="29"/>
    </row>
    <row r="53" spans="2:18" x14ac:dyDescent="0.2">
      <c r="B53" s="26"/>
      <c r="C53" s="34"/>
      <c r="D53" s="34"/>
      <c r="E53" s="39"/>
      <c r="F53" s="41"/>
      <c r="G53" s="39"/>
      <c r="I53" s="48"/>
      <c r="J53" s="49"/>
      <c r="K53" s="39"/>
      <c r="L53" s="41"/>
      <c r="M53" s="39"/>
      <c r="O53" s="48">
        <f>O52+(P52-P53)*1.5</f>
        <v>-1.5</v>
      </c>
      <c r="P53" s="49">
        <v>1</v>
      </c>
    </row>
    <row r="54" spans="2:18" x14ac:dyDescent="0.2">
      <c r="B54" s="26"/>
      <c r="C54" s="34"/>
      <c r="D54" s="34"/>
      <c r="E54" s="39"/>
      <c r="F54" s="41"/>
      <c r="G54" s="39"/>
      <c r="I54" s="52"/>
      <c r="J54" s="53"/>
      <c r="K54" s="39"/>
      <c r="L54" s="41"/>
      <c r="M54" s="39"/>
      <c r="O54" s="52">
        <f>O53+5</f>
        <v>3.5</v>
      </c>
      <c r="P54" s="53">
        <f>P53</f>
        <v>1</v>
      </c>
    </row>
    <row r="55" spans="2:18" x14ac:dyDescent="0.2">
      <c r="B55" s="26"/>
      <c r="C55" s="34"/>
      <c r="D55" s="34"/>
      <c r="E55" s="39"/>
      <c r="F55" s="41"/>
      <c r="G55" s="39"/>
      <c r="I55" s="48"/>
      <c r="J55" s="49"/>
      <c r="K55" s="39"/>
      <c r="L55" s="41"/>
      <c r="M55" s="39"/>
      <c r="O55" s="48">
        <f>O54+5</f>
        <v>8.5</v>
      </c>
      <c r="P55" s="49">
        <f>P53</f>
        <v>1</v>
      </c>
    </row>
    <row r="56" spans="2:18" x14ac:dyDescent="0.2">
      <c r="B56" s="26"/>
      <c r="C56" s="34"/>
      <c r="D56" s="34"/>
      <c r="E56" s="39"/>
      <c r="F56" s="41"/>
      <c r="G56" s="39"/>
      <c r="H56" s="39"/>
      <c r="I56" s="48"/>
      <c r="J56" s="36"/>
      <c r="K56" s="39"/>
      <c r="L56" s="41"/>
      <c r="M56" s="39"/>
      <c r="N56" s="24"/>
      <c r="O56" s="48">
        <f>O55+(P56-P55)*1.5</f>
        <v>10</v>
      </c>
      <c r="P56" s="36">
        <v>2</v>
      </c>
    </row>
    <row r="57" spans="2:18" x14ac:dyDescent="0.2">
      <c r="B57" s="26"/>
      <c r="C57" s="34"/>
      <c r="D57" s="34"/>
      <c r="E57" s="39"/>
      <c r="F57" s="41"/>
      <c r="G57" s="39"/>
      <c r="H57" s="39"/>
      <c r="I57" s="26"/>
      <c r="J57" s="26"/>
      <c r="K57" s="39"/>
      <c r="L57" s="41"/>
      <c r="M57" s="39"/>
      <c r="N57" s="24"/>
      <c r="O57" s="24"/>
      <c r="P57" s="24"/>
    </row>
    <row r="58" spans="2:18" x14ac:dyDescent="0.2">
      <c r="B58" s="26"/>
      <c r="C58" s="34"/>
      <c r="D58" s="34"/>
      <c r="E58" s="39"/>
      <c r="F58" s="41"/>
      <c r="G58" s="39"/>
      <c r="H58" s="39"/>
      <c r="I58" s="26"/>
      <c r="J58" s="26"/>
      <c r="K58" s="39"/>
      <c r="L58" s="41"/>
      <c r="M58" s="39"/>
      <c r="N58" s="24"/>
      <c r="O58" s="24"/>
      <c r="P58" s="24"/>
    </row>
    <row r="59" spans="2:18" ht="15" x14ac:dyDescent="0.2">
      <c r="B59" s="42"/>
      <c r="C59" s="22"/>
      <c r="D59" s="22"/>
      <c r="E59" s="42"/>
      <c r="F59" s="56">
        <f>SUM(F38:F58)</f>
        <v>30</v>
      </c>
      <c r="G59" s="57">
        <f>SUM(G38:G58)</f>
        <v>68.039999999999992</v>
      </c>
      <c r="H59" s="39"/>
      <c r="I59" s="39"/>
      <c r="J59" s="42"/>
      <c r="K59" s="42"/>
      <c r="L59" s="55"/>
      <c r="M59" s="44">
        <f>SUM(M39:M58)</f>
        <v>56.197773000000005</v>
      </c>
      <c r="N59" s="24"/>
      <c r="O59" s="24"/>
      <c r="P59" s="24"/>
    </row>
    <row r="60" spans="2:18" ht="15" x14ac:dyDescent="0.2">
      <c r="B60" s="42"/>
      <c r="C60" s="22"/>
      <c r="D60" s="22"/>
      <c r="E60" s="42"/>
      <c r="F60" s="23"/>
      <c r="G60" s="23"/>
      <c r="H60" s="39"/>
      <c r="I60" s="39"/>
      <c r="J60" s="42"/>
      <c r="K60" s="42"/>
      <c r="L60" s="42"/>
      <c r="M60" s="42"/>
      <c r="N60" s="24"/>
      <c r="O60" s="24"/>
      <c r="P60" s="24"/>
    </row>
    <row r="61" spans="2:18" ht="15" x14ac:dyDescent="0.2">
      <c r="B61" s="42"/>
      <c r="C61" s="22"/>
      <c r="D61" s="22"/>
      <c r="E61" s="42"/>
      <c r="F61" s="23"/>
      <c r="G61" s="23"/>
      <c r="H61" s="39"/>
      <c r="I61" s="39"/>
      <c r="J61" s="42"/>
      <c r="K61" s="42"/>
      <c r="L61" s="42"/>
      <c r="M61" s="42"/>
      <c r="N61" s="24"/>
      <c r="O61" s="24"/>
      <c r="P61" s="24"/>
    </row>
    <row r="62" spans="2:18" ht="15" x14ac:dyDescent="0.2">
      <c r="B62" s="42"/>
      <c r="C62" s="22"/>
      <c r="D62" s="22"/>
      <c r="E62" s="42"/>
      <c r="F62" s="23"/>
      <c r="G62" s="23"/>
      <c r="H62" s="39"/>
      <c r="I62" s="39"/>
      <c r="J62" s="42"/>
      <c r="K62" s="42"/>
      <c r="L62" s="42"/>
      <c r="M62" s="42"/>
      <c r="N62" s="24"/>
      <c r="O62" s="65"/>
      <c r="P62" s="24"/>
    </row>
    <row r="63" spans="2:18" ht="15" x14ac:dyDescent="0.2">
      <c r="B63" s="42"/>
      <c r="C63" s="22"/>
      <c r="D63" s="22"/>
      <c r="E63" s="42"/>
      <c r="F63" s="23"/>
      <c r="G63" s="23"/>
      <c r="H63" s="39"/>
      <c r="I63" s="39"/>
      <c r="J63" s="42"/>
      <c r="K63" s="42"/>
      <c r="L63" s="42"/>
      <c r="M63" s="42"/>
      <c r="N63" s="24"/>
      <c r="O63" s="24"/>
      <c r="P63" s="24"/>
    </row>
    <row r="64" spans="2:18" ht="15" x14ac:dyDescent="0.2">
      <c r="B64" s="42"/>
      <c r="C64" s="22"/>
      <c r="D64" s="22"/>
      <c r="E64" s="42"/>
      <c r="F64" s="23"/>
      <c r="G64" s="23"/>
      <c r="H64" s="39"/>
      <c r="I64" s="39"/>
      <c r="J64" s="42"/>
      <c r="K64" s="42"/>
      <c r="L64" s="42"/>
      <c r="M64" s="42"/>
      <c r="N64" s="24"/>
      <c r="O64" s="24"/>
      <c r="P64" s="24"/>
    </row>
    <row r="65" spans="2:18" ht="15" x14ac:dyDescent="0.2">
      <c r="B65" s="42"/>
      <c r="C65" s="22"/>
      <c r="D65" s="22"/>
      <c r="E65" s="42"/>
      <c r="F65" s="41"/>
      <c r="G65" s="39"/>
      <c r="H65" s="96" t="s">
        <v>72</v>
      </c>
      <c r="I65" s="96"/>
      <c r="J65" s="39">
        <f>G59</f>
        <v>68.039999999999992</v>
      </c>
      <c r="K65" s="39" t="s">
        <v>73</v>
      </c>
      <c r="L65" s="41">
        <f>M59</f>
        <v>56.197773000000005</v>
      </c>
      <c r="M65" s="66">
        <f>J65-L65</f>
        <v>11.842226999999987</v>
      </c>
      <c r="N65" s="32"/>
      <c r="O65" s="24"/>
      <c r="P65" s="24"/>
    </row>
    <row r="66" spans="2:18" ht="15" x14ac:dyDescent="0.2">
      <c r="B66" s="42"/>
      <c r="C66" s="22"/>
      <c r="D66" s="22"/>
      <c r="E66" s="42"/>
      <c r="F66" s="23" t="s">
        <v>70</v>
      </c>
      <c r="G66" s="23"/>
      <c r="H66" s="92">
        <v>0.2</v>
      </c>
      <c r="I66" s="92"/>
      <c r="J66" s="42"/>
      <c r="K66" s="42"/>
      <c r="L66" s="42"/>
      <c r="M66" s="42"/>
      <c r="N66" s="24"/>
      <c r="O66" s="24"/>
      <c r="P66" s="33">
        <f>I79-I77</f>
        <v>3</v>
      </c>
    </row>
    <row r="67" spans="2:18" x14ac:dyDescent="0.2">
      <c r="B67" s="93" t="s">
        <v>109</v>
      </c>
      <c r="C67" s="93"/>
      <c r="D67" s="93"/>
      <c r="E67" s="93"/>
      <c r="F67" s="93"/>
      <c r="G67" s="93"/>
      <c r="H67" s="21" t="s">
        <v>74</v>
      </c>
      <c r="I67" s="93" t="s">
        <v>71</v>
      </c>
      <c r="J67" s="93"/>
      <c r="K67" s="93"/>
      <c r="L67" s="93"/>
      <c r="M67" s="93"/>
      <c r="N67" s="25"/>
      <c r="O67" s="25"/>
      <c r="P67" s="25"/>
    </row>
    <row r="68" spans="2:18" x14ac:dyDescent="0.2">
      <c r="B68" s="46">
        <v>0</v>
      </c>
      <c r="C68" s="47">
        <v>1.421</v>
      </c>
      <c r="D68" s="47" t="s">
        <v>75</v>
      </c>
      <c r="E68" s="41"/>
      <c r="F68" s="41"/>
      <c r="G68" s="41"/>
      <c r="H68" s="41"/>
      <c r="I68" s="26"/>
      <c r="J68" s="27"/>
      <c r="K68" s="39"/>
      <c r="L68" s="41"/>
      <c r="M68" s="39"/>
      <c r="N68" s="28"/>
      <c r="O68" s="28"/>
      <c r="P68" s="28"/>
      <c r="R68" s="29"/>
    </row>
    <row r="69" spans="2:18" x14ac:dyDescent="0.2">
      <c r="B69" s="46">
        <v>5</v>
      </c>
      <c r="C69" s="47">
        <v>1.4319999999999999</v>
      </c>
      <c r="D69" s="47"/>
      <c r="E69" s="39">
        <f>(C68+C69)/2</f>
        <v>1.4264999999999999</v>
      </c>
      <c r="F69" s="41">
        <f>B69-B68</f>
        <v>5</v>
      </c>
      <c r="G69" s="39">
        <f>E69*F69</f>
        <v>7.1324999999999994</v>
      </c>
      <c r="H69" s="41"/>
      <c r="I69" s="46"/>
      <c r="J69" s="46"/>
      <c r="K69" s="39"/>
      <c r="L69" s="41"/>
      <c r="M69" s="39"/>
      <c r="N69" s="28"/>
      <c r="O69" s="28"/>
      <c r="P69" s="28"/>
      <c r="Q69" s="30"/>
      <c r="R69" s="29"/>
    </row>
    <row r="70" spans="2:18" x14ac:dyDescent="0.2">
      <c r="B70" s="46">
        <v>6</v>
      </c>
      <c r="C70" s="47">
        <v>2.7170000000000001</v>
      </c>
      <c r="D70" s="47"/>
      <c r="E70" s="39">
        <f t="shared" ref="E70:E84" si="16">(C69+C70)/2</f>
        <v>2.0745</v>
      </c>
      <c r="F70" s="41">
        <f t="shared" ref="F70:F84" si="17">B70-B69</f>
        <v>1</v>
      </c>
      <c r="G70" s="39">
        <f t="shared" ref="G70:G84" si="18">E70*F70</f>
        <v>2.0745</v>
      </c>
      <c r="H70" s="41"/>
      <c r="I70" s="46"/>
      <c r="J70" s="46"/>
      <c r="K70" s="39"/>
      <c r="L70" s="41"/>
      <c r="M70" s="39"/>
      <c r="N70" s="28"/>
      <c r="O70" s="28"/>
      <c r="P70" s="28"/>
      <c r="Q70" s="30"/>
      <c r="R70" s="29"/>
    </row>
    <row r="71" spans="2:18" x14ac:dyDescent="0.2">
      <c r="B71" s="46">
        <v>8</v>
      </c>
      <c r="C71" s="47">
        <v>2.706</v>
      </c>
      <c r="D71" s="47"/>
      <c r="E71" s="39">
        <f t="shared" si="16"/>
        <v>2.7115</v>
      </c>
      <c r="F71" s="41">
        <f t="shared" si="17"/>
        <v>2</v>
      </c>
      <c r="G71" s="39">
        <f t="shared" si="18"/>
        <v>5.423</v>
      </c>
      <c r="H71" s="41"/>
      <c r="I71" s="46"/>
      <c r="J71" s="46"/>
      <c r="K71" s="39"/>
      <c r="L71" s="41"/>
      <c r="M71" s="39"/>
      <c r="N71" s="28"/>
      <c r="O71" s="28"/>
      <c r="P71" s="28"/>
      <c r="Q71" s="30"/>
      <c r="R71" s="29"/>
    </row>
    <row r="72" spans="2:18" x14ac:dyDescent="0.2">
      <c r="B72" s="46">
        <v>9</v>
      </c>
      <c r="C72" s="47">
        <v>2.1080000000000001</v>
      </c>
      <c r="D72" s="47"/>
      <c r="E72" s="39">
        <f t="shared" si="16"/>
        <v>2.407</v>
      </c>
      <c r="F72" s="41">
        <f t="shared" si="17"/>
        <v>1</v>
      </c>
      <c r="G72" s="39">
        <f t="shared" si="18"/>
        <v>2.407</v>
      </c>
      <c r="H72" s="41"/>
      <c r="I72" s="46"/>
      <c r="J72" s="46"/>
      <c r="K72" s="39"/>
      <c r="L72" s="41"/>
      <c r="M72" s="39"/>
      <c r="N72" s="28"/>
      <c r="O72" s="28"/>
      <c r="P72" s="28"/>
      <c r="Q72" s="30"/>
      <c r="R72" s="29"/>
    </row>
    <row r="73" spans="2:18" x14ac:dyDescent="0.2">
      <c r="B73" s="46">
        <v>10</v>
      </c>
      <c r="C73" s="47">
        <v>2.101</v>
      </c>
      <c r="D73" s="47" t="s">
        <v>23</v>
      </c>
      <c r="E73" s="39">
        <f t="shared" si="16"/>
        <v>2.1044999999999998</v>
      </c>
      <c r="F73" s="41">
        <f t="shared" si="17"/>
        <v>1</v>
      </c>
      <c r="G73" s="39">
        <f t="shared" si="18"/>
        <v>2.1044999999999998</v>
      </c>
      <c r="H73" s="41"/>
      <c r="I73" s="46"/>
      <c r="J73" s="46"/>
      <c r="K73" s="39"/>
      <c r="L73" s="41"/>
      <c r="M73" s="39"/>
      <c r="N73" s="28"/>
      <c r="O73" s="28"/>
      <c r="P73" s="28"/>
      <c r="Q73" s="30"/>
      <c r="R73" s="29"/>
    </row>
    <row r="74" spans="2:18" x14ac:dyDescent="0.2">
      <c r="B74" s="46">
        <v>11</v>
      </c>
      <c r="C74" s="47">
        <v>1.3260000000000001</v>
      </c>
      <c r="D74" s="47"/>
      <c r="E74" s="39">
        <f t="shared" si="16"/>
        <v>1.7135</v>
      </c>
      <c r="F74" s="41">
        <f t="shared" si="17"/>
        <v>1</v>
      </c>
      <c r="G74" s="39">
        <f t="shared" si="18"/>
        <v>1.7135</v>
      </c>
      <c r="H74" s="41"/>
      <c r="I74" s="46">
        <v>5</v>
      </c>
      <c r="J74" s="47">
        <v>1.4319999999999999</v>
      </c>
      <c r="K74" s="39"/>
      <c r="L74" s="41"/>
      <c r="M74" s="39"/>
      <c r="N74" s="28"/>
      <c r="O74" s="28"/>
      <c r="P74" s="28"/>
      <c r="Q74" s="30"/>
      <c r="R74" s="29"/>
    </row>
    <row r="75" spans="2:18" x14ac:dyDescent="0.2">
      <c r="B75" s="46">
        <v>12</v>
      </c>
      <c r="C75" s="47">
        <v>0.90500000000000003</v>
      </c>
      <c r="D75" s="47"/>
      <c r="E75" s="39">
        <f t="shared" si="16"/>
        <v>1.1154999999999999</v>
      </c>
      <c r="F75" s="41">
        <f t="shared" si="17"/>
        <v>1</v>
      </c>
      <c r="G75" s="39">
        <f t="shared" si="18"/>
        <v>1.1154999999999999</v>
      </c>
      <c r="H75" s="41"/>
      <c r="I75" s="46">
        <v>6</v>
      </c>
      <c r="J75" s="47">
        <v>2.7170000000000001</v>
      </c>
      <c r="K75" s="39">
        <f t="shared" ref="K75" si="19">AVERAGE(J74,J75)</f>
        <v>2.0745</v>
      </c>
      <c r="L75" s="41">
        <f t="shared" ref="L75" si="20">I75-I74</f>
        <v>1</v>
      </c>
      <c r="M75" s="39">
        <f t="shared" ref="M75:M83" si="21">L75*K75</f>
        <v>2.0745</v>
      </c>
      <c r="N75" s="28"/>
      <c r="O75" s="28"/>
      <c r="P75" s="28"/>
      <c r="Q75" s="30"/>
      <c r="R75" s="29"/>
    </row>
    <row r="76" spans="2:18" x14ac:dyDescent="0.2">
      <c r="B76" s="46">
        <v>13</v>
      </c>
      <c r="C76" s="47">
        <v>0.621</v>
      </c>
      <c r="D76" s="47"/>
      <c r="E76" s="39">
        <f t="shared" si="16"/>
        <v>0.76300000000000001</v>
      </c>
      <c r="F76" s="41">
        <f t="shared" si="17"/>
        <v>1</v>
      </c>
      <c r="G76" s="39">
        <f t="shared" si="18"/>
        <v>0.76300000000000001</v>
      </c>
      <c r="H76" s="41"/>
      <c r="I76" s="46">
        <v>7.5</v>
      </c>
      <c r="J76" s="47">
        <v>2.706</v>
      </c>
      <c r="K76" s="39">
        <f>AVERAGE(J75,J76)</f>
        <v>2.7115</v>
      </c>
      <c r="L76" s="41">
        <f>I76-I75</f>
        <v>1.5</v>
      </c>
      <c r="M76" s="39">
        <f t="shared" si="21"/>
        <v>4.0672499999999996</v>
      </c>
      <c r="N76" s="32"/>
      <c r="O76" s="32"/>
      <c r="P76" s="32"/>
      <c r="Q76" s="30"/>
      <c r="R76" s="29"/>
    </row>
    <row r="77" spans="2:18" x14ac:dyDescent="0.2">
      <c r="B77" s="46">
        <v>14.5</v>
      </c>
      <c r="C77" s="47">
        <v>0.51800000000000002</v>
      </c>
      <c r="D77" s="47" t="s">
        <v>22</v>
      </c>
      <c r="E77" s="39">
        <f t="shared" si="16"/>
        <v>0.56950000000000001</v>
      </c>
      <c r="F77" s="41">
        <f t="shared" si="17"/>
        <v>1.5</v>
      </c>
      <c r="G77" s="39">
        <f t="shared" si="18"/>
        <v>0.85424999999999995</v>
      </c>
      <c r="H77" s="41"/>
      <c r="I77" s="48">
        <f>I76+(J76-J77)*1.5</f>
        <v>12.459</v>
      </c>
      <c r="J77" s="49">
        <v>-0.6</v>
      </c>
      <c r="K77" s="39">
        <f t="shared" ref="K77:K83" si="22">AVERAGE(J76,J77)</f>
        <v>1.0529999999999999</v>
      </c>
      <c r="L77" s="41">
        <f t="shared" ref="L77:L83" si="23">I77-I76</f>
        <v>4.9589999999999996</v>
      </c>
      <c r="M77" s="39">
        <f t="shared" si="21"/>
        <v>5.2218269999999993</v>
      </c>
      <c r="N77" s="28"/>
      <c r="O77" s="28"/>
      <c r="P77" s="28"/>
      <c r="Q77" s="30"/>
      <c r="R77" s="29"/>
    </row>
    <row r="78" spans="2:18" x14ac:dyDescent="0.2">
      <c r="B78" s="46">
        <v>16</v>
      </c>
      <c r="C78" s="47">
        <v>0.61899999999999999</v>
      </c>
      <c r="D78" s="47"/>
      <c r="E78" s="39">
        <f t="shared" si="16"/>
        <v>0.56850000000000001</v>
      </c>
      <c r="F78" s="41">
        <f t="shared" si="17"/>
        <v>1.5</v>
      </c>
      <c r="G78" s="39">
        <f t="shared" si="18"/>
        <v>0.85275000000000001</v>
      </c>
      <c r="H78" s="23"/>
      <c r="I78" s="67">
        <f>I77+1.5</f>
        <v>13.959</v>
      </c>
      <c r="J78" s="68">
        <f>J77</f>
        <v>-0.6</v>
      </c>
      <c r="K78" s="39">
        <f t="shared" si="22"/>
        <v>-0.6</v>
      </c>
      <c r="L78" s="41">
        <f t="shared" si="23"/>
        <v>1.5</v>
      </c>
      <c r="M78" s="39">
        <f t="shared" si="21"/>
        <v>-0.89999999999999991</v>
      </c>
      <c r="N78" s="32"/>
      <c r="O78" s="32"/>
      <c r="P78" s="32"/>
      <c r="Q78" s="30"/>
      <c r="R78" s="29"/>
    </row>
    <row r="79" spans="2:18" x14ac:dyDescent="0.2">
      <c r="B79" s="46">
        <v>17</v>
      </c>
      <c r="C79" s="47">
        <v>0.93</v>
      </c>
      <c r="D79" s="47"/>
      <c r="E79" s="39">
        <f t="shared" si="16"/>
        <v>0.77449999999999997</v>
      </c>
      <c r="F79" s="41">
        <f t="shared" si="17"/>
        <v>1</v>
      </c>
      <c r="G79" s="39">
        <f t="shared" si="18"/>
        <v>0.77449999999999997</v>
      </c>
      <c r="H79" s="23"/>
      <c r="I79" s="48">
        <f>I78+1.5</f>
        <v>15.459</v>
      </c>
      <c r="J79" s="49">
        <f>J77</f>
        <v>-0.6</v>
      </c>
      <c r="K79" s="39">
        <f t="shared" si="22"/>
        <v>-0.6</v>
      </c>
      <c r="L79" s="41">
        <f t="shared" si="23"/>
        <v>1.5</v>
      </c>
      <c r="M79" s="39">
        <f t="shared" si="21"/>
        <v>-0.89999999999999991</v>
      </c>
      <c r="N79" s="32"/>
      <c r="O79" s="32"/>
      <c r="P79" s="32"/>
      <c r="Q79" s="30"/>
      <c r="R79" s="29"/>
    </row>
    <row r="80" spans="2:18" x14ac:dyDescent="0.2">
      <c r="B80" s="46">
        <v>18</v>
      </c>
      <c r="C80" s="47">
        <v>1.306</v>
      </c>
      <c r="D80" s="47"/>
      <c r="E80" s="39">
        <f t="shared" si="16"/>
        <v>1.1180000000000001</v>
      </c>
      <c r="F80" s="41">
        <f t="shared" si="17"/>
        <v>1</v>
      </c>
      <c r="G80" s="39">
        <f t="shared" si="18"/>
        <v>1.1180000000000001</v>
      </c>
      <c r="H80" s="23"/>
      <c r="I80" s="48">
        <f>I79+(J80-J79)*1.5</f>
        <v>20.274000000000001</v>
      </c>
      <c r="J80" s="36">
        <v>2.61</v>
      </c>
      <c r="K80" s="39">
        <f t="shared" si="22"/>
        <v>1.0049999999999999</v>
      </c>
      <c r="L80" s="41">
        <f t="shared" si="23"/>
        <v>4.8150000000000013</v>
      </c>
      <c r="M80" s="39">
        <f t="shared" si="21"/>
        <v>4.8390750000000011</v>
      </c>
      <c r="N80" s="28"/>
      <c r="O80" s="28"/>
      <c r="P80" s="28"/>
      <c r="R80" s="29"/>
    </row>
    <row r="81" spans="2:19" x14ac:dyDescent="0.2">
      <c r="B81" s="46">
        <v>19</v>
      </c>
      <c r="C81" s="47">
        <v>2.6120000000000001</v>
      </c>
      <c r="D81" s="47" t="s">
        <v>21</v>
      </c>
      <c r="E81" s="39">
        <f t="shared" si="16"/>
        <v>1.9590000000000001</v>
      </c>
      <c r="F81" s="41">
        <f t="shared" si="17"/>
        <v>1</v>
      </c>
      <c r="G81" s="39">
        <f t="shared" si="18"/>
        <v>1.9590000000000001</v>
      </c>
      <c r="H81" s="23"/>
      <c r="I81" s="46">
        <v>22</v>
      </c>
      <c r="J81" s="47">
        <v>2.6179999999999999</v>
      </c>
      <c r="K81" s="39">
        <f t="shared" si="22"/>
        <v>2.6139999999999999</v>
      </c>
      <c r="L81" s="41">
        <f t="shared" si="23"/>
        <v>1.7259999999999991</v>
      </c>
      <c r="M81" s="39">
        <f t="shared" si="21"/>
        <v>4.5117639999999977</v>
      </c>
      <c r="N81" s="28"/>
      <c r="O81" s="28"/>
      <c r="P81" s="28"/>
      <c r="R81" s="29"/>
    </row>
    <row r="82" spans="2:19" x14ac:dyDescent="0.2">
      <c r="B82" s="46">
        <v>22</v>
      </c>
      <c r="C82" s="47">
        <v>2.6179999999999999</v>
      </c>
      <c r="D82" s="47"/>
      <c r="E82" s="39">
        <f t="shared" si="16"/>
        <v>2.6150000000000002</v>
      </c>
      <c r="F82" s="41">
        <f t="shared" si="17"/>
        <v>3</v>
      </c>
      <c r="G82" s="39">
        <f t="shared" si="18"/>
        <v>7.8450000000000006</v>
      </c>
      <c r="H82" s="23"/>
      <c r="I82" s="26">
        <v>24</v>
      </c>
      <c r="J82" s="34">
        <v>1.431</v>
      </c>
      <c r="K82" s="39">
        <f t="shared" si="22"/>
        <v>2.0244999999999997</v>
      </c>
      <c r="L82" s="41">
        <f t="shared" si="23"/>
        <v>2</v>
      </c>
      <c r="M82" s="39">
        <f t="shared" si="21"/>
        <v>4.0489999999999995</v>
      </c>
      <c r="N82" s="28"/>
      <c r="O82" s="28"/>
      <c r="P82" s="28"/>
      <c r="R82" s="29"/>
    </row>
    <row r="83" spans="2:19" x14ac:dyDescent="0.2">
      <c r="B83" s="26">
        <v>24</v>
      </c>
      <c r="C83" s="34">
        <v>1.431</v>
      </c>
      <c r="D83" s="34"/>
      <c r="E83" s="39">
        <f t="shared" si="16"/>
        <v>2.0244999999999997</v>
      </c>
      <c r="F83" s="41">
        <f t="shared" si="17"/>
        <v>2</v>
      </c>
      <c r="G83" s="39">
        <f t="shared" si="18"/>
        <v>4.0489999999999995</v>
      </c>
      <c r="I83" s="26">
        <v>25</v>
      </c>
      <c r="J83" s="34">
        <v>1.2350000000000001</v>
      </c>
      <c r="K83" s="39">
        <f t="shared" si="22"/>
        <v>1.3330000000000002</v>
      </c>
      <c r="L83" s="41">
        <f t="shared" si="23"/>
        <v>1</v>
      </c>
      <c r="M83" s="39">
        <f t="shared" si="21"/>
        <v>1.3330000000000002</v>
      </c>
      <c r="N83" s="28"/>
      <c r="O83" s="28"/>
      <c r="P83" s="28"/>
      <c r="R83" s="29"/>
    </row>
    <row r="84" spans="2:19" x14ac:dyDescent="0.2">
      <c r="B84" s="26">
        <v>25</v>
      </c>
      <c r="C84" s="34">
        <v>1.2350000000000001</v>
      </c>
      <c r="D84" s="34" t="s">
        <v>126</v>
      </c>
      <c r="E84" s="39">
        <f t="shared" si="16"/>
        <v>1.3330000000000002</v>
      </c>
      <c r="F84" s="41">
        <f t="shared" si="17"/>
        <v>1</v>
      </c>
      <c r="G84" s="39">
        <f t="shared" si="18"/>
        <v>1.3330000000000002</v>
      </c>
      <c r="I84" s="26"/>
      <c r="J84" s="26"/>
      <c r="K84" s="39"/>
      <c r="L84" s="41"/>
      <c r="M84" s="39"/>
      <c r="O84" s="32"/>
      <c r="P84" s="32"/>
    </row>
    <row r="85" spans="2:19" x14ac:dyDescent="0.2">
      <c r="B85" s="26"/>
      <c r="C85" s="34"/>
      <c r="D85" s="34"/>
      <c r="E85" s="39"/>
      <c r="F85" s="41"/>
      <c r="G85" s="39"/>
      <c r="I85" s="26"/>
      <c r="J85" s="26"/>
      <c r="K85" s="39"/>
      <c r="L85" s="41"/>
      <c r="M85" s="39"/>
      <c r="O85" s="32"/>
      <c r="P85" s="32"/>
    </row>
    <row r="86" spans="2:19" x14ac:dyDescent="0.2">
      <c r="B86" s="26"/>
      <c r="C86" s="34"/>
      <c r="D86" s="34"/>
      <c r="E86" s="39"/>
      <c r="F86" s="41"/>
      <c r="G86" s="39"/>
      <c r="I86" s="26"/>
      <c r="J86" s="26"/>
      <c r="K86" s="39"/>
      <c r="L86" s="41"/>
      <c r="M86" s="39"/>
      <c r="O86" s="32"/>
      <c r="P86" s="32"/>
    </row>
    <row r="87" spans="2:19" x14ac:dyDescent="0.2">
      <c r="B87" s="26"/>
      <c r="C87" s="34"/>
      <c r="D87" s="34"/>
      <c r="E87" s="39"/>
      <c r="F87" s="41"/>
      <c r="G87" s="39"/>
      <c r="I87" s="26"/>
      <c r="J87" s="26"/>
      <c r="K87" s="39"/>
      <c r="L87" s="41"/>
      <c r="M87" s="39"/>
      <c r="O87" s="32"/>
      <c r="P87" s="32"/>
    </row>
    <row r="88" spans="2:19" x14ac:dyDescent="0.2">
      <c r="B88" s="26"/>
      <c r="C88" s="34"/>
      <c r="D88" s="34"/>
      <c r="E88" s="39"/>
      <c r="F88" s="41"/>
      <c r="G88" s="39"/>
      <c r="I88" s="26"/>
      <c r="J88" s="26"/>
      <c r="K88" s="39"/>
      <c r="L88" s="41"/>
      <c r="M88" s="39"/>
      <c r="O88" s="24"/>
      <c r="P88" s="24"/>
    </row>
    <row r="89" spans="2:19" x14ac:dyDescent="0.2">
      <c r="B89" s="26"/>
      <c r="C89" s="34"/>
      <c r="D89" s="34"/>
      <c r="E89" s="39"/>
      <c r="F89" s="41"/>
      <c r="G89" s="39"/>
      <c r="I89" s="26"/>
      <c r="J89" s="26"/>
      <c r="K89" s="39"/>
      <c r="L89" s="41"/>
      <c r="M89" s="39"/>
      <c r="O89" s="24"/>
      <c r="P89" s="24"/>
    </row>
    <row r="90" spans="2:19" x14ac:dyDescent="0.2">
      <c r="B90" s="26"/>
      <c r="C90" s="34"/>
      <c r="D90" s="34"/>
      <c r="E90" s="39"/>
      <c r="F90" s="41"/>
      <c r="G90" s="39"/>
      <c r="H90" s="39"/>
      <c r="I90" s="26"/>
      <c r="J90" s="26"/>
      <c r="K90" s="39"/>
      <c r="L90" s="41"/>
      <c r="M90" s="39"/>
      <c r="N90" s="24"/>
      <c r="O90" s="24"/>
      <c r="P90" s="24"/>
    </row>
    <row r="91" spans="2:19" x14ac:dyDescent="0.2">
      <c r="B91" s="26"/>
      <c r="C91" s="34"/>
      <c r="D91" s="34"/>
      <c r="E91" s="39"/>
      <c r="F91" s="41"/>
      <c r="G91" s="39"/>
      <c r="H91" s="39"/>
      <c r="I91" s="26"/>
      <c r="J91" s="26"/>
      <c r="K91" s="39"/>
      <c r="L91" s="41"/>
      <c r="M91" s="39"/>
      <c r="N91" s="24"/>
      <c r="O91" s="24"/>
      <c r="P91" s="24"/>
    </row>
    <row r="92" spans="2:19" x14ac:dyDescent="0.2">
      <c r="B92" s="26"/>
      <c r="C92" s="34"/>
      <c r="D92" s="34"/>
      <c r="E92" s="39"/>
      <c r="F92" s="41"/>
      <c r="G92" s="39"/>
      <c r="H92" s="39"/>
      <c r="I92" s="26"/>
      <c r="J92" s="26"/>
      <c r="K92" s="39"/>
      <c r="L92" s="41"/>
      <c r="M92" s="39"/>
      <c r="N92" s="24"/>
      <c r="O92" s="24"/>
      <c r="P92" s="24"/>
      <c r="S92" s="69"/>
    </row>
    <row r="93" spans="2:19" ht="15" x14ac:dyDescent="0.2">
      <c r="B93" s="42"/>
      <c r="C93" s="22"/>
      <c r="D93" s="22"/>
      <c r="E93" s="42"/>
      <c r="F93" s="56">
        <f>SUM(F69:F92)</f>
        <v>25</v>
      </c>
      <c r="G93" s="57">
        <f>SUM(G69:G92)</f>
        <v>41.518999999999998</v>
      </c>
      <c r="H93" s="39"/>
      <c r="I93" s="39"/>
      <c r="J93" s="42"/>
      <c r="K93" s="42"/>
      <c r="L93" s="55"/>
      <c r="M93" s="70">
        <f>SUM(M75:M92)</f>
        <v>24.296415999999994</v>
      </c>
      <c r="N93" s="24"/>
      <c r="O93" s="24"/>
      <c r="P93" s="24"/>
    </row>
    <row r="94" spans="2:19" ht="15" x14ac:dyDescent="0.2">
      <c r="B94" s="42"/>
      <c r="C94" s="22"/>
      <c r="D94" s="22"/>
      <c r="E94" s="42"/>
      <c r="F94" s="41"/>
      <c r="G94" s="39"/>
      <c r="H94" s="96" t="s">
        <v>72</v>
      </c>
      <c r="I94" s="96"/>
      <c r="J94" s="39">
        <f>G93</f>
        <v>41.518999999999998</v>
      </c>
      <c r="K94" s="39" t="s">
        <v>73</v>
      </c>
      <c r="L94" s="41">
        <f>M93</f>
        <v>24.296415999999994</v>
      </c>
      <c r="M94" s="66">
        <f>J94-L94</f>
        <v>17.222584000000005</v>
      </c>
      <c r="N94" s="66">
        <f>1000*(H66-H35)</f>
        <v>100</v>
      </c>
      <c r="O94" s="24"/>
      <c r="P94" s="71">
        <f>M94*N94</f>
        <v>1722.2584000000004</v>
      </c>
    </row>
    <row r="95" spans="2:19" x14ac:dyDescent="0.2">
      <c r="B95" s="46"/>
      <c r="C95" s="47"/>
      <c r="D95" s="47"/>
      <c r="E95" s="39"/>
      <c r="F95" s="41"/>
      <c r="G95" s="39"/>
      <c r="H95" s="41"/>
      <c r="I95" s="46"/>
      <c r="J95" s="46"/>
      <c r="K95" s="39"/>
      <c r="L95" s="41"/>
      <c r="M95" s="39"/>
      <c r="N95" s="32"/>
      <c r="O95" s="32"/>
      <c r="P95" s="32"/>
      <c r="Q95" s="30"/>
      <c r="R95" s="29"/>
    </row>
    <row r="96" spans="2:19" ht="15" x14ac:dyDescent="0.2">
      <c r="B96" s="42"/>
      <c r="C96" s="22"/>
      <c r="D96" s="22"/>
      <c r="E96" s="42"/>
      <c r="F96" s="23" t="s">
        <v>70</v>
      </c>
      <c r="G96" s="23"/>
      <c r="H96" s="92">
        <v>0.3</v>
      </c>
      <c r="I96" s="92"/>
      <c r="J96" s="42"/>
      <c r="K96" s="42"/>
      <c r="L96" s="42"/>
      <c r="M96" s="42"/>
      <c r="N96" s="24"/>
      <c r="O96" s="24"/>
      <c r="P96" s="33">
        <f>I109-I107</f>
        <v>3</v>
      </c>
    </row>
    <row r="97" spans="2:18" x14ac:dyDescent="0.2">
      <c r="B97" s="93" t="s">
        <v>109</v>
      </c>
      <c r="C97" s="93"/>
      <c r="D97" s="93"/>
      <c r="E97" s="93"/>
      <c r="F97" s="93"/>
      <c r="G97" s="93"/>
      <c r="H97" s="21" t="s">
        <v>74</v>
      </c>
      <c r="I97" s="93" t="s">
        <v>71</v>
      </c>
      <c r="J97" s="93"/>
      <c r="K97" s="93"/>
      <c r="L97" s="93"/>
      <c r="M97" s="93"/>
      <c r="N97" s="25"/>
      <c r="O97" s="25"/>
      <c r="P97" s="25"/>
    </row>
    <row r="98" spans="2:18" x14ac:dyDescent="0.2">
      <c r="B98" s="46">
        <v>0</v>
      </c>
      <c r="C98" s="47">
        <v>2.5830000000000002</v>
      </c>
      <c r="D98" s="47" t="s">
        <v>127</v>
      </c>
      <c r="E98" s="41"/>
      <c r="F98" s="41"/>
      <c r="G98" s="41"/>
      <c r="H98" s="41"/>
      <c r="I98" s="26"/>
      <c r="J98" s="27"/>
      <c r="K98" s="39"/>
      <c r="L98" s="41"/>
      <c r="M98" s="39"/>
      <c r="N98" s="28"/>
      <c r="O98" s="28"/>
      <c r="P98" s="28"/>
      <c r="R98" s="29"/>
    </row>
    <row r="99" spans="2:18" x14ac:dyDescent="0.2">
      <c r="B99" s="46">
        <v>5</v>
      </c>
      <c r="C99" s="47">
        <v>2.569</v>
      </c>
      <c r="D99" s="47"/>
      <c r="E99" s="39">
        <f>(C98+C99)/2</f>
        <v>2.5760000000000001</v>
      </c>
      <c r="F99" s="41">
        <f>B99-B98</f>
        <v>5</v>
      </c>
      <c r="G99" s="39">
        <f>E99*F99</f>
        <v>12.88</v>
      </c>
      <c r="H99" s="41"/>
      <c r="I99" s="46"/>
      <c r="J99" s="46"/>
      <c r="K99" s="39"/>
      <c r="L99" s="41"/>
      <c r="M99" s="39"/>
      <c r="N99" s="28"/>
      <c r="O99" s="28"/>
      <c r="P99" s="28"/>
      <c r="Q99" s="30"/>
      <c r="R99" s="29"/>
    </row>
    <row r="100" spans="2:18" x14ac:dyDescent="0.2">
      <c r="B100" s="46">
        <v>10</v>
      </c>
      <c r="C100" s="47">
        <v>2.5609999999999999</v>
      </c>
      <c r="D100" s="47" t="s">
        <v>23</v>
      </c>
      <c r="E100" s="39">
        <f t="shared" ref="E100:E110" si="24">(C99+C100)/2</f>
        <v>2.5649999999999999</v>
      </c>
      <c r="F100" s="41">
        <f t="shared" ref="F100:F110" si="25">B100-B99</f>
        <v>5</v>
      </c>
      <c r="G100" s="39">
        <f t="shared" ref="G100:G110" si="26">E100*F100</f>
        <v>12.824999999999999</v>
      </c>
      <c r="H100" s="41"/>
      <c r="I100" s="46"/>
      <c r="J100" s="46"/>
      <c r="K100" s="39"/>
      <c r="L100" s="41"/>
      <c r="M100" s="39"/>
      <c r="N100" s="28"/>
      <c r="O100" s="28"/>
      <c r="P100" s="28"/>
      <c r="Q100" s="30"/>
      <c r="R100" s="29"/>
    </row>
    <row r="101" spans="2:18" x14ac:dyDescent="0.2">
      <c r="B101" s="46">
        <v>11</v>
      </c>
      <c r="C101" s="47">
        <v>1.5960000000000001</v>
      </c>
      <c r="D101" s="47"/>
      <c r="E101" s="39">
        <f t="shared" si="24"/>
        <v>2.0785</v>
      </c>
      <c r="F101" s="41">
        <f t="shared" si="25"/>
        <v>1</v>
      </c>
      <c r="G101" s="39">
        <f t="shared" si="26"/>
        <v>2.0785</v>
      </c>
      <c r="H101" s="41"/>
      <c r="I101" s="46"/>
      <c r="J101" s="46"/>
      <c r="K101" s="39"/>
      <c r="L101" s="41"/>
      <c r="M101" s="39"/>
      <c r="N101" s="28"/>
      <c r="O101" s="28"/>
      <c r="P101" s="28"/>
      <c r="Q101" s="30"/>
      <c r="R101" s="29"/>
    </row>
    <row r="102" spans="2:18" x14ac:dyDescent="0.2">
      <c r="B102" s="46">
        <v>12</v>
      </c>
      <c r="C102" s="47">
        <v>1.002</v>
      </c>
      <c r="D102" s="47"/>
      <c r="E102" s="39">
        <f t="shared" si="24"/>
        <v>1.2989999999999999</v>
      </c>
      <c r="F102" s="41">
        <f t="shared" si="25"/>
        <v>1</v>
      </c>
      <c r="G102" s="39">
        <f t="shared" si="26"/>
        <v>1.2989999999999999</v>
      </c>
      <c r="H102" s="41"/>
      <c r="I102" s="46"/>
      <c r="J102" s="46"/>
      <c r="K102" s="39"/>
      <c r="L102" s="41"/>
      <c r="M102" s="39"/>
      <c r="N102" s="28"/>
      <c r="O102" s="28"/>
      <c r="P102" s="28"/>
      <c r="Q102" s="30"/>
      <c r="R102" s="29"/>
    </row>
    <row r="103" spans="2:18" x14ac:dyDescent="0.2">
      <c r="B103" s="46">
        <v>13</v>
      </c>
      <c r="C103" s="47">
        <v>0.48799999999999999</v>
      </c>
      <c r="D103" s="47"/>
      <c r="E103" s="39">
        <f t="shared" si="24"/>
        <v>0.745</v>
      </c>
      <c r="F103" s="41">
        <f t="shared" si="25"/>
        <v>1</v>
      </c>
      <c r="G103" s="39">
        <f t="shared" si="26"/>
        <v>0.745</v>
      </c>
      <c r="H103" s="41"/>
      <c r="I103" s="46"/>
      <c r="J103" s="46"/>
      <c r="K103" s="39"/>
      <c r="L103" s="41"/>
      <c r="M103" s="39"/>
      <c r="N103" s="28"/>
      <c r="O103" s="28"/>
      <c r="P103" s="28"/>
      <c r="Q103" s="30"/>
      <c r="R103" s="29"/>
    </row>
    <row r="104" spans="2:18" x14ac:dyDescent="0.2">
      <c r="B104" s="46">
        <v>14</v>
      </c>
      <c r="C104" s="47">
        <v>0.48699999999999999</v>
      </c>
      <c r="D104" s="47" t="s">
        <v>22</v>
      </c>
      <c r="E104" s="39">
        <f t="shared" si="24"/>
        <v>0.48749999999999999</v>
      </c>
      <c r="F104" s="41">
        <f t="shared" si="25"/>
        <v>1</v>
      </c>
      <c r="G104" s="39">
        <f t="shared" si="26"/>
        <v>0.48749999999999999</v>
      </c>
      <c r="H104" s="41"/>
      <c r="I104" s="46">
        <v>0</v>
      </c>
      <c r="J104" s="47">
        <v>2.5830000000000002</v>
      </c>
      <c r="K104" s="39"/>
      <c r="L104" s="41"/>
      <c r="M104" s="39"/>
      <c r="N104" s="28"/>
      <c r="O104" s="28"/>
      <c r="P104" s="28"/>
      <c r="Q104" s="30"/>
      <c r="R104" s="29"/>
    </row>
    <row r="105" spans="2:18" x14ac:dyDescent="0.2">
      <c r="B105" s="46">
        <v>15</v>
      </c>
      <c r="C105" s="47">
        <v>0.49199999999999999</v>
      </c>
      <c r="D105" s="47"/>
      <c r="E105" s="39">
        <f t="shared" si="24"/>
        <v>0.48949999999999999</v>
      </c>
      <c r="F105" s="41">
        <f t="shared" si="25"/>
        <v>1</v>
      </c>
      <c r="G105" s="39">
        <f t="shared" si="26"/>
        <v>0.48949999999999999</v>
      </c>
      <c r="H105" s="41"/>
      <c r="I105" s="46">
        <v>5</v>
      </c>
      <c r="J105" s="47">
        <v>2.569</v>
      </c>
      <c r="K105" s="39">
        <f t="shared" ref="K105" si="27">AVERAGE(J104,J105)</f>
        <v>2.5760000000000001</v>
      </c>
      <c r="L105" s="41">
        <f t="shared" ref="L105" si="28">I105-I104</f>
        <v>5</v>
      </c>
      <c r="M105" s="39">
        <f t="shared" ref="M105:M112" si="29">L105*K105</f>
        <v>12.88</v>
      </c>
      <c r="N105" s="28"/>
      <c r="O105" s="28"/>
      <c r="P105" s="28"/>
      <c r="Q105" s="30"/>
      <c r="R105" s="29"/>
    </row>
    <row r="106" spans="2:18" x14ac:dyDescent="0.2">
      <c r="B106" s="46">
        <v>16</v>
      </c>
      <c r="C106" s="47">
        <v>0.99099999999999999</v>
      </c>
      <c r="D106" s="47"/>
      <c r="E106" s="39">
        <f t="shared" si="24"/>
        <v>0.74150000000000005</v>
      </c>
      <c r="F106" s="41">
        <f t="shared" si="25"/>
        <v>1</v>
      </c>
      <c r="G106" s="39">
        <f t="shared" si="26"/>
        <v>0.74150000000000005</v>
      </c>
      <c r="H106" s="41"/>
      <c r="I106" s="46">
        <v>8</v>
      </c>
      <c r="J106" s="47">
        <v>2.5609999999999999</v>
      </c>
      <c r="K106" s="39">
        <f>AVERAGE(J105,J106)</f>
        <v>2.5649999999999999</v>
      </c>
      <c r="L106" s="41">
        <f>I106-I105</f>
        <v>3</v>
      </c>
      <c r="M106" s="39">
        <f t="shared" si="29"/>
        <v>7.6950000000000003</v>
      </c>
      <c r="N106" s="32"/>
      <c r="O106" s="32"/>
      <c r="P106" s="32"/>
      <c r="Q106" s="30"/>
      <c r="R106" s="29"/>
    </row>
    <row r="107" spans="2:18" x14ac:dyDescent="0.2">
      <c r="B107" s="46">
        <v>17</v>
      </c>
      <c r="C107" s="47">
        <v>1.639</v>
      </c>
      <c r="D107" s="47"/>
      <c r="E107" s="39">
        <f t="shared" si="24"/>
        <v>1.3149999999999999</v>
      </c>
      <c r="F107" s="41">
        <f t="shared" si="25"/>
        <v>1</v>
      </c>
      <c r="G107" s="39">
        <f t="shared" si="26"/>
        <v>1.3149999999999999</v>
      </c>
      <c r="H107" s="41"/>
      <c r="I107" s="48">
        <f>I106+(J106-J107)*1.5</f>
        <v>12.7415</v>
      </c>
      <c r="J107" s="49">
        <v>-0.6</v>
      </c>
      <c r="K107" s="39">
        <f t="shared" ref="K107:K112" si="30">AVERAGE(J106,J107)</f>
        <v>0.98049999999999993</v>
      </c>
      <c r="L107" s="41">
        <f t="shared" ref="L107:L112" si="31">I107-I106</f>
        <v>4.7415000000000003</v>
      </c>
      <c r="M107" s="39">
        <f t="shared" si="29"/>
        <v>4.6490407500000002</v>
      </c>
      <c r="N107" s="28"/>
      <c r="O107" s="28"/>
      <c r="P107" s="28"/>
      <c r="Q107" s="30"/>
      <c r="R107" s="29"/>
    </row>
    <row r="108" spans="2:18" x14ac:dyDescent="0.2">
      <c r="B108" s="46">
        <v>18</v>
      </c>
      <c r="C108" s="47">
        <v>2.4929999999999999</v>
      </c>
      <c r="D108" s="47" t="s">
        <v>21</v>
      </c>
      <c r="E108" s="39">
        <f t="shared" si="24"/>
        <v>2.0659999999999998</v>
      </c>
      <c r="F108" s="41">
        <f t="shared" si="25"/>
        <v>1</v>
      </c>
      <c r="G108" s="39">
        <f t="shared" si="26"/>
        <v>2.0659999999999998</v>
      </c>
      <c r="H108" s="23"/>
      <c r="I108" s="50">
        <f>I107+1.5</f>
        <v>14.2415</v>
      </c>
      <c r="J108" s="51">
        <f>J107</f>
        <v>-0.6</v>
      </c>
      <c r="K108" s="39">
        <f t="shared" si="30"/>
        <v>-0.6</v>
      </c>
      <c r="L108" s="41">
        <f t="shared" si="31"/>
        <v>1.5</v>
      </c>
      <c r="M108" s="39">
        <f t="shared" si="29"/>
        <v>-0.89999999999999991</v>
      </c>
      <c r="N108" s="32"/>
      <c r="O108" s="32"/>
      <c r="P108" s="32"/>
      <c r="Q108" s="30"/>
      <c r="R108" s="29"/>
    </row>
    <row r="109" spans="2:18" x14ac:dyDescent="0.2">
      <c r="B109" s="46">
        <v>23</v>
      </c>
      <c r="C109" s="47">
        <v>2.5049999999999999</v>
      </c>
      <c r="D109" s="47"/>
      <c r="E109" s="39">
        <f t="shared" si="24"/>
        <v>2.4989999999999997</v>
      </c>
      <c r="F109" s="41">
        <f t="shared" si="25"/>
        <v>5</v>
      </c>
      <c r="G109" s="39">
        <f t="shared" si="26"/>
        <v>12.494999999999997</v>
      </c>
      <c r="H109" s="23"/>
      <c r="I109" s="48">
        <f>I108+1.5</f>
        <v>15.7415</v>
      </c>
      <c r="J109" s="49">
        <f>J107</f>
        <v>-0.6</v>
      </c>
      <c r="K109" s="39">
        <f t="shared" si="30"/>
        <v>-0.6</v>
      </c>
      <c r="L109" s="41">
        <f t="shared" si="31"/>
        <v>1.5</v>
      </c>
      <c r="M109" s="39">
        <f t="shared" si="29"/>
        <v>-0.89999999999999991</v>
      </c>
      <c r="N109" s="32"/>
      <c r="O109" s="32"/>
      <c r="P109" s="32"/>
      <c r="Q109" s="30"/>
      <c r="R109" s="29"/>
    </row>
    <row r="110" spans="2:18" x14ac:dyDescent="0.2">
      <c r="B110" s="46">
        <v>28</v>
      </c>
      <c r="C110" s="47">
        <v>2.5190000000000001</v>
      </c>
      <c r="D110" s="47" t="s">
        <v>127</v>
      </c>
      <c r="E110" s="39">
        <f t="shared" si="24"/>
        <v>2.512</v>
      </c>
      <c r="F110" s="41">
        <f t="shared" si="25"/>
        <v>5</v>
      </c>
      <c r="G110" s="39">
        <f t="shared" si="26"/>
        <v>12.56</v>
      </c>
      <c r="H110" s="23"/>
      <c r="I110" s="48">
        <f>I109+(J110-J109)*1.5</f>
        <v>20.399000000000001</v>
      </c>
      <c r="J110" s="36">
        <v>2.5049999999999999</v>
      </c>
      <c r="K110" s="39">
        <f t="shared" si="30"/>
        <v>0.9524999999999999</v>
      </c>
      <c r="L110" s="41">
        <f t="shared" si="31"/>
        <v>4.6575000000000006</v>
      </c>
      <c r="M110" s="39">
        <f t="shared" si="29"/>
        <v>4.43626875</v>
      </c>
      <c r="N110" s="28"/>
      <c r="O110" s="28"/>
      <c r="P110" s="28"/>
      <c r="R110" s="29"/>
    </row>
    <row r="111" spans="2:18" x14ac:dyDescent="0.2">
      <c r="B111" s="46"/>
      <c r="C111" s="47"/>
      <c r="D111" s="47"/>
      <c r="E111" s="39"/>
      <c r="F111" s="41"/>
      <c r="G111" s="39"/>
      <c r="H111" s="23"/>
      <c r="I111" s="46">
        <v>23</v>
      </c>
      <c r="J111" s="47">
        <v>2.5049999999999999</v>
      </c>
      <c r="K111" s="39">
        <f t="shared" si="30"/>
        <v>2.5049999999999999</v>
      </c>
      <c r="L111" s="41">
        <f t="shared" si="31"/>
        <v>2.6009999999999991</v>
      </c>
      <c r="M111" s="39">
        <f t="shared" si="29"/>
        <v>6.5155049999999974</v>
      </c>
      <c r="N111" s="28"/>
      <c r="O111" s="28"/>
      <c r="P111" s="28"/>
      <c r="R111" s="29"/>
    </row>
    <row r="112" spans="2:18" x14ac:dyDescent="0.2">
      <c r="B112" s="46"/>
      <c r="C112" s="47"/>
      <c r="D112" s="47"/>
      <c r="E112" s="39"/>
      <c r="F112" s="41"/>
      <c r="G112" s="39"/>
      <c r="H112" s="23"/>
      <c r="I112" s="46">
        <v>28</v>
      </c>
      <c r="J112" s="47">
        <v>2.5190000000000001</v>
      </c>
      <c r="K112" s="39">
        <f t="shared" si="30"/>
        <v>2.512</v>
      </c>
      <c r="L112" s="41">
        <f t="shared" si="31"/>
        <v>5</v>
      </c>
      <c r="M112" s="39">
        <f t="shared" si="29"/>
        <v>12.56</v>
      </c>
      <c r="N112" s="28"/>
      <c r="O112" s="28"/>
      <c r="P112" s="28"/>
      <c r="R112" s="29"/>
    </row>
    <row r="113" spans="2:18" x14ac:dyDescent="0.2">
      <c r="B113" s="26"/>
      <c r="C113" s="34"/>
      <c r="D113" s="34"/>
      <c r="E113" s="39"/>
      <c r="F113" s="41"/>
      <c r="G113" s="39"/>
      <c r="I113" s="26"/>
      <c r="J113" s="26"/>
      <c r="K113" s="39"/>
      <c r="L113" s="41"/>
      <c r="M113" s="39"/>
      <c r="N113" s="28"/>
      <c r="O113" s="28"/>
      <c r="P113" s="28"/>
      <c r="R113" s="29"/>
    </row>
    <row r="114" spans="2:18" x14ac:dyDescent="0.2">
      <c r="B114" s="26"/>
      <c r="C114" s="34"/>
      <c r="D114" s="34"/>
      <c r="E114" s="39"/>
      <c r="F114" s="41"/>
      <c r="G114" s="39"/>
      <c r="I114" s="26"/>
      <c r="J114" s="26"/>
      <c r="K114" s="39"/>
      <c r="L114" s="41"/>
      <c r="M114" s="39"/>
      <c r="O114" s="32"/>
      <c r="P114" s="32"/>
    </row>
    <row r="115" spans="2:18" x14ac:dyDescent="0.2">
      <c r="B115" s="26"/>
      <c r="C115" s="34"/>
      <c r="D115" s="34"/>
      <c r="E115" s="39"/>
      <c r="F115" s="41"/>
      <c r="G115" s="39"/>
      <c r="I115" s="26"/>
      <c r="J115" s="26"/>
      <c r="K115" s="39"/>
      <c r="L115" s="41"/>
      <c r="M115" s="39"/>
      <c r="O115" s="24"/>
      <c r="P115" s="24"/>
    </row>
    <row r="116" spans="2:18" x14ac:dyDescent="0.2">
      <c r="B116" s="26"/>
      <c r="C116" s="34"/>
      <c r="D116" s="34"/>
      <c r="E116" s="39"/>
      <c r="F116" s="41"/>
      <c r="G116" s="39"/>
      <c r="I116" s="26"/>
      <c r="J116" s="26"/>
      <c r="K116" s="39"/>
      <c r="L116" s="41"/>
      <c r="M116" s="39"/>
      <c r="O116" s="24"/>
      <c r="P116" s="24"/>
    </row>
    <row r="117" spans="2:18" x14ac:dyDescent="0.2">
      <c r="B117" s="26"/>
      <c r="C117" s="34"/>
      <c r="D117" s="34"/>
      <c r="E117" s="39"/>
      <c r="F117" s="41"/>
      <c r="G117" s="39"/>
      <c r="H117" s="39"/>
      <c r="I117" s="26"/>
      <c r="J117" s="26"/>
      <c r="K117" s="39"/>
      <c r="L117" s="41"/>
      <c r="M117" s="39"/>
      <c r="N117" s="24"/>
      <c r="O117" s="24"/>
      <c r="P117" s="24"/>
    </row>
    <row r="118" spans="2:18" x14ac:dyDescent="0.2">
      <c r="B118" s="26"/>
      <c r="C118" s="34"/>
      <c r="D118" s="34"/>
      <c r="E118" s="39"/>
      <c r="F118" s="41"/>
      <c r="G118" s="39"/>
      <c r="H118" s="39"/>
      <c r="I118" s="26"/>
      <c r="J118" s="26"/>
      <c r="K118" s="39"/>
      <c r="L118" s="41">
        <f>SUM(L100:L117)</f>
        <v>28</v>
      </c>
      <c r="M118" s="39">
        <f>SUM(M100:M117)</f>
        <v>46.935814500000006</v>
      </c>
      <c r="N118" s="24"/>
      <c r="O118" s="24"/>
      <c r="P118" s="24"/>
    </row>
    <row r="119" spans="2:18" x14ac:dyDescent="0.2">
      <c r="B119" s="26"/>
      <c r="C119" s="34"/>
      <c r="D119" s="34"/>
      <c r="E119" s="39"/>
      <c r="F119" s="41"/>
      <c r="G119" s="39"/>
      <c r="H119" s="39"/>
      <c r="I119" s="26"/>
      <c r="J119" s="26"/>
      <c r="K119" s="39"/>
      <c r="L119" s="41"/>
      <c r="M119" s="39"/>
      <c r="N119" s="24"/>
      <c r="O119" s="24"/>
      <c r="P119" s="24"/>
    </row>
    <row r="120" spans="2:18" ht="15" x14ac:dyDescent="0.2">
      <c r="B120" s="42"/>
      <c r="C120" s="22"/>
      <c r="D120" s="22"/>
      <c r="E120" s="42"/>
      <c r="F120" s="56">
        <f>SUM(F99:F119)</f>
        <v>28</v>
      </c>
      <c r="G120" s="57">
        <f>SUM(G99:G119)</f>
        <v>59.981999999999999</v>
      </c>
      <c r="H120" s="39"/>
      <c r="I120" s="39"/>
      <c r="J120" s="42"/>
      <c r="K120" s="42"/>
      <c r="L120" s="55"/>
      <c r="M120" s="22"/>
      <c r="N120" s="24"/>
      <c r="O120" s="24"/>
      <c r="P120" s="24"/>
    </row>
    <row r="121" spans="2:18" ht="15" x14ac:dyDescent="0.2">
      <c r="B121" s="42"/>
      <c r="C121" s="22"/>
      <c r="D121" s="22"/>
      <c r="E121" s="42"/>
      <c r="F121" s="41"/>
      <c r="G121" s="39"/>
      <c r="H121" s="96" t="s">
        <v>72</v>
      </c>
      <c r="I121" s="96"/>
      <c r="J121" s="39">
        <f>G120</f>
        <v>59.981999999999999</v>
      </c>
      <c r="K121" s="39" t="s">
        <v>73</v>
      </c>
      <c r="L121" s="41">
        <f>M118</f>
        <v>46.935814500000006</v>
      </c>
      <c r="M121" s="66">
        <f>J121-L121</f>
        <v>13.046185499999993</v>
      </c>
      <c r="N121" s="32"/>
      <c r="O121" s="24"/>
      <c r="P121" s="24"/>
    </row>
    <row r="122" spans="2:18" x14ac:dyDescent="0.2">
      <c r="B122" s="46"/>
      <c r="C122" s="47"/>
      <c r="D122" s="47"/>
      <c r="E122" s="39"/>
      <c r="F122" s="41"/>
      <c r="G122" s="39"/>
      <c r="H122" s="41"/>
      <c r="I122" s="46"/>
      <c r="J122" s="46"/>
      <c r="K122" s="39"/>
      <c r="L122" s="41"/>
      <c r="M122" s="39"/>
      <c r="N122" s="32"/>
      <c r="O122" s="32"/>
      <c r="P122" s="32"/>
      <c r="Q122" s="30"/>
      <c r="R122" s="29"/>
    </row>
    <row r="123" spans="2:18" ht="15" x14ac:dyDescent="0.2">
      <c r="B123" s="42"/>
      <c r="C123" s="22"/>
      <c r="D123" s="22"/>
      <c r="E123" s="42"/>
      <c r="F123" s="23" t="s">
        <v>70</v>
      </c>
      <c r="G123" s="23"/>
      <c r="H123" s="92">
        <v>0.35499999999999998</v>
      </c>
      <c r="I123" s="92"/>
      <c r="J123" s="42"/>
      <c r="K123" s="42"/>
      <c r="L123" s="42"/>
      <c r="M123" s="42"/>
      <c r="N123" s="24"/>
      <c r="O123" s="24"/>
      <c r="P123" s="24"/>
    </row>
    <row r="124" spans="2:18" x14ac:dyDescent="0.2">
      <c r="B124" s="93" t="s">
        <v>109</v>
      </c>
      <c r="C124" s="93"/>
      <c r="D124" s="93"/>
      <c r="E124" s="93"/>
      <c r="F124" s="93"/>
      <c r="G124" s="93"/>
      <c r="H124" s="21" t="s">
        <v>74</v>
      </c>
      <c r="I124" s="93" t="s">
        <v>71</v>
      </c>
      <c r="J124" s="93"/>
      <c r="K124" s="93"/>
      <c r="L124" s="93"/>
      <c r="M124" s="93"/>
      <c r="N124" s="25"/>
      <c r="O124" s="25"/>
      <c r="P124" s="28">
        <f>I136-I134</f>
        <v>0</v>
      </c>
    </row>
    <row r="125" spans="2:18" x14ac:dyDescent="0.2">
      <c r="B125" s="46">
        <v>0</v>
      </c>
      <c r="C125" s="47">
        <v>1.413</v>
      </c>
      <c r="D125" s="47" t="s">
        <v>75</v>
      </c>
      <c r="E125" s="41"/>
      <c r="F125" s="41"/>
      <c r="G125" s="41"/>
      <c r="H125" s="41"/>
      <c r="I125" s="46">
        <v>0</v>
      </c>
      <c r="J125" s="47">
        <v>1.413</v>
      </c>
      <c r="K125" s="39"/>
      <c r="L125" s="41"/>
      <c r="M125" s="39"/>
      <c r="N125" s="28"/>
      <c r="O125" s="28"/>
      <c r="P125" s="28"/>
      <c r="R125" s="29"/>
    </row>
    <row r="126" spans="2:18" x14ac:dyDescent="0.2">
      <c r="B126" s="46">
        <v>5</v>
      </c>
      <c r="C126" s="47">
        <v>1.4079999999999999</v>
      </c>
      <c r="D126" s="47"/>
      <c r="E126" s="39">
        <f>(C125+C126)/2</f>
        <v>1.4104999999999999</v>
      </c>
      <c r="F126" s="41">
        <f>B126-B125</f>
        <v>5</v>
      </c>
      <c r="G126" s="39">
        <f>E126*F126</f>
        <v>7.0524999999999993</v>
      </c>
      <c r="H126" s="41"/>
      <c r="I126" s="46">
        <v>5</v>
      </c>
      <c r="J126" s="47">
        <v>1.4079999999999999</v>
      </c>
      <c r="K126" s="39">
        <f t="shared" ref="K126:K132" si="32">AVERAGE(J125,J126)</f>
        <v>1.4104999999999999</v>
      </c>
      <c r="L126" s="41">
        <f t="shared" ref="L126:L132" si="33">I126-I125</f>
        <v>5</v>
      </c>
      <c r="M126" s="39">
        <f t="shared" ref="M126:M133" si="34">L126*K126</f>
        <v>7.0524999999999993</v>
      </c>
      <c r="N126" s="28"/>
      <c r="O126" s="28"/>
      <c r="P126" s="28"/>
      <c r="Q126" s="30"/>
      <c r="R126" s="29"/>
    </row>
    <row r="127" spans="2:18" x14ac:dyDescent="0.2">
      <c r="B127" s="46">
        <v>10</v>
      </c>
      <c r="C127" s="47">
        <v>1.4019999999999999</v>
      </c>
      <c r="D127" s="47" t="s">
        <v>23</v>
      </c>
      <c r="E127" s="39">
        <f t="shared" ref="E127:E137" si="35">(C126+C127)/2</f>
        <v>1.4049999999999998</v>
      </c>
      <c r="F127" s="41">
        <f t="shared" ref="F127:F137" si="36">B127-B126</f>
        <v>5</v>
      </c>
      <c r="G127" s="39">
        <f t="shared" ref="G127:G137" si="37">E127*F127</f>
        <v>7.0249999999999986</v>
      </c>
      <c r="H127" s="41"/>
      <c r="I127" s="46">
        <v>10</v>
      </c>
      <c r="J127" s="47">
        <v>1.4019999999999999</v>
      </c>
      <c r="K127" s="39">
        <f t="shared" si="32"/>
        <v>1.4049999999999998</v>
      </c>
      <c r="L127" s="41">
        <f t="shared" si="33"/>
        <v>5</v>
      </c>
      <c r="M127" s="39">
        <f t="shared" si="34"/>
        <v>7.0249999999999986</v>
      </c>
      <c r="N127" s="28"/>
      <c r="O127" s="28"/>
      <c r="P127" s="28"/>
      <c r="Q127" s="30"/>
      <c r="R127" s="29"/>
    </row>
    <row r="128" spans="2:18" x14ac:dyDescent="0.2">
      <c r="B128" s="46">
        <v>11</v>
      </c>
      <c r="C128" s="47">
        <v>1.2070000000000001</v>
      </c>
      <c r="D128" s="47"/>
      <c r="E128" s="39">
        <f t="shared" si="35"/>
        <v>1.3045</v>
      </c>
      <c r="F128" s="41">
        <f t="shared" si="36"/>
        <v>1</v>
      </c>
      <c r="G128" s="39">
        <f t="shared" si="37"/>
        <v>1.3045</v>
      </c>
      <c r="H128" s="41"/>
      <c r="I128" s="48">
        <f>I127+(J127-J128)*1.5</f>
        <v>13.003</v>
      </c>
      <c r="J128" s="49">
        <v>-0.6</v>
      </c>
      <c r="K128" s="39">
        <f t="shared" si="32"/>
        <v>0.40099999999999997</v>
      </c>
      <c r="L128" s="41">
        <f t="shared" si="33"/>
        <v>3.0030000000000001</v>
      </c>
      <c r="M128" s="39">
        <f t="shared" si="34"/>
        <v>1.2042029999999999</v>
      </c>
      <c r="N128" s="28"/>
      <c r="O128" s="28"/>
      <c r="P128" s="28"/>
      <c r="Q128" s="30"/>
      <c r="R128" s="29"/>
    </row>
    <row r="129" spans="2:18" x14ac:dyDescent="0.2">
      <c r="B129" s="46">
        <v>12</v>
      </c>
      <c r="C129" s="47">
        <v>1.002</v>
      </c>
      <c r="D129" s="47"/>
      <c r="E129" s="39">
        <f t="shared" si="35"/>
        <v>1.1045</v>
      </c>
      <c r="F129" s="41">
        <f t="shared" si="36"/>
        <v>1</v>
      </c>
      <c r="G129" s="39">
        <f t="shared" si="37"/>
        <v>1.1045</v>
      </c>
      <c r="H129" s="41"/>
      <c r="I129" s="67">
        <f>I128+1.5</f>
        <v>14.503</v>
      </c>
      <c r="J129" s="68">
        <f>J128</f>
        <v>-0.6</v>
      </c>
      <c r="K129" s="39">
        <f t="shared" si="32"/>
        <v>-0.6</v>
      </c>
      <c r="L129" s="41">
        <f t="shared" si="33"/>
        <v>1.5</v>
      </c>
      <c r="M129" s="39">
        <f t="shared" si="34"/>
        <v>-0.89999999999999991</v>
      </c>
      <c r="N129" s="28"/>
      <c r="O129" s="28"/>
      <c r="P129" s="28"/>
      <c r="Q129" s="30"/>
      <c r="R129" s="29"/>
    </row>
    <row r="130" spans="2:18" x14ac:dyDescent="0.2">
      <c r="B130" s="46">
        <v>13</v>
      </c>
      <c r="C130" s="47">
        <v>0.83799999999999997</v>
      </c>
      <c r="D130" s="47"/>
      <c r="E130" s="39">
        <f t="shared" si="35"/>
        <v>0.91999999999999993</v>
      </c>
      <c r="F130" s="41">
        <f t="shared" si="36"/>
        <v>1</v>
      </c>
      <c r="G130" s="39">
        <f t="shared" si="37"/>
        <v>0.91999999999999993</v>
      </c>
      <c r="H130" s="41"/>
      <c r="I130" s="48">
        <f>I129+1.5</f>
        <v>16.003</v>
      </c>
      <c r="J130" s="49">
        <f>J128</f>
        <v>-0.6</v>
      </c>
      <c r="K130" s="39">
        <f t="shared" si="32"/>
        <v>-0.6</v>
      </c>
      <c r="L130" s="41">
        <f t="shared" si="33"/>
        <v>1.5</v>
      </c>
      <c r="M130" s="39">
        <f t="shared" si="34"/>
        <v>-0.89999999999999991</v>
      </c>
      <c r="N130" s="28"/>
      <c r="O130" s="28"/>
      <c r="P130" s="28"/>
      <c r="Q130" s="30"/>
      <c r="R130" s="29"/>
    </row>
    <row r="131" spans="2:18" x14ac:dyDescent="0.2">
      <c r="B131" s="46">
        <v>15</v>
      </c>
      <c r="C131" s="47">
        <v>0.73799999999999999</v>
      </c>
      <c r="D131" s="47" t="s">
        <v>22</v>
      </c>
      <c r="E131" s="39">
        <f t="shared" si="35"/>
        <v>0.78800000000000003</v>
      </c>
      <c r="F131" s="41">
        <f t="shared" si="36"/>
        <v>2</v>
      </c>
      <c r="G131" s="39">
        <f t="shared" si="37"/>
        <v>1.5760000000000001</v>
      </c>
      <c r="H131" s="41"/>
      <c r="I131" s="48">
        <f>I130+(J131-J130)*1.5</f>
        <v>20.5</v>
      </c>
      <c r="J131" s="36">
        <v>2.3980000000000001</v>
      </c>
      <c r="K131" s="39">
        <f t="shared" si="32"/>
        <v>0.89900000000000002</v>
      </c>
      <c r="L131" s="41">
        <f t="shared" si="33"/>
        <v>4.4969999999999999</v>
      </c>
      <c r="M131" s="39">
        <f t="shared" si="34"/>
        <v>4.0428030000000001</v>
      </c>
      <c r="N131" s="28"/>
      <c r="O131" s="28"/>
      <c r="P131" s="28"/>
      <c r="Q131" s="30"/>
      <c r="R131" s="29"/>
    </row>
    <row r="132" spans="2:18" x14ac:dyDescent="0.2">
      <c r="B132" s="46">
        <v>17</v>
      </c>
      <c r="C132" s="47">
        <v>0.84</v>
      </c>
      <c r="D132" s="47"/>
      <c r="E132" s="39">
        <f t="shared" si="35"/>
        <v>0.78899999999999992</v>
      </c>
      <c r="F132" s="41">
        <f t="shared" si="36"/>
        <v>2</v>
      </c>
      <c r="G132" s="39">
        <f t="shared" si="37"/>
        <v>1.5779999999999998</v>
      </c>
      <c r="H132" s="41"/>
      <c r="I132" s="46">
        <v>25</v>
      </c>
      <c r="J132" s="47">
        <v>2.3980000000000001</v>
      </c>
      <c r="K132" s="39">
        <f t="shared" si="32"/>
        <v>2.3980000000000001</v>
      </c>
      <c r="L132" s="41">
        <f t="shared" si="33"/>
        <v>4.5</v>
      </c>
      <c r="M132" s="39">
        <f t="shared" si="34"/>
        <v>10.791</v>
      </c>
      <c r="N132" s="28"/>
      <c r="O132" s="28"/>
      <c r="P132" s="28"/>
      <c r="Q132" s="30"/>
      <c r="R132" s="29"/>
    </row>
    <row r="133" spans="2:18" x14ac:dyDescent="0.2">
      <c r="B133" s="46">
        <v>18</v>
      </c>
      <c r="C133" s="47">
        <v>1.1299999999999999</v>
      </c>
      <c r="D133" s="47"/>
      <c r="E133" s="39">
        <f t="shared" si="35"/>
        <v>0.98499999999999988</v>
      </c>
      <c r="F133" s="41">
        <f t="shared" si="36"/>
        <v>1</v>
      </c>
      <c r="G133" s="39">
        <f t="shared" si="37"/>
        <v>0.98499999999999988</v>
      </c>
      <c r="H133" s="41"/>
      <c r="I133" s="46">
        <v>30</v>
      </c>
      <c r="J133" s="47">
        <v>2.403</v>
      </c>
      <c r="K133" s="39">
        <f>AVERAGE(J132,J133)</f>
        <v>2.4005000000000001</v>
      </c>
      <c r="L133" s="41">
        <f>I133-I132</f>
        <v>5</v>
      </c>
      <c r="M133" s="39">
        <f t="shared" si="34"/>
        <v>12.002500000000001</v>
      </c>
      <c r="N133" s="32"/>
      <c r="O133" s="32"/>
      <c r="P133" s="32"/>
      <c r="Q133" s="30"/>
      <c r="R133" s="29"/>
    </row>
    <row r="134" spans="2:18" x14ac:dyDescent="0.2">
      <c r="B134" s="46">
        <v>19</v>
      </c>
      <c r="C134" s="47">
        <v>1.413</v>
      </c>
      <c r="D134" s="47"/>
      <c r="E134" s="39">
        <f t="shared" si="35"/>
        <v>1.2715000000000001</v>
      </c>
      <c r="F134" s="41">
        <f t="shared" si="36"/>
        <v>1</v>
      </c>
      <c r="G134" s="39">
        <f t="shared" si="37"/>
        <v>1.2715000000000001</v>
      </c>
      <c r="H134" s="41"/>
      <c r="I134" s="29"/>
      <c r="J134" s="29"/>
      <c r="K134" s="39"/>
      <c r="L134" s="41"/>
      <c r="M134" s="39"/>
      <c r="N134" s="28"/>
      <c r="O134" s="28"/>
      <c r="P134" s="28"/>
      <c r="Q134" s="30"/>
      <c r="R134" s="29"/>
    </row>
    <row r="135" spans="2:18" x14ac:dyDescent="0.2">
      <c r="B135" s="46">
        <v>20</v>
      </c>
      <c r="C135" s="47">
        <v>2.387</v>
      </c>
      <c r="D135" s="47" t="s">
        <v>21</v>
      </c>
      <c r="E135" s="39">
        <f t="shared" si="35"/>
        <v>1.9</v>
      </c>
      <c r="F135" s="41">
        <f t="shared" si="36"/>
        <v>1</v>
      </c>
      <c r="G135" s="39">
        <f t="shared" si="37"/>
        <v>1.9</v>
      </c>
      <c r="H135" s="23"/>
      <c r="I135" s="29"/>
      <c r="J135" s="29"/>
      <c r="K135" s="39"/>
      <c r="L135" s="41"/>
      <c r="M135" s="39"/>
      <c r="N135" s="32"/>
      <c r="O135" s="32"/>
      <c r="P135" s="32"/>
      <c r="Q135" s="30"/>
      <c r="R135" s="29"/>
    </row>
    <row r="136" spans="2:18" x14ac:dyDescent="0.2">
      <c r="B136" s="46">
        <v>25</v>
      </c>
      <c r="C136" s="47">
        <v>2.3980000000000001</v>
      </c>
      <c r="D136" s="47"/>
      <c r="E136" s="39">
        <f t="shared" si="35"/>
        <v>2.3925000000000001</v>
      </c>
      <c r="F136" s="41">
        <f t="shared" si="36"/>
        <v>5</v>
      </c>
      <c r="G136" s="39">
        <f t="shared" si="37"/>
        <v>11.9625</v>
      </c>
      <c r="H136" s="23"/>
      <c r="I136" s="41"/>
      <c r="J136" s="41"/>
      <c r="K136" s="39"/>
      <c r="L136" s="41"/>
      <c r="M136" s="39"/>
      <c r="N136" s="32"/>
      <c r="O136" s="32"/>
      <c r="P136" s="32"/>
      <c r="Q136" s="30"/>
      <c r="R136" s="29"/>
    </row>
    <row r="137" spans="2:18" x14ac:dyDescent="0.2">
      <c r="B137" s="46">
        <v>30</v>
      </c>
      <c r="C137" s="47">
        <v>2.403</v>
      </c>
      <c r="D137" s="47" t="s">
        <v>75</v>
      </c>
      <c r="E137" s="39">
        <f t="shared" si="35"/>
        <v>2.4005000000000001</v>
      </c>
      <c r="F137" s="41">
        <f t="shared" si="36"/>
        <v>5</v>
      </c>
      <c r="G137" s="39">
        <f t="shared" si="37"/>
        <v>12.002500000000001</v>
      </c>
      <c r="H137" s="23"/>
      <c r="I137" s="41"/>
      <c r="J137" s="41"/>
      <c r="K137" s="39"/>
      <c r="L137" s="41"/>
      <c r="M137" s="39"/>
      <c r="N137" s="28"/>
      <c r="O137" s="28"/>
      <c r="P137" s="28"/>
      <c r="R137" s="29"/>
    </row>
    <row r="138" spans="2:18" x14ac:dyDescent="0.2">
      <c r="B138" s="46"/>
      <c r="C138" s="47"/>
      <c r="D138" s="47"/>
      <c r="E138" s="39"/>
      <c r="F138" s="41"/>
      <c r="G138" s="39"/>
      <c r="H138" s="23"/>
      <c r="I138" s="46"/>
      <c r="J138" s="37"/>
      <c r="K138" s="39"/>
      <c r="L138" s="41"/>
      <c r="M138" s="39"/>
      <c r="N138" s="28"/>
      <c r="O138" s="28"/>
      <c r="P138" s="28"/>
      <c r="R138" s="29"/>
    </row>
    <row r="139" spans="2:18" x14ac:dyDescent="0.2">
      <c r="B139" s="46"/>
      <c r="C139" s="47"/>
      <c r="D139" s="47"/>
      <c r="E139" s="39"/>
      <c r="F139" s="41"/>
      <c r="G139" s="39"/>
      <c r="H139" s="23"/>
      <c r="I139" s="26"/>
      <c r="J139" s="26"/>
      <c r="K139" s="39"/>
      <c r="L139" s="41"/>
      <c r="M139" s="39"/>
      <c r="N139" s="28"/>
      <c r="O139" s="28"/>
      <c r="P139" s="28"/>
      <c r="R139" s="29"/>
    </row>
    <row r="140" spans="2:18" x14ac:dyDescent="0.2">
      <c r="B140" s="26"/>
      <c r="C140" s="34"/>
      <c r="D140" s="34"/>
      <c r="E140" s="39"/>
      <c r="F140" s="41"/>
      <c r="G140" s="39"/>
      <c r="I140" s="26"/>
      <c r="J140" s="26"/>
      <c r="K140" s="39"/>
      <c r="L140" s="41"/>
      <c r="M140" s="39"/>
      <c r="N140" s="28"/>
      <c r="O140" s="28"/>
      <c r="P140" s="28"/>
      <c r="R140" s="29"/>
    </row>
    <row r="141" spans="2:18" x14ac:dyDescent="0.2">
      <c r="B141" s="26"/>
      <c r="C141" s="34"/>
      <c r="D141" s="34"/>
      <c r="E141" s="39"/>
      <c r="F141" s="41"/>
      <c r="G141" s="39"/>
      <c r="I141" s="26"/>
      <c r="J141" s="26"/>
      <c r="K141" s="39"/>
      <c r="L141" s="41"/>
      <c r="M141" s="39"/>
      <c r="O141" s="48">
        <f>O140+(P140-P141)*1.5</f>
        <v>0.75</v>
      </c>
      <c r="P141" s="49">
        <v>-0.5</v>
      </c>
    </row>
    <row r="142" spans="2:18" x14ac:dyDescent="0.2">
      <c r="B142" s="26"/>
      <c r="C142" s="34"/>
      <c r="D142" s="34"/>
      <c r="E142" s="39"/>
      <c r="F142" s="41"/>
      <c r="G142" s="39"/>
      <c r="I142" s="26"/>
      <c r="J142" s="26"/>
      <c r="K142" s="39"/>
      <c r="L142" s="41"/>
      <c r="M142" s="39"/>
      <c r="O142" s="52">
        <f>O141+2.5</f>
        <v>3.25</v>
      </c>
      <c r="P142" s="53">
        <f>P141</f>
        <v>-0.5</v>
      </c>
    </row>
    <row r="143" spans="2:18" x14ac:dyDescent="0.2">
      <c r="B143" s="26"/>
      <c r="C143" s="34"/>
      <c r="D143" s="34"/>
      <c r="E143" s="39"/>
      <c r="F143" s="41"/>
      <c r="G143" s="39"/>
      <c r="I143" s="26"/>
      <c r="J143" s="26"/>
      <c r="K143" s="39"/>
      <c r="L143" s="41"/>
      <c r="M143" s="39"/>
      <c r="O143" s="48">
        <f>O142+2.5</f>
        <v>5.75</v>
      </c>
      <c r="P143" s="49">
        <f>P141</f>
        <v>-0.5</v>
      </c>
    </row>
    <row r="144" spans="2:18" x14ac:dyDescent="0.2">
      <c r="B144" s="26"/>
      <c r="C144" s="34"/>
      <c r="D144" s="34"/>
      <c r="E144" s="39"/>
      <c r="F144" s="41"/>
      <c r="G144" s="39"/>
      <c r="H144" s="39"/>
      <c r="I144" s="26"/>
      <c r="J144" s="26"/>
      <c r="K144" s="39"/>
      <c r="L144" s="41"/>
      <c r="M144" s="39"/>
      <c r="N144" s="24"/>
      <c r="O144" s="48">
        <f>O143+(P144-P143)*1.5</f>
        <v>10.414999999999999</v>
      </c>
      <c r="P144" s="36">
        <v>2.61</v>
      </c>
    </row>
    <row r="145" spans="2:18" x14ac:dyDescent="0.2">
      <c r="B145" s="26"/>
      <c r="C145" s="34"/>
      <c r="D145" s="34"/>
      <c r="E145" s="39"/>
      <c r="F145" s="41"/>
      <c r="G145" s="39"/>
      <c r="H145" s="39"/>
      <c r="I145" s="26"/>
      <c r="J145" s="26"/>
      <c r="K145" s="39"/>
      <c r="L145" s="41">
        <f>SUM(L126:L144)</f>
        <v>30</v>
      </c>
      <c r="M145" s="39">
        <f>SUM(M126:M144)</f>
        <v>40.318005999999997</v>
      </c>
      <c r="N145" s="24"/>
      <c r="O145" s="24"/>
      <c r="P145" s="24"/>
    </row>
    <row r="146" spans="2:18" x14ac:dyDescent="0.2">
      <c r="B146" s="26"/>
      <c r="C146" s="34"/>
      <c r="D146" s="34"/>
      <c r="E146" s="39"/>
      <c r="F146" s="41"/>
      <c r="G146" s="39"/>
      <c r="H146" s="39"/>
      <c r="I146" s="26"/>
      <c r="J146" s="26"/>
      <c r="K146" s="39"/>
      <c r="L146" s="41"/>
      <c r="M146" s="39"/>
      <c r="N146" s="24"/>
      <c r="O146" s="24"/>
      <c r="P146" s="24"/>
    </row>
    <row r="147" spans="2:18" ht="15" x14ac:dyDescent="0.2">
      <c r="B147" s="42"/>
      <c r="C147" s="22"/>
      <c r="D147" s="22"/>
      <c r="E147" s="42"/>
      <c r="F147" s="56">
        <f>SUM(F126:F146)</f>
        <v>30</v>
      </c>
      <c r="G147" s="57">
        <f>SUM(G126:G146)</f>
        <v>48.682000000000002</v>
      </c>
      <c r="H147" s="39"/>
      <c r="I147" s="39"/>
      <c r="J147" s="42"/>
      <c r="K147" s="42"/>
      <c r="L147" s="55"/>
      <c r="M147" s="22"/>
      <c r="N147" s="24"/>
      <c r="O147" s="24"/>
      <c r="P147" s="24"/>
    </row>
    <row r="148" spans="2:18" ht="15" x14ac:dyDescent="0.2">
      <c r="B148" s="42"/>
      <c r="C148" s="22"/>
      <c r="D148" s="22"/>
      <c r="E148" s="42"/>
      <c r="F148" s="41"/>
      <c r="G148" s="39"/>
      <c r="H148" s="96" t="s">
        <v>72</v>
      </c>
      <c r="I148" s="96"/>
      <c r="J148" s="39">
        <f>G147</f>
        <v>48.682000000000002</v>
      </c>
      <c r="K148" s="39" t="s">
        <v>73</v>
      </c>
      <c r="L148" s="41">
        <f>M145</f>
        <v>40.318005999999997</v>
      </c>
      <c r="M148" s="66">
        <f>J148-L148</f>
        <v>8.3639940000000053</v>
      </c>
      <c r="N148" s="32"/>
      <c r="O148" s="24"/>
      <c r="P148" s="24"/>
    </row>
    <row r="149" spans="2:18" ht="15" x14ac:dyDescent="0.2">
      <c r="B149" s="42"/>
      <c r="C149" s="22"/>
      <c r="D149" s="22"/>
      <c r="E149" s="42"/>
      <c r="F149" s="23" t="s">
        <v>70</v>
      </c>
      <c r="G149" s="23"/>
      <c r="H149" s="92">
        <v>0.36</v>
      </c>
      <c r="I149" s="92"/>
      <c r="J149" s="42"/>
      <c r="K149" s="42"/>
      <c r="L149" s="42"/>
      <c r="M149" s="42"/>
      <c r="N149" s="24"/>
      <c r="O149" s="24"/>
      <c r="P149" s="24"/>
    </row>
    <row r="150" spans="2:18" x14ac:dyDescent="0.2">
      <c r="B150" s="93" t="s">
        <v>109</v>
      </c>
      <c r="C150" s="93"/>
      <c r="D150" s="93"/>
      <c r="E150" s="93"/>
      <c r="F150" s="93"/>
      <c r="G150" s="93"/>
      <c r="H150" s="21" t="s">
        <v>74</v>
      </c>
      <c r="I150" s="93" t="s">
        <v>71</v>
      </c>
      <c r="J150" s="93"/>
      <c r="K150" s="93"/>
      <c r="L150" s="93"/>
      <c r="M150" s="93"/>
      <c r="N150" s="25"/>
      <c r="O150" s="25"/>
      <c r="P150" s="28">
        <f>I162-I160</f>
        <v>7.5704999999999991</v>
      </c>
    </row>
    <row r="151" spans="2:18" x14ac:dyDescent="0.2">
      <c r="B151" s="46">
        <v>0</v>
      </c>
      <c r="C151" s="47">
        <v>2.371</v>
      </c>
      <c r="D151" s="47" t="s">
        <v>75</v>
      </c>
      <c r="E151" s="41"/>
      <c r="F151" s="41"/>
      <c r="G151" s="41"/>
      <c r="H151" s="41"/>
      <c r="I151" s="26"/>
      <c r="J151" s="27"/>
      <c r="K151" s="39"/>
      <c r="L151" s="41"/>
      <c r="M151" s="39"/>
      <c r="N151" s="28"/>
      <c r="O151" s="28"/>
      <c r="P151" s="28"/>
      <c r="R151" s="29"/>
    </row>
    <row r="152" spans="2:18" x14ac:dyDescent="0.2">
      <c r="B152" s="46">
        <v>5</v>
      </c>
      <c r="C152" s="47">
        <v>2.359</v>
      </c>
      <c r="D152" s="47"/>
      <c r="E152" s="39">
        <f>(C151+C152)/2</f>
        <v>2.3650000000000002</v>
      </c>
      <c r="F152" s="41">
        <f>B152-B151</f>
        <v>5</v>
      </c>
      <c r="G152" s="39">
        <f>E152*F152</f>
        <v>11.825000000000001</v>
      </c>
      <c r="H152" s="41"/>
      <c r="I152" s="46"/>
      <c r="J152" s="46"/>
      <c r="K152" s="39"/>
      <c r="L152" s="41"/>
      <c r="M152" s="39"/>
      <c r="N152" s="28"/>
      <c r="O152" s="28"/>
      <c r="P152" s="28"/>
      <c r="Q152" s="30"/>
      <c r="R152" s="29"/>
    </row>
    <row r="153" spans="2:18" x14ac:dyDescent="0.2">
      <c r="B153" s="46">
        <v>10</v>
      </c>
      <c r="C153" s="47">
        <v>2.3530000000000002</v>
      </c>
      <c r="D153" s="47" t="s">
        <v>23</v>
      </c>
      <c r="E153" s="39">
        <f t="shared" ref="E153:E163" si="38">(C152+C153)/2</f>
        <v>2.3559999999999999</v>
      </c>
      <c r="F153" s="41">
        <f t="shared" ref="F153:F163" si="39">B153-B152</f>
        <v>5</v>
      </c>
      <c r="G153" s="39">
        <f t="shared" ref="G153:G163" si="40">E153*F153</f>
        <v>11.78</v>
      </c>
      <c r="H153" s="41"/>
      <c r="I153" s="46"/>
      <c r="J153" s="46"/>
      <c r="K153" s="39"/>
      <c r="L153" s="41"/>
      <c r="M153" s="39"/>
      <c r="N153" s="28"/>
      <c r="O153" s="28"/>
      <c r="P153" s="28"/>
      <c r="Q153" s="30"/>
      <c r="R153" s="29"/>
    </row>
    <row r="154" spans="2:18" x14ac:dyDescent="0.2">
      <c r="B154" s="46">
        <v>11</v>
      </c>
      <c r="C154" s="47">
        <v>1.34</v>
      </c>
      <c r="D154" s="47"/>
      <c r="E154" s="39">
        <f t="shared" si="38"/>
        <v>1.8465000000000003</v>
      </c>
      <c r="F154" s="41">
        <f t="shared" si="39"/>
        <v>1</v>
      </c>
      <c r="G154" s="39">
        <f t="shared" si="40"/>
        <v>1.8465000000000003</v>
      </c>
      <c r="H154" s="41"/>
      <c r="I154" s="46"/>
      <c r="J154" s="46"/>
      <c r="K154" s="39"/>
      <c r="L154" s="41"/>
      <c r="M154" s="39"/>
      <c r="N154" s="28"/>
      <c r="O154" s="28"/>
      <c r="P154" s="28"/>
      <c r="Q154" s="30"/>
      <c r="R154" s="29"/>
    </row>
    <row r="155" spans="2:18" x14ac:dyDescent="0.2">
      <c r="B155" s="46">
        <v>12</v>
      </c>
      <c r="C155" s="47">
        <v>1.3340000000000001</v>
      </c>
      <c r="D155" s="47"/>
      <c r="E155" s="39">
        <f t="shared" si="38"/>
        <v>1.3370000000000002</v>
      </c>
      <c r="F155" s="41">
        <f t="shared" si="39"/>
        <v>1</v>
      </c>
      <c r="G155" s="39">
        <f t="shared" si="40"/>
        <v>1.3370000000000002</v>
      </c>
      <c r="H155" s="41"/>
      <c r="I155" s="46">
        <v>0</v>
      </c>
      <c r="J155" s="47">
        <v>2.371</v>
      </c>
      <c r="K155" s="39"/>
      <c r="L155" s="41"/>
      <c r="M155" s="39"/>
      <c r="N155" s="28"/>
      <c r="O155" s="28"/>
      <c r="P155" s="28"/>
      <c r="Q155" s="30"/>
      <c r="R155" s="29"/>
    </row>
    <row r="156" spans="2:18" x14ac:dyDescent="0.2">
      <c r="B156" s="46">
        <v>13</v>
      </c>
      <c r="C156" s="47">
        <v>1.323</v>
      </c>
      <c r="D156" s="47"/>
      <c r="E156" s="39">
        <f t="shared" si="38"/>
        <v>1.3285</v>
      </c>
      <c r="F156" s="41">
        <f t="shared" si="39"/>
        <v>1</v>
      </c>
      <c r="G156" s="39">
        <f t="shared" si="40"/>
        <v>1.3285</v>
      </c>
      <c r="H156" s="41"/>
      <c r="I156" s="46">
        <v>5</v>
      </c>
      <c r="J156" s="47">
        <v>2.359</v>
      </c>
      <c r="K156" s="39">
        <f t="shared" ref="K156:K158" si="41">AVERAGE(J155,J156)</f>
        <v>2.3650000000000002</v>
      </c>
      <c r="L156" s="41">
        <f t="shared" ref="L156:L158" si="42">I156-I155</f>
        <v>5</v>
      </c>
      <c r="M156" s="39">
        <f t="shared" ref="M156:M163" si="43">L156*K156</f>
        <v>11.825000000000001</v>
      </c>
      <c r="N156" s="28"/>
      <c r="O156" s="28"/>
      <c r="P156" s="28"/>
      <c r="Q156" s="30"/>
      <c r="R156" s="29"/>
    </row>
    <row r="157" spans="2:18" x14ac:dyDescent="0.2">
      <c r="B157" s="46">
        <v>14</v>
      </c>
      <c r="C157" s="47">
        <v>1.278</v>
      </c>
      <c r="D157" s="47" t="s">
        <v>22</v>
      </c>
      <c r="E157" s="39">
        <f t="shared" si="38"/>
        <v>1.3005</v>
      </c>
      <c r="F157" s="41">
        <f t="shared" si="39"/>
        <v>1</v>
      </c>
      <c r="G157" s="39">
        <f t="shared" si="40"/>
        <v>1.3005</v>
      </c>
      <c r="H157" s="41"/>
      <c r="I157" s="46">
        <v>8</v>
      </c>
      <c r="J157" s="47">
        <v>2.3530000000000002</v>
      </c>
      <c r="K157" s="39">
        <f t="shared" si="41"/>
        <v>2.3559999999999999</v>
      </c>
      <c r="L157" s="41">
        <f t="shared" si="42"/>
        <v>3</v>
      </c>
      <c r="M157" s="39">
        <f t="shared" si="43"/>
        <v>7.0679999999999996</v>
      </c>
      <c r="N157" s="28"/>
      <c r="O157" s="28"/>
      <c r="P157" s="28"/>
      <c r="Q157" s="30"/>
      <c r="R157" s="29"/>
    </row>
    <row r="158" spans="2:18" x14ac:dyDescent="0.2">
      <c r="B158" s="46">
        <v>15</v>
      </c>
      <c r="C158" s="47">
        <v>1.319</v>
      </c>
      <c r="D158" s="47"/>
      <c r="E158" s="39">
        <f t="shared" si="38"/>
        <v>1.2985</v>
      </c>
      <c r="F158" s="41">
        <f t="shared" si="39"/>
        <v>1</v>
      </c>
      <c r="G158" s="39">
        <f t="shared" si="40"/>
        <v>1.2985</v>
      </c>
      <c r="H158" s="41"/>
      <c r="I158" s="48">
        <f>I157+(J157-J158)*1.5</f>
        <v>12.429500000000001</v>
      </c>
      <c r="J158" s="49">
        <v>-0.6</v>
      </c>
      <c r="K158" s="39">
        <f t="shared" si="41"/>
        <v>0.87650000000000006</v>
      </c>
      <c r="L158" s="41">
        <f t="shared" si="42"/>
        <v>4.4295000000000009</v>
      </c>
      <c r="M158" s="39">
        <f t="shared" si="43"/>
        <v>3.8824567500000011</v>
      </c>
      <c r="N158" s="28"/>
      <c r="O158" s="28"/>
      <c r="P158" s="28"/>
      <c r="Q158" s="30"/>
      <c r="R158" s="29"/>
    </row>
    <row r="159" spans="2:18" x14ac:dyDescent="0.2">
      <c r="B159" s="46">
        <v>16</v>
      </c>
      <c r="C159" s="47">
        <v>1.3240000000000001</v>
      </c>
      <c r="D159" s="47"/>
      <c r="E159" s="39">
        <f t="shared" si="38"/>
        <v>1.3214999999999999</v>
      </c>
      <c r="F159" s="41">
        <f t="shared" si="39"/>
        <v>1</v>
      </c>
      <c r="G159" s="39">
        <f t="shared" si="40"/>
        <v>1.3214999999999999</v>
      </c>
      <c r="H159" s="41"/>
      <c r="I159" s="67">
        <f>I158+1.5</f>
        <v>13.929500000000001</v>
      </c>
      <c r="J159" s="68">
        <f>J158</f>
        <v>-0.6</v>
      </c>
      <c r="K159" s="39">
        <f>AVERAGE(J158,J159)</f>
        <v>-0.6</v>
      </c>
      <c r="L159" s="41">
        <f>I159-I158</f>
        <v>1.5</v>
      </c>
      <c r="M159" s="39">
        <f t="shared" si="43"/>
        <v>-0.89999999999999991</v>
      </c>
      <c r="N159" s="32"/>
      <c r="O159" s="32"/>
      <c r="P159" s="32"/>
      <c r="Q159" s="30"/>
      <c r="R159" s="29"/>
    </row>
    <row r="160" spans="2:18" x14ac:dyDescent="0.2">
      <c r="B160" s="46">
        <v>17</v>
      </c>
      <c r="C160" s="47">
        <v>1.33</v>
      </c>
      <c r="D160" s="47"/>
      <c r="E160" s="39">
        <f t="shared" si="38"/>
        <v>1.327</v>
      </c>
      <c r="F160" s="41">
        <f t="shared" si="39"/>
        <v>1</v>
      </c>
      <c r="G160" s="39">
        <f t="shared" si="40"/>
        <v>1.327</v>
      </c>
      <c r="H160" s="41"/>
      <c r="I160" s="48">
        <f>I159+1.5</f>
        <v>15.429500000000001</v>
      </c>
      <c r="J160" s="49">
        <f>J158</f>
        <v>-0.6</v>
      </c>
      <c r="K160" s="39">
        <f t="shared" ref="K160:K163" si="44">AVERAGE(J159,J160)</f>
        <v>-0.6</v>
      </c>
      <c r="L160" s="41">
        <f t="shared" ref="L160:L163" si="45">I160-I159</f>
        <v>1.5</v>
      </c>
      <c r="M160" s="39">
        <f t="shared" si="43"/>
        <v>-0.89999999999999991</v>
      </c>
      <c r="N160" s="28"/>
      <c r="O160" s="28"/>
      <c r="P160" s="28"/>
      <c r="Q160" s="30"/>
      <c r="R160" s="29"/>
    </row>
    <row r="161" spans="2:18" x14ac:dyDescent="0.2">
      <c r="B161" s="46">
        <v>18</v>
      </c>
      <c r="C161" s="47">
        <v>2.153</v>
      </c>
      <c r="D161" s="47" t="s">
        <v>21</v>
      </c>
      <c r="E161" s="39">
        <f t="shared" si="38"/>
        <v>1.7415</v>
      </c>
      <c r="F161" s="41">
        <f t="shared" si="39"/>
        <v>1</v>
      </c>
      <c r="G161" s="39">
        <f t="shared" si="40"/>
        <v>1.7415</v>
      </c>
      <c r="H161" s="23"/>
      <c r="I161" s="48">
        <f>I160+(J161-J160)*1.5</f>
        <v>19.559000000000001</v>
      </c>
      <c r="J161" s="36">
        <v>2.153</v>
      </c>
      <c r="K161" s="39">
        <f t="shared" si="44"/>
        <v>0.77649999999999997</v>
      </c>
      <c r="L161" s="41">
        <f t="shared" si="45"/>
        <v>4.1295000000000002</v>
      </c>
      <c r="M161" s="39">
        <f t="shared" si="43"/>
        <v>3.2065567499999998</v>
      </c>
      <c r="N161" s="32"/>
      <c r="O161" s="32"/>
      <c r="P161" s="32"/>
      <c r="Q161" s="30"/>
      <c r="R161" s="29"/>
    </row>
    <row r="162" spans="2:18" x14ac:dyDescent="0.2">
      <c r="B162" s="46">
        <v>23</v>
      </c>
      <c r="C162" s="47">
        <v>2.1589999999999998</v>
      </c>
      <c r="D162" s="47"/>
      <c r="E162" s="39">
        <f t="shared" si="38"/>
        <v>2.1559999999999997</v>
      </c>
      <c r="F162" s="41">
        <f t="shared" si="39"/>
        <v>5</v>
      </c>
      <c r="G162" s="39">
        <f t="shared" si="40"/>
        <v>10.779999999999998</v>
      </c>
      <c r="H162" s="23"/>
      <c r="I162" s="46">
        <v>23</v>
      </c>
      <c r="J162" s="47">
        <v>2.1589999999999998</v>
      </c>
      <c r="K162" s="39">
        <f t="shared" si="44"/>
        <v>2.1559999999999997</v>
      </c>
      <c r="L162" s="41">
        <f t="shared" si="45"/>
        <v>3.4409999999999989</v>
      </c>
      <c r="M162" s="39">
        <f t="shared" si="43"/>
        <v>7.4187959999999968</v>
      </c>
      <c r="N162" s="32"/>
      <c r="O162" s="32"/>
      <c r="P162" s="32"/>
      <c r="Q162" s="30"/>
      <c r="R162" s="29"/>
    </row>
    <row r="163" spans="2:18" x14ac:dyDescent="0.2">
      <c r="B163" s="46">
        <v>28</v>
      </c>
      <c r="C163" s="47">
        <v>2.1720000000000002</v>
      </c>
      <c r="D163" s="47" t="s">
        <v>75</v>
      </c>
      <c r="E163" s="39">
        <f t="shared" si="38"/>
        <v>2.1654999999999998</v>
      </c>
      <c r="F163" s="41">
        <f t="shared" si="39"/>
        <v>5</v>
      </c>
      <c r="G163" s="39">
        <f t="shared" si="40"/>
        <v>10.827499999999999</v>
      </c>
      <c r="H163" s="23"/>
      <c r="I163" s="46">
        <v>28</v>
      </c>
      <c r="J163" s="47">
        <v>2.1720000000000002</v>
      </c>
      <c r="K163" s="39">
        <f t="shared" si="44"/>
        <v>2.1654999999999998</v>
      </c>
      <c r="L163" s="41">
        <f t="shared" si="45"/>
        <v>5</v>
      </c>
      <c r="M163" s="39">
        <f t="shared" si="43"/>
        <v>10.827499999999999</v>
      </c>
      <c r="N163" s="28"/>
      <c r="O163" s="28"/>
      <c r="P163" s="28"/>
      <c r="R163" s="29"/>
    </row>
    <row r="164" spans="2:18" x14ac:dyDescent="0.2">
      <c r="B164" s="46"/>
      <c r="C164" s="47"/>
      <c r="D164" s="47"/>
      <c r="E164" s="39"/>
      <c r="F164" s="41"/>
      <c r="G164" s="39"/>
      <c r="H164" s="23"/>
      <c r="I164" s="46"/>
      <c r="J164" s="37"/>
      <c r="K164" s="39"/>
      <c r="L164" s="41"/>
      <c r="M164" s="39"/>
      <c r="N164" s="28"/>
      <c r="O164" s="28"/>
      <c r="P164" s="28"/>
      <c r="R164" s="29"/>
    </row>
    <row r="165" spans="2:18" x14ac:dyDescent="0.2">
      <c r="B165" s="46"/>
      <c r="C165" s="47"/>
      <c r="D165" s="47"/>
      <c r="E165" s="39"/>
      <c r="F165" s="41"/>
      <c r="G165" s="39"/>
      <c r="H165" s="23"/>
      <c r="I165" s="26"/>
      <c r="J165" s="26"/>
      <c r="K165" s="39"/>
      <c r="L165" s="41"/>
      <c r="M165" s="39"/>
      <c r="N165" s="28"/>
      <c r="O165" s="28"/>
      <c r="P165" s="28"/>
      <c r="R165" s="29"/>
    </row>
    <row r="166" spans="2:18" x14ac:dyDescent="0.2">
      <c r="B166" s="26"/>
      <c r="C166" s="34"/>
      <c r="D166" s="34"/>
      <c r="E166" s="39"/>
      <c r="F166" s="41"/>
      <c r="G166" s="39"/>
      <c r="I166" s="26"/>
      <c r="J166" s="26"/>
      <c r="K166" s="39"/>
      <c r="L166" s="41"/>
      <c r="M166" s="39"/>
      <c r="N166" s="28"/>
      <c r="O166" s="28"/>
      <c r="P166" s="28"/>
      <c r="R166" s="29"/>
    </row>
    <row r="167" spans="2:18" x14ac:dyDescent="0.2">
      <c r="B167" s="26"/>
      <c r="C167" s="34"/>
      <c r="D167" s="34"/>
      <c r="E167" s="39"/>
      <c r="F167" s="41"/>
      <c r="G167" s="39"/>
      <c r="I167" s="26"/>
      <c r="J167" s="26"/>
      <c r="K167" s="39"/>
      <c r="L167" s="41"/>
      <c r="M167" s="39"/>
      <c r="O167" s="48">
        <f>O166+(P166-P167)*1.5</f>
        <v>0.75</v>
      </c>
      <c r="P167" s="49">
        <v>-0.5</v>
      </c>
    </row>
    <row r="168" spans="2:18" x14ac:dyDescent="0.2">
      <c r="B168" s="26"/>
      <c r="C168" s="34"/>
      <c r="D168" s="34"/>
      <c r="E168" s="39"/>
      <c r="F168" s="41"/>
      <c r="G168" s="39"/>
      <c r="I168" s="26"/>
      <c r="J168" s="26"/>
      <c r="K168" s="39"/>
      <c r="L168" s="41"/>
      <c r="M168" s="39"/>
      <c r="O168" s="52">
        <f>O167+2.5</f>
        <v>3.25</v>
      </c>
      <c r="P168" s="53">
        <f>P167</f>
        <v>-0.5</v>
      </c>
    </row>
    <row r="169" spans="2:18" x14ac:dyDescent="0.2">
      <c r="B169" s="26"/>
      <c r="C169" s="34"/>
      <c r="D169" s="34"/>
      <c r="E169" s="39"/>
      <c r="F169" s="41"/>
      <c r="G169" s="39"/>
      <c r="I169" s="26"/>
      <c r="J169" s="26"/>
      <c r="K169" s="39"/>
      <c r="L169" s="41"/>
      <c r="M169" s="39"/>
      <c r="O169" s="48">
        <f>O168+2.5</f>
        <v>5.75</v>
      </c>
      <c r="P169" s="49">
        <f>P167</f>
        <v>-0.5</v>
      </c>
    </row>
    <row r="170" spans="2:18" x14ac:dyDescent="0.2">
      <c r="B170" s="26"/>
      <c r="C170" s="34"/>
      <c r="D170" s="34"/>
      <c r="E170" s="39"/>
      <c r="F170" s="41"/>
      <c r="G170" s="39"/>
      <c r="H170" s="39"/>
      <c r="I170" s="26"/>
      <c r="J170" s="26"/>
      <c r="K170" s="39"/>
      <c r="L170" s="41"/>
      <c r="M170" s="39"/>
      <c r="N170" s="24"/>
      <c r="O170" s="48">
        <f>O169+(P170-P169)*1.5</f>
        <v>10.414999999999999</v>
      </c>
      <c r="P170" s="36">
        <v>2.61</v>
      </c>
    </row>
    <row r="171" spans="2:18" x14ac:dyDescent="0.2">
      <c r="B171" s="26"/>
      <c r="C171" s="34"/>
      <c r="D171" s="34"/>
      <c r="E171" s="39"/>
      <c r="F171" s="41"/>
      <c r="G171" s="39"/>
      <c r="H171" s="39"/>
      <c r="I171" s="26"/>
      <c r="J171" s="26"/>
      <c r="K171" s="39"/>
      <c r="L171" s="41">
        <f>SUM(L153:L170)</f>
        <v>28</v>
      </c>
      <c r="M171" s="39">
        <f>SUM(M153:M170)</f>
        <v>42.428309500000005</v>
      </c>
      <c r="N171" s="24"/>
      <c r="O171" s="24"/>
      <c r="P171" s="24"/>
    </row>
    <row r="172" spans="2:18" x14ac:dyDescent="0.2">
      <c r="B172" s="26"/>
      <c r="C172" s="34"/>
      <c r="D172" s="34"/>
      <c r="E172" s="39"/>
      <c r="F172" s="41"/>
      <c r="G172" s="39"/>
      <c r="H172" s="39"/>
      <c r="I172" s="26"/>
      <c r="J172" s="26"/>
      <c r="K172" s="39"/>
      <c r="L172" s="41"/>
      <c r="M172" s="39"/>
      <c r="N172" s="24"/>
      <c r="O172" s="24"/>
      <c r="P172" s="24"/>
    </row>
    <row r="173" spans="2:18" ht="15" x14ac:dyDescent="0.2">
      <c r="B173" s="42"/>
      <c r="C173" s="22"/>
      <c r="D173" s="22"/>
      <c r="E173" s="42"/>
      <c r="F173" s="56">
        <f>SUM(F152:F172)</f>
        <v>28</v>
      </c>
      <c r="G173" s="57">
        <f>SUM(G152:G172)</f>
        <v>56.713499999999996</v>
      </c>
      <c r="H173" s="39"/>
      <c r="I173" s="39"/>
      <c r="J173" s="42"/>
      <c r="K173" s="42"/>
      <c r="L173" s="55"/>
      <c r="M173" s="22"/>
      <c r="N173" s="24"/>
      <c r="O173" s="24"/>
      <c r="P173" s="24"/>
    </row>
    <row r="174" spans="2:18" ht="15" x14ac:dyDescent="0.2">
      <c r="B174" s="42"/>
      <c r="C174" s="22"/>
      <c r="D174" s="22"/>
      <c r="E174" s="42"/>
      <c r="F174" s="41"/>
      <c r="G174" s="39"/>
      <c r="H174" s="96" t="s">
        <v>72</v>
      </c>
      <c r="I174" s="96"/>
      <c r="J174" s="39">
        <f>G173</f>
        <v>56.713499999999996</v>
      </c>
      <c r="K174" s="39" t="s">
        <v>73</v>
      </c>
      <c r="L174" s="41">
        <f>M171</f>
        <v>42.428309500000005</v>
      </c>
      <c r="M174" s="66">
        <f>J174-L174</f>
        <v>14.285190499999992</v>
      </c>
      <c r="N174" s="32"/>
      <c r="O174" s="24"/>
      <c r="P174" s="24"/>
    </row>
    <row r="175" spans="2:18" ht="15" x14ac:dyDescent="0.2">
      <c r="B175" s="42"/>
      <c r="C175" s="22"/>
      <c r="D175" s="22"/>
      <c r="E175" s="42"/>
      <c r="F175" s="23" t="s">
        <v>70</v>
      </c>
      <c r="G175" s="23"/>
      <c r="H175" s="92">
        <v>0.4</v>
      </c>
      <c r="I175" s="92"/>
      <c r="J175" s="42"/>
      <c r="K175" s="42"/>
      <c r="L175" s="42"/>
      <c r="M175" s="42"/>
      <c r="N175" s="24"/>
      <c r="O175" s="24"/>
      <c r="P175" s="24"/>
    </row>
    <row r="176" spans="2:18" x14ac:dyDescent="0.2">
      <c r="B176" s="93" t="s">
        <v>109</v>
      </c>
      <c r="C176" s="93"/>
      <c r="D176" s="93"/>
      <c r="E176" s="93"/>
      <c r="F176" s="93"/>
      <c r="G176" s="93"/>
      <c r="H176" s="21" t="s">
        <v>74</v>
      </c>
      <c r="I176" s="93" t="s">
        <v>71</v>
      </c>
      <c r="J176" s="93"/>
      <c r="K176" s="93"/>
      <c r="L176" s="93"/>
      <c r="M176" s="93"/>
      <c r="N176" s="25"/>
      <c r="O176" s="25"/>
      <c r="P176" s="28">
        <f>I188-I186</f>
        <v>0</v>
      </c>
    </row>
    <row r="177" spans="2:18" x14ac:dyDescent="0.2">
      <c r="B177" s="46">
        <v>0</v>
      </c>
      <c r="C177" s="47">
        <v>1.8580000000000001</v>
      </c>
      <c r="D177" s="47" t="s">
        <v>128</v>
      </c>
      <c r="E177" s="41"/>
      <c r="F177" s="41"/>
      <c r="G177" s="41"/>
      <c r="H177" s="41"/>
      <c r="I177" s="46">
        <v>0</v>
      </c>
      <c r="J177" s="47">
        <v>1.8580000000000001</v>
      </c>
      <c r="K177" s="39"/>
      <c r="L177" s="41"/>
      <c r="M177" s="39"/>
      <c r="N177" s="28"/>
      <c r="O177" s="28"/>
      <c r="P177" s="28"/>
      <c r="R177" s="29"/>
    </row>
    <row r="178" spans="2:18" x14ac:dyDescent="0.2">
      <c r="B178" s="46">
        <v>5</v>
      </c>
      <c r="C178" s="47">
        <v>1.853</v>
      </c>
      <c r="D178" s="47"/>
      <c r="E178" s="39">
        <f>(C177+C178)/2</f>
        <v>1.8555000000000001</v>
      </c>
      <c r="F178" s="41">
        <f>B178-B177</f>
        <v>5</v>
      </c>
      <c r="G178" s="39">
        <f>E178*F178</f>
        <v>9.2774999999999999</v>
      </c>
      <c r="H178" s="41"/>
      <c r="I178" s="46">
        <v>5</v>
      </c>
      <c r="J178" s="47">
        <v>1.853</v>
      </c>
      <c r="K178" s="39">
        <f t="shared" ref="K178:K184" si="46">AVERAGE(J177,J178)</f>
        <v>1.8555000000000001</v>
      </c>
      <c r="L178" s="41">
        <f t="shared" ref="L178:L184" si="47">I178-I177</f>
        <v>5</v>
      </c>
      <c r="M178" s="39">
        <f t="shared" ref="M178:M185" si="48">L178*K178</f>
        <v>9.2774999999999999</v>
      </c>
      <c r="N178" s="28"/>
      <c r="O178" s="28"/>
      <c r="P178" s="28"/>
      <c r="Q178" s="30"/>
      <c r="R178" s="29"/>
    </row>
    <row r="179" spans="2:18" x14ac:dyDescent="0.2">
      <c r="B179" s="46">
        <v>10</v>
      </c>
      <c r="C179" s="47">
        <v>1.847</v>
      </c>
      <c r="D179" s="47" t="s">
        <v>23</v>
      </c>
      <c r="E179" s="39">
        <f t="shared" ref="E179:E189" si="49">(C178+C179)/2</f>
        <v>1.85</v>
      </c>
      <c r="F179" s="41">
        <f t="shared" ref="F179:F189" si="50">B179-B178</f>
        <v>5</v>
      </c>
      <c r="G179" s="39">
        <f t="shared" ref="G179:G189" si="51">E179*F179</f>
        <v>9.25</v>
      </c>
      <c r="H179" s="41"/>
      <c r="I179" s="46">
        <v>10</v>
      </c>
      <c r="J179" s="47">
        <v>1.847</v>
      </c>
      <c r="K179" s="39">
        <f t="shared" si="46"/>
        <v>1.85</v>
      </c>
      <c r="L179" s="41">
        <f t="shared" si="47"/>
        <v>5</v>
      </c>
      <c r="M179" s="39">
        <f t="shared" si="48"/>
        <v>9.25</v>
      </c>
      <c r="N179" s="28"/>
      <c r="O179" s="28"/>
      <c r="P179" s="28"/>
      <c r="Q179" s="30"/>
      <c r="R179" s="29"/>
    </row>
    <row r="180" spans="2:18" x14ac:dyDescent="0.2">
      <c r="B180" s="46">
        <v>11</v>
      </c>
      <c r="C180" s="47">
        <v>1.754</v>
      </c>
      <c r="D180" s="47"/>
      <c r="E180" s="39">
        <f t="shared" si="49"/>
        <v>1.8005</v>
      </c>
      <c r="F180" s="41">
        <f t="shared" si="50"/>
        <v>1</v>
      </c>
      <c r="G180" s="39">
        <f t="shared" si="51"/>
        <v>1.8005</v>
      </c>
      <c r="H180" s="41"/>
      <c r="I180" s="48">
        <f>I179+(J179-J180)*1.5</f>
        <v>13.670500000000001</v>
      </c>
      <c r="J180" s="49">
        <v>-0.6</v>
      </c>
      <c r="K180" s="39">
        <f t="shared" si="46"/>
        <v>0.62349999999999994</v>
      </c>
      <c r="L180" s="41">
        <f t="shared" si="47"/>
        <v>3.6705000000000005</v>
      </c>
      <c r="M180" s="39">
        <f t="shared" si="48"/>
        <v>2.2885567500000001</v>
      </c>
      <c r="N180" s="28"/>
      <c r="O180" s="28"/>
      <c r="P180" s="28"/>
      <c r="Q180" s="30"/>
      <c r="R180" s="29"/>
    </row>
    <row r="181" spans="2:18" x14ac:dyDescent="0.2">
      <c r="B181" s="46">
        <v>12</v>
      </c>
      <c r="C181" s="47">
        <v>1.607</v>
      </c>
      <c r="D181" s="47"/>
      <c r="E181" s="39">
        <f t="shared" si="49"/>
        <v>1.6804999999999999</v>
      </c>
      <c r="F181" s="41">
        <f t="shared" si="50"/>
        <v>1</v>
      </c>
      <c r="G181" s="39">
        <f t="shared" si="51"/>
        <v>1.6804999999999999</v>
      </c>
      <c r="H181" s="41"/>
      <c r="I181" s="50">
        <f>I180+1.5</f>
        <v>15.170500000000001</v>
      </c>
      <c r="J181" s="51">
        <f>J180</f>
        <v>-0.6</v>
      </c>
      <c r="K181" s="39">
        <f t="shared" si="46"/>
        <v>-0.6</v>
      </c>
      <c r="L181" s="41">
        <f t="shared" si="47"/>
        <v>1.5</v>
      </c>
      <c r="M181" s="39">
        <f t="shared" si="48"/>
        <v>-0.89999999999999991</v>
      </c>
      <c r="N181" s="28"/>
      <c r="O181" s="28"/>
      <c r="P181" s="28"/>
      <c r="Q181" s="30"/>
      <c r="R181" s="29"/>
    </row>
    <row r="182" spans="2:18" x14ac:dyDescent="0.2">
      <c r="B182" s="46">
        <v>13</v>
      </c>
      <c r="C182" s="47">
        <v>1.4870000000000001</v>
      </c>
      <c r="D182" s="47"/>
      <c r="E182" s="39">
        <f t="shared" si="49"/>
        <v>1.5470000000000002</v>
      </c>
      <c r="F182" s="41">
        <f t="shared" si="50"/>
        <v>1</v>
      </c>
      <c r="G182" s="39">
        <f t="shared" si="51"/>
        <v>1.5470000000000002</v>
      </c>
      <c r="H182" s="41"/>
      <c r="I182" s="48">
        <f>I181+1.5</f>
        <v>16.670500000000001</v>
      </c>
      <c r="J182" s="49">
        <f>J180</f>
        <v>-0.6</v>
      </c>
      <c r="K182" s="39">
        <f t="shared" si="46"/>
        <v>-0.6</v>
      </c>
      <c r="L182" s="41">
        <f t="shared" si="47"/>
        <v>1.5</v>
      </c>
      <c r="M182" s="39">
        <f t="shared" si="48"/>
        <v>-0.89999999999999991</v>
      </c>
      <c r="N182" s="28"/>
      <c r="O182" s="28"/>
      <c r="P182" s="28"/>
      <c r="Q182" s="30"/>
      <c r="R182" s="29"/>
    </row>
    <row r="183" spans="2:18" x14ac:dyDescent="0.2">
      <c r="B183" s="46">
        <v>15</v>
      </c>
      <c r="C183" s="47">
        <v>1.4830000000000001</v>
      </c>
      <c r="D183" s="47" t="s">
        <v>22</v>
      </c>
      <c r="E183" s="39">
        <f t="shared" si="49"/>
        <v>1.4850000000000001</v>
      </c>
      <c r="F183" s="41">
        <f t="shared" si="50"/>
        <v>2</v>
      </c>
      <c r="G183" s="39">
        <f t="shared" si="51"/>
        <v>2.97</v>
      </c>
      <c r="H183" s="41"/>
      <c r="I183" s="48">
        <f>I182+(J183-J182)*1.5</f>
        <v>20.608000000000001</v>
      </c>
      <c r="J183" s="36">
        <v>2.0249999999999999</v>
      </c>
      <c r="K183" s="39">
        <f t="shared" si="46"/>
        <v>0.71249999999999991</v>
      </c>
      <c r="L183" s="41">
        <f t="shared" si="47"/>
        <v>3.9375</v>
      </c>
      <c r="M183" s="39">
        <f t="shared" si="48"/>
        <v>2.8054687499999997</v>
      </c>
      <c r="N183" s="28"/>
      <c r="O183" s="28"/>
      <c r="P183" s="28"/>
      <c r="Q183" s="30"/>
      <c r="R183" s="29"/>
    </row>
    <row r="184" spans="2:18" x14ac:dyDescent="0.2">
      <c r="B184" s="46">
        <v>17</v>
      </c>
      <c r="C184" s="47">
        <v>1.4850000000000001</v>
      </c>
      <c r="D184" s="47"/>
      <c r="E184" s="39">
        <f t="shared" si="49"/>
        <v>1.484</v>
      </c>
      <c r="F184" s="41">
        <f t="shared" si="50"/>
        <v>2</v>
      </c>
      <c r="G184" s="39">
        <f t="shared" si="51"/>
        <v>2.968</v>
      </c>
      <c r="H184" s="41"/>
      <c r="I184" s="46">
        <v>25</v>
      </c>
      <c r="J184" s="47">
        <v>2.0249999999999999</v>
      </c>
      <c r="K184" s="39">
        <f t="shared" si="46"/>
        <v>2.0249999999999999</v>
      </c>
      <c r="L184" s="41">
        <f t="shared" si="47"/>
        <v>4.3919999999999995</v>
      </c>
      <c r="M184" s="39">
        <f t="shared" si="48"/>
        <v>8.8937999999999988</v>
      </c>
      <c r="N184" s="28"/>
      <c r="O184" s="28"/>
      <c r="P184" s="28"/>
      <c r="Q184" s="30"/>
      <c r="R184" s="29"/>
    </row>
    <row r="185" spans="2:18" x14ac:dyDescent="0.2">
      <c r="B185" s="46">
        <v>18</v>
      </c>
      <c r="C185" s="47">
        <v>1.5940000000000001</v>
      </c>
      <c r="D185" s="47"/>
      <c r="E185" s="39">
        <f t="shared" si="49"/>
        <v>1.5395000000000001</v>
      </c>
      <c r="F185" s="41">
        <f t="shared" si="50"/>
        <v>1</v>
      </c>
      <c r="G185" s="39">
        <f t="shared" si="51"/>
        <v>1.5395000000000001</v>
      </c>
      <c r="H185" s="41"/>
      <c r="I185" s="46">
        <v>30</v>
      </c>
      <c r="J185" s="47">
        <v>2.016</v>
      </c>
      <c r="K185" s="39">
        <f>AVERAGE(J184,J185)</f>
        <v>2.0205000000000002</v>
      </c>
      <c r="L185" s="41">
        <f>I185-I184</f>
        <v>5</v>
      </c>
      <c r="M185" s="39">
        <f t="shared" si="48"/>
        <v>10.102500000000001</v>
      </c>
      <c r="N185" s="32"/>
      <c r="O185" s="32"/>
      <c r="P185" s="32"/>
      <c r="Q185" s="30"/>
      <c r="R185" s="29"/>
    </row>
    <row r="186" spans="2:18" x14ac:dyDescent="0.2">
      <c r="B186" s="46">
        <v>19</v>
      </c>
      <c r="C186" s="47">
        <v>1.7490000000000001</v>
      </c>
      <c r="D186" s="47"/>
      <c r="E186" s="39">
        <f t="shared" si="49"/>
        <v>1.6715</v>
      </c>
      <c r="F186" s="41">
        <f t="shared" si="50"/>
        <v>1</v>
      </c>
      <c r="G186" s="39">
        <f t="shared" si="51"/>
        <v>1.6715</v>
      </c>
      <c r="H186" s="41"/>
      <c r="I186" s="29"/>
      <c r="J186" s="29"/>
      <c r="K186" s="39"/>
      <c r="L186" s="41"/>
      <c r="M186" s="39"/>
      <c r="N186" s="28"/>
      <c r="O186" s="28"/>
      <c r="P186" s="28"/>
      <c r="Q186" s="30"/>
      <c r="R186" s="29"/>
    </row>
    <row r="187" spans="2:18" x14ac:dyDescent="0.2">
      <c r="B187" s="46">
        <v>20</v>
      </c>
      <c r="C187" s="47">
        <v>2.0339999999999998</v>
      </c>
      <c r="D187" s="47" t="s">
        <v>21</v>
      </c>
      <c r="E187" s="39">
        <f t="shared" si="49"/>
        <v>1.8915</v>
      </c>
      <c r="F187" s="41">
        <f t="shared" si="50"/>
        <v>1</v>
      </c>
      <c r="G187" s="39">
        <f t="shared" si="51"/>
        <v>1.8915</v>
      </c>
      <c r="H187" s="23"/>
      <c r="I187" s="29"/>
      <c r="J187" s="29"/>
      <c r="K187" s="39"/>
      <c r="L187" s="41"/>
      <c r="M187" s="39"/>
      <c r="N187" s="32"/>
      <c r="O187" s="32"/>
      <c r="P187" s="32"/>
      <c r="Q187" s="30"/>
      <c r="R187" s="29"/>
    </row>
    <row r="188" spans="2:18" x14ac:dyDescent="0.2">
      <c r="B188" s="46">
        <v>25</v>
      </c>
      <c r="C188" s="47">
        <v>2.0249999999999999</v>
      </c>
      <c r="D188" s="47"/>
      <c r="E188" s="39">
        <f t="shared" si="49"/>
        <v>2.0294999999999996</v>
      </c>
      <c r="F188" s="41">
        <f t="shared" si="50"/>
        <v>5</v>
      </c>
      <c r="G188" s="39">
        <f t="shared" si="51"/>
        <v>10.147499999999997</v>
      </c>
      <c r="H188" s="23"/>
      <c r="I188" s="41"/>
      <c r="J188" s="41"/>
      <c r="K188" s="39"/>
      <c r="L188" s="41"/>
      <c r="M188" s="39"/>
      <c r="N188" s="32"/>
      <c r="O188" s="32"/>
      <c r="P188" s="32"/>
      <c r="Q188" s="30"/>
      <c r="R188" s="29"/>
    </row>
    <row r="189" spans="2:18" x14ac:dyDescent="0.2">
      <c r="B189" s="46">
        <v>30</v>
      </c>
      <c r="C189" s="47">
        <v>2.016</v>
      </c>
      <c r="D189" s="47" t="s">
        <v>75</v>
      </c>
      <c r="E189" s="39">
        <f t="shared" si="49"/>
        <v>2.0205000000000002</v>
      </c>
      <c r="F189" s="41">
        <f t="shared" si="50"/>
        <v>5</v>
      </c>
      <c r="G189" s="39">
        <f t="shared" si="51"/>
        <v>10.102500000000001</v>
      </c>
      <c r="H189" s="23"/>
      <c r="I189" s="41"/>
      <c r="J189" s="41"/>
      <c r="K189" s="39"/>
      <c r="L189" s="41"/>
      <c r="M189" s="39"/>
      <c r="N189" s="28"/>
      <c r="O189" s="28"/>
      <c r="P189" s="28"/>
      <c r="R189" s="29"/>
    </row>
    <row r="190" spans="2:18" x14ac:dyDescent="0.2">
      <c r="B190" s="46"/>
      <c r="C190" s="47"/>
      <c r="D190" s="47"/>
      <c r="E190" s="39"/>
      <c r="F190" s="41"/>
      <c r="G190" s="39"/>
      <c r="H190" s="23"/>
      <c r="I190" s="46"/>
      <c r="J190" s="37"/>
      <c r="K190" s="39"/>
      <c r="L190" s="41"/>
      <c r="M190" s="39"/>
      <c r="N190" s="28"/>
      <c r="O190" s="28"/>
      <c r="P190" s="28"/>
      <c r="R190" s="29"/>
    </row>
    <row r="191" spans="2:18" x14ac:dyDescent="0.2">
      <c r="B191" s="46"/>
      <c r="C191" s="47"/>
      <c r="D191" s="47"/>
      <c r="E191" s="39"/>
      <c r="F191" s="41"/>
      <c r="G191" s="39"/>
      <c r="H191" s="23"/>
      <c r="I191" s="26"/>
      <c r="J191" s="26"/>
      <c r="K191" s="39"/>
      <c r="L191" s="41"/>
      <c r="M191" s="39"/>
      <c r="N191" s="28"/>
      <c r="O191" s="28"/>
      <c r="P191" s="28"/>
      <c r="R191" s="29"/>
    </row>
    <row r="192" spans="2:18" x14ac:dyDescent="0.2">
      <c r="B192" s="26"/>
      <c r="C192" s="34"/>
      <c r="D192" s="34"/>
      <c r="E192" s="39"/>
      <c r="F192" s="41"/>
      <c r="G192" s="39"/>
      <c r="I192" s="26"/>
      <c r="J192" s="26"/>
      <c r="K192" s="39"/>
      <c r="L192" s="41"/>
      <c r="M192" s="39"/>
      <c r="N192" s="28"/>
      <c r="O192" s="28"/>
      <c r="P192" s="28"/>
      <c r="R192" s="29"/>
    </row>
    <row r="193" spans="2:18" x14ac:dyDescent="0.2">
      <c r="B193" s="26"/>
      <c r="C193" s="34"/>
      <c r="D193" s="34"/>
      <c r="E193" s="39"/>
      <c r="F193" s="41"/>
      <c r="G193" s="39"/>
      <c r="I193" s="26"/>
      <c r="J193" s="26"/>
      <c r="K193" s="39"/>
      <c r="L193" s="41"/>
      <c r="M193" s="39"/>
      <c r="O193" s="32"/>
      <c r="P193" s="32"/>
    </row>
    <row r="194" spans="2:18" x14ac:dyDescent="0.2">
      <c r="B194" s="26"/>
      <c r="C194" s="34"/>
      <c r="D194" s="34"/>
      <c r="E194" s="39"/>
      <c r="F194" s="41"/>
      <c r="G194" s="39"/>
      <c r="I194" s="26"/>
      <c r="J194" s="26"/>
      <c r="K194" s="39"/>
      <c r="L194" s="41"/>
      <c r="M194" s="39"/>
      <c r="O194" s="24"/>
      <c r="P194" s="24"/>
    </row>
    <row r="195" spans="2:18" x14ac:dyDescent="0.2">
      <c r="B195" s="26"/>
      <c r="C195" s="34"/>
      <c r="D195" s="34"/>
      <c r="E195" s="39"/>
      <c r="F195" s="41"/>
      <c r="G195" s="39"/>
      <c r="I195" s="26"/>
      <c r="J195" s="26"/>
      <c r="K195" s="39"/>
      <c r="L195" s="41"/>
      <c r="M195" s="39"/>
      <c r="O195" s="24"/>
      <c r="P195" s="24"/>
    </row>
    <row r="196" spans="2:18" x14ac:dyDescent="0.2">
      <c r="B196" s="26"/>
      <c r="C196" s="34"/>
      <c r="D196" s="34"/>
      <c r="E196" s="39"/>
      <c r="F196" s="41"/>
      <c r="G196" s="39"/>
      <c r="H196" s="39"/>
      <c r="I196" s="26"/>
      <c r="J196" s="26"/>
      <c r="K196" s="39"/>
      <c r="L196" s="41"/>
      <c r="M196" s="39"/>
      <c r="N196" s="24"/>
      <c r="O196" s="24"/>
      <c r="P196" s="24"/>
    </row>
    <row r="197" spans="2:18" x14ac:dyDescent="0.2">
      <c r="B197" s="26"/>
      <c r="C197" s="34"/>
      <c r="D197" s="34"/>
      <c r="E197" s="39"/>
      <c r="F197" s="41"/>
      <c r="G197" s="39"/>
      <c r="H197" s="39"/>
      <c r="I197" s="26"/>
      <c r="J197" s="26"/>
      <c r="K197" s="39"/>
      <c r="L197" s="41">
        <f>SUM(L178:L196)</f>
        <v>30</v>
      </c>
      <c r="M197" s="39">
        <f>SUM(M179:M196)</f>
        <v>31.540325499999994</v>
      </c>
      <c r="N197" s="24"/>
      <c r="O197" s="24"/>
      <c r="P197" s="24"/>
    </row>
    <row r="198" spans="2:18" x14ac:dyDescent="0.2">
      <c r="B198" s="26"/>
      <c r="C198" s="34"/>
      <c r="D198" s="34"/>
      <c r="E198" s="39"/>
      <c r="F198" s="41"/>
      <c r="G198" s="39"/>
      <c r="H198" s="39"/>
      <c r="I198" s="26"/>
      <c r="J198" s="26"/>
      <c r="K198" s="39"/>
      <c r="L198" s="41"/>
      <c r="M198" s="39"/>
      <c r="N198" s="24"/>
      <c r="O198" s="24"/>
      <c r="P198" s="24"/>
    </row>
    <row r="199" spans="2:18" ht="15" x14ac:dyDescent="0.2">
      <c r="B199" s="42"/>
      <c r="C199" s="22"/>
      <c r="D199" s="22"/>
      <c r="E199" s="42"/>
      <c r="F199" s="56">
        <f>SUM(F178:F198)</f>
        <v>30</v>
      </c>
      <c r="G199" s="57">
        <f>SUM(G178:G198)</f>
        <v>54.845999999999997</v>
      </c>
      <c r="H199" s="39"/>
      <c r="I199" s="39"/>
      <c r="J199" s="42"/>
      <c r="K199" s="42"/>
      <c r="L199" s="55"/>
      <c r="M199" s="22"/>
      <c r="N199" s="24"/>
      <c r="O199" s="24"/>
      <c r="P199" s="24"/>
    </row>
    <row r="200" spans="2:18" ht="15" x14ac:dyDescent="0.2">
      <c r="B200" s="42"/>
      <c r="C200" s="22"/>
      <c r="D200" s="22"/>
      <c r="E200" s="42"/>
      <c r="F200" s="41"/>
      <c r="G200" s="39"/>
      <c r="H200" s="96" t="s">
        <v>72</v>
      </c>
      <c r="I200" s="96"/>
      <c r="J200" s="39">
        <f>G199</f>
        <v>54.845999999999997</v>
      </c>
      <c r="K200" s="39" t="s">
        <v>73</v>
      </c>
      <c r="L200" s="41">
        <f>M197</f>
        <v>31.540325499999994</v>
      </c>
      <c r="M200" s="66">
        <f>J200-L200</f>
        <v>23.305674500000002</v>
      </c>
      <c r="N200" s="32"/>
      <c r="O200" s="24"/>
      <c r="P200" s="24"/>
    </row>
    <row r="201" spans="2:18" ht="15" x14ac:dyDescent="0.2">
      <c r="B201" s="42"/>
      <c r="C201" s="22"/>
      <c r="D201" s="22"/>
      <c r="E201" s="42"/>
      <c r="F201" s="23" t="s">
        <v>70</v>
      </c>
      <c r="G201" s="23"/>
      <c r="H201" s="92">
        <v>0.5</v>
      </c>
      <c r="I201" s="92"/>
      <c r="J201" s="42"/>
      <c r="K201" s="42"/>
      <c r="L201" s="42"/>
      <c r="M201" s="42"/>
      <c r="N201" s="24"/>
      <c r="O201" s="24"/>
      <c r="P201" s="24"/>
    </row>
    <row r="202" spans="2:18" x14ac:dyDescent="0.2">
      <c r="B202" s="93" t="s">
        <v>109</v>
      </c>
      <c r="C202" s="93"/>
      <c r="D202" s="93"/>
      <c r="E202" s="93"/>
      <c r="F202" s="93"/>
      <c r="G202" s="93"/>
      <c r="H202" s="21" t="s">
        <v>74</v>
      </c>
      <c r="I202" s="93" t="s">
        <v>71</v>
      </c>
      <c r="J202" s="93"/>
      <c r="K202" s="93"/>
      <c r="L202" s="93"/>
      <c r="M202" s="93"/>
      <c r="N202" s="25"/>
      <c r="O202" s="25"/>
      <c r="P202" s="28">
        <f>I214-I212</f>
        <v>3.0000000000000018</v>
      </c>
    </row>
    <row r="203" spans="2:18" x14ac:dyDescent="0.2">
      <c r="B203" s="46">
        <v>0</v>
      </c>
      <c r="C203" s="47">
        <v>1.5660000000000001</v>
      </c>
      <c r="D203" s="47" t="s">
        <v>75</v>
      </c>
      <c r="E203" s="41"/>
      <c r="F203" s="41"/>
      <c r="G203" s="41"/>
      <c r="H203" s="41"/>
      <c r="I203" s="26"/>
      <c r="J203" s="27"/>
      <c r="K203" s="39"/>
      <c r="L203" s="41"/>
      <c r="M203" s="39"/>
      <c r="N203" s="28"/>
      <c r="O203" s="28"/>
      <c r="P203" s="28"/>
      <c r="R203" s="29"/>
    </row>
    <row r="204" spans="2:18" x14ac:dyDescent="0.2">
      <c r="B204" s="46">
        <v>5</v>
      </c>
      <c r="C204" s="47">
        <v>1.5609999999999999</v>
      </c>
      <c r="D204" s="47"/>
      <c r="E204" s="39">
        <f>(C203+C204)/2</f>
        <v>1.5634999999999999</v>
      </c>
      <c r="F204" s="41">
        <f>B204-B203</f>
        <v>5</v>
      </c>
      <c r="G204" s="39">
        <f>E204*F204</f>
        <v>7.817499999999999</v>
      </c>
      <c r="H204" s="41"/>
      <c r="I204" s="46"/>
      <c r="J204" s="46"/>
      <c r="K204" s="39"/>
      <c r="L204" s="41"/>
      <c r="M204" s="39"/>
      <c r="N204" s="28"/>
      <c r="O204" s="28"/>
      <c r="P204" s="28"/>
      <c r="Q204" s="30"/>
      <c r="R204" s="29"/>
    </row>
    <row r="205" spans="2:18" x14ac:dyDescent="0.2">
      <c r="B205" s="46">
        <v>10</v>
      </c>
      <c r="C205" s="47">
        <v>1.55</v>
      </c>
      <c r="D205" s="47" t="s">
        <v>23</v>
      </c>
      <c r="E205" s="39">
        <f t="shared" ref="E205:E215" si="52">(C204+C205)/2</f>
        <v>1.5554999999999999</v>
      </c>
      <c r="F205" s="41">
        <f t="shared" ref="F205:F215" si="53">B205-B204</f>
        <v>5</v>
      </c>
      <c r="G205" s="39">
        <f t="shared" ref="G205:G215" si="54">E205*F205</f>
        <v>7.7774999999999999</v>
      </c>
      <c r="H205" s="41"/>
      <c r="I205" s="46"/>
      <c r="J205" s="46"/>
      <c r="K205" s="39"/>
      <c r="L205" s="41"/>
      <c r="M205" s="39"/>
      <c r="N205" s="28"/>
      <c r="O205" s="28"/>
      <c r="P205" s="28"/>
      <c r="Q205" s="30"/>
      <c r="R205" s="29"/>
    </row>
    <row r="206" spans="2:18" x14ac:dyDescent="0.2">
      <c r="B206" s="46">
        <v>11</v>
      </c>
      <c r="C206" s="47">
        <v>1.5229999999999999</v>
      </c>
      <c r="D206" s="47"/>
      <c r="E206" s="39">
        <f t="shared" si="52"/>
        <v>1.5365</v>
      </c>
      <c r="F206" s="41">
        <f t="shared" si="53"/>
        <v>1</v>
      </c>
      <c r="G206" s="39">
        <f t="shared" si="54"/>
        <v>1.5365</v>
      </c>
      <c r="H206" s="41"/>
      <c r="I206" s="46"/>
      <c r="J206" s="46"/>
      <c r="K206" s="39"/>
      <c r="L206" s="41"/>
      <c r="M206" s="39"/>
      <c r="N206" s="28"/>
      <c r="O206" s="28"/>
      <c r="P206" s="28"/>
      <c r="Q206" s="30"/>
      <c r="R206" s="29"/>
    </row>
    <row r="207" spans="2:18" x14ac:dyDescent="0.2">
      <c r="B207" s="46">
        <v>12</v>
      </c>
      <c r="C207" s="47">
        <v>1.506</v>
      </c>
      <c r="D207" s="47"/>
      <c r="E207" s="39">
        <f t="shared" si="52"/>
        <v>1.5145</v>
      </c>
      <c r="F207" s="41">
        <f t="shared" si="53"/>
        <v>1</v>
      </c>
      <c r="G207" s="39">
        <f t="shared" si="54"/>
        <v>1.5145</v>
      </c>
      <c r="H207" s="41"/>
      <c r="I207" s="46"/>
      <c r="J207" s="46"/>
      <c r="K207" s="39"/>
      <c r="L207" s="41"/>
      <c r="M207" s="39"/>
      <c r="N207" s="28"/>
      <c r="O207" s="28"/>
      <c r="P207" s="28"/>
      <c r="Q207" s="30"/>
      <c r="R207" s="29"/>
    </row>
    <row r="208" spans="2:18" x14ac:dyDescent="0.2">
      <c r="B208" s="46">
        <v>13</v>
      </c>
      <c r="C208" s="47">
        <v>1.4830000000000001</v>
      </c>
      <c r="D208" s="47"/>
      <c r="E208" s="39">
        <f t="shared" si="52"/>
        <v>1.4944999999999999</v>
      </c>
      <c r="F208" s="41">
        <f t="shared" si="53"/>
        <v>1</v>
      </c>
      <c r="G208" s="39">
        <f t="shared" si="54"/>
        <v>1.4944999999999999</v>
      </c>
      <c r="H208" s="41"/>
      <c r="I208" s="46"/>
      <c r="J208" s="46"/>
      <c r="K208" s="39"/>
      <c r="L208" s="41"/>
      <c r="M208" s="39"/>
      <c r="N208" s="28"/>
      <c r="O208" s="28"/>
      <c r="P208" s="28"/>
      <c r="Q208" s="30"/>
      <c r="R208" s="29"/>
    </row>
    <row r="209" spans="2:18" x14ac:dyDescent="0.2">
      <c r="B209" s="46">
        <v>15</v>
      </c>
      <c r="C209" s="47">
        <v>1.4370000000000001</v>
      </c>
      <c r="D209" s="47" t="s">
        <v>22</v>
      </c>
      <c r="E209" s="39">
        <f t="shared" si="52"/>
        <v>1.46</v>
      </c>
      <c r="F209" s="41">
        <f t="shared" si="53"/>
        <v>2</v>
      </c>
      <c r="G209" s="39">
        <f t="shared" si="54"/>
        <v>2.92</v>
      </c>
      <c r="H209" s="41"/>
      <c r="I209" s="46">
        <v>0</v>
      </c>
      <c r="J209" s="47">
        <v>1.5660000000000001</v>
      </c>
      <c r="K209" s="39"/>
      <c r="L209" s="41"/>
      <c r="M209" s="39"/>
      <c r="N209" s="28"/>
      <c r="O209" s="28"/>
      <c r="P209" s="28"/>
      <c r="Q209" s="30"/>
      <c r="R209" s="29"/>
    </row>
    <row r="210" spans="2:18" x14ac:dyDescent="0.2">
      <c r="B210" s="46">
        <v>17</v>
      </c>
      <c r="C210" s="47">
        <v>1.486</v>
      </c>
      <c r="D210" s="47"/>
      <c r="E210" s="39">
        <f t="shared" si="52"/>
        <v>1.4615</v>
      </c>
      <c r="F210" s="41">
        <f t="shared" si="53"/>
        <v>2</v>
      </c>
      <c r="G210" s="39">
        <f t="shared" si="54"/>
        <v>2.923</v>
      </c>
      <c r="H210" s="41"/>
      <c r="I210" s="46">
        <v>5</v>
      </c>
      <c r="J210" s="47">
        <v>1.5609999999999999</v>
      </c>
      <c r="K210" s="39">
        <f t="shared" ref="K210" si="55">AVERAGE(J209,J210)</f>
        <v>1.5634999999999999</v>
      </c>
      <c r="L210" s="41">
        <f t="shared" ref="L210" si="56">I210-I209</f>
        <v>5</v>
      </c>
      <c r="M210" s="39">
        <f t="shared" ref="M210:M218" si="57">L210*K210</f>
        <v>7.817499999999999</v>
      </c>
      <c r="N210" s="28"/>
      <c r="O210" s="28"/>
      <c r="P210" s="28"/>
      <c r="Q210" s="30"/>
      <c r="R210" s="29"/>
    </row>
    <row r="211" spans="2:18" x14ac:dyDescent="0.2">
      <c r="B211" s="46">
        <v>18</v>
      </c>
      <c r="C211" s="47">
        <v>1.58</v>
      </c>
      <c r="D211" s="47"/>
      <c r="E211" s="39">
        <f t="shared" si="52"/>
        <v>1.5329999999999999</v>
      </c>
      <c r="F211" s="41">
        <f t="shared" si="53"/>
        <v>1</v>
      </c>
      <c r="G211" s="39">
        <f t="shared" si="54"/>
        <v>1.5329999999999999</v>
      </c>
      <c r="H211" s="41"/>
      <c r="I211" s="46">
        <v>10</v>
      </c>
      <c r="J211" s="47">
        <v>1.55</v>
      </c>
      <c r="K211" s="39">
        <f>AVERAGE(J210,J211)</f>
        <v>1.5554999999999999</v>
      </c>
      <c r="L211" s="41">
        <f>I211-I210</f>
        <v>5</v>
      </c>
      <c r="M211" s="39">
        <f t="shared" si="57"/>
        <v>7.7774999999999999</v>
      </c>
      <c r="N211" s="32"/>
      <c r="O211" s="32"/>
      <c r="P211" s="32"/>
      <c r="Q211" s="30"/>
      <c r="R211" s="29"/>
    </row>
    <row r="212" spans="2:18" x14ac:dyDescent="0.2">
      <c r="B212" s="46">
        <v>19</v>
      </c>
      <c r="C212" s="47">
        <v>1.675</v>
      </c>
      <c r="D212" s="47"/>
      <c r="E212" s="39">
        <f t="shared" si="52"/>
        <v>1.6274999999999999</v>
      </c>
      <c r="F212" s="41">
        <f t="shared" si="53"/>
        <v>1</v>
      </c>
      <c r="G212" s="39">
        <f t="shared" si="54"/>
        <v>1.6274999999999999</v>
      </c>
      <c r="H212" s="41"/>
      <c r="I212" s="48">
        <f>I211+(J211-J212)*1.5</f>
        <v>13.225</v>
      </c>
      <c r="J212" s="49">
        <v>-0.6</v>
      </c>
      <c r="K212" s="39">
        <f t="shared" ref="K212:K218" si="58">AVERAGE(J211,J212)</f>
        <v>0.47500000000000003</v>
      </c>
      <c r="L212" s="41">
        <f t="shared" ref="L212:L218" si="59">I212-I211</f>
        <v>3.2249999999999996</v>
      </c>
      <c r="M212" s="39">
        <f t="shared" si="57"/>
        <v>1.5318749999999999</v>
      </c>
      <c r="N212" s="28"/>
      <c r="O212" s="28"/>
      <c r="P212" s="28"/>
      <c r="Q212" s="30"/>
      <c r="R212" s="29"/>
    </row>
    <row r="213" spans="2:18" x14ac:dyDescent="0.2">
      <c r="B213" s="46">
        <v>20</v>
      </c>
      <c r="C213" s="47">
        <v>1.8680000000000001</v>
      </c>
      <c r="D213" s="47" t="s">
        <v>21</v>
      </c>
      <c r="E213" s="39">
        <f t="shared" si="52"/>
        <v>1.7715000000000001</v>
      </c>
      <c r="F213" s="41">
        <f t="shared" si="53"/>
        <v>1</v>
      </c>
      <c r="G213" s="39">
        <f t="shared" si="54"/>
        <v>1.7715000000000001</v>
      </c>
      <c r="H213" s="23"/>
      <c r="I213" s="50">
        <f>I212+1.5</f>
        <v>14.725</v>
      </c>
      <c r="J213" s="51">
        <f>J212</f>
        <v>-0.6</v>
      </c>
      <c r="K213" s="39">
        <f t="shared" si="58"/>
        <v>-0.6</v>
      </c>
      <c r="L213" s="41">
        <f t="shared" si="59"/>
        <v>1.5</v>
      </c>
      <c r="M213" s="39">
        <f t="shared" si="57"/>
        <v>-0.89999999999999991</v>
      </c>
      <c r="N213" s="32"/>
      <c r="O213" s="32"/>
      <c r="P213" s="32"/>
      <c r="Q213" s="30"/>
      <c r="R213" s="29"/>
    </row>
    <row r="214" spans="2:18" x14ac:dyDescent="0.2">
      <c r="B214" s="46">
        <v>25</v>
      </c>
      <c r="C214" s="47">
        <v>1.8740000000000001</v>
      </c>
      <c r="D214" s="47"/>
      <c r="E214" s="39">
        <f t="shared" si="52"/>
        <v>1.871</v>
      </c>
      <c r="F214" s="41">
        <f t="shared" si="53"/>
        <v>5</v>
      </c>
      <c r="G214" s="39">
        <f t="shared" si="54"/>
        <v>9.3550000000000004</v>
      </c>
      <c r="H214" s="23"/>
      <c r="I214" s="48">
        <f>I213+1.5</f>
        <v>16.225000000000001</v>
      </c>
      <c r="J214" s="49">
        <f>J212</f>
        <v>-0.6</v>
      </c>
      <c r="K214" s="39">
        <f t="shared" si="58"/>
        <v>-0.6</v>
      </c>
      <c r="L214" s="41">
        <f t="shared" si="59"/>
        <v>1.5000000000000018</v>
      </c>
      <c r="M214" s="39">
        <f t="shared" si="57"/>
        <v>-0.90000000000000102</v>
      </c>
      <c r="N214" s="32"/>
      <c r="O214" s="32"/>
      <c r="P214" s="32"/>
      <c r="Q214" s="30"/>
      <c r="R214" s="29"/>
    </row>
    <row r="215" spans="2:18" x14ac:dyDescent="0.2">
      <c r="B215" s="46">
        <v>30</v>
      </c>
      <c r="C215" s="47">
        <v>1.889</v>
      </c>
      <c r="D215" s="47" t="s">
        <v>75</v>
      </c>
      <c r="E215" s="39">
        <f t="shared" si="52"/>
        <v>1.8815</v>
      </c>
      <c r="F215" s="41">
        <f t="shared" si="53"/>
        <v>5</v>
      </c>
      <c r="G215" s="39">
        <f t="shared" si="54"/>
        <v>9.4074999999999989</v>
      </c>
      <c r="H215" s="23"/>
      <c r="I215" s="48">
        <f>I214+(J215-J214)*1.5</f>
        <v>19.75</v>
      </c>
      <c r="J215" s="36">
        <v>1.75</v>
      </c>
      <c r="K215" s="39">
        <f t="shared" si="58"/>
        <v>0.57499999999999996</v>
      </c>
      <c r="L215" s="41">
        <f t="shared" si="59"/>
        <v>3.5249999999999986</v>
      </c>
      <c r="M215" s="39">
        <f t="shared" si="57"/>
        <v>2.0268749999999991</v>
      </c>
      <c r="N215" s="28"/>
      <c r="O215" s="28"/>
      <c r="P215" s="28"/>
      <c r="R215" s="29"/>
    </row>
    <row r="216" spans="2:18" x14ac:dyDescent="0.2">
      <c r="B216" s="46"/>
      <c r="C216" s="47"/>
      <c r="D216" s="47"/>
      <c r="E216" s="39"/>
      <c r="F216" s="41"/>
      <c r="G216" s="39"/>
      <c r="H216" s="23"/>
      <c r="I216" s="46">
        <v>20</v>
      </c>
      <c r="J216" s="47">
        <v>1.8680000000000001</v>
      </c>
      <c r="K216" s="39">
        <f t="shared" si="58"/>
        <v>1.8090000000000002</v>
      </c>
      <c r="L216" s="41">
        <f t="shared" si="59"/>
        <v>0.25</v>
      </c>
      <c r="M216" s="39">
        <f t="shared" si="57"/>
        <v>0.45225000000000004</v>
      </c>
      <c r="N216" s="28"/>
      <c r="O216" s="28"/>
      <c r="P216" s="28"/>
      <c r="R216" s="29"/>
    </row>
    <row r="217" spans="2:18" x14ac:dyDescent="0.2">
      <c r="B217" s="46"/>
      <c r="C217" s="47"/>
      <c r="D217" s="47"/>
      <c r="E217" s="39"/>
      <c r="F217" s="41"/>
      <c r="G217" s="39"/>
      <c r="H217" s="23"/>
      <c r="I217" s="46">
        <v>25</v>
      </c>
      <c r="J217" s="47">
        <v>1.8740000000000001</v>
      </c>
      <c r="K217" s="39">
        <f t="shared" si="58"/>
        <v>1.871</v>
      </c>
      <c r="L217" s="41">
        <f t="shared" si="59"/>
        <v>5</v>
      </c>
      <c r="M217" s="39">
        <f t="shared" si="57"/>
        <v>9.3550000000000004</v>
      </c>
      <c r="N217" s="28"/>
      <c r="O217" s="28"/>
      <c r="P217" s="28"/>
      <c r="R217" s="29"/>
    </row>
    <row r="218" spans="2:18" x14ac:dyDescent="0.2">
      <c r="B218" s="26"/>
      <c r="C218" s="34"/>
      <c r="D218" s="34"/>
      <c r="E218" s="39"/>
      <c r="F218" s="41"/>
      <c r="G218" s="39"/>
      <c r="I218" s="46">
        <v>30</v>
      </c>
      <c r="J218" s="47">
        <v>1.889</v>
      </c>
      <c r="K218" s="39">
        <f t="shared" si="58"/>
        <v>1.8815</v>
      </c>
      <c r="L218" s="41">
        <f t="shared" si="59"/>
        <v>5</v>
      </c>
      <c r="M218" s="39">
        <f t="shared" si="57"/>
        <v>9.4074999999999989</v>
      </c>
      <c r="N218" s="28"/>
      <c r="O218" s="28"/>
      <c r="P218" s="28"/>
      <c r="R218" s="29"/>
    </row>
    <row r="219" spans="2:18" x14ac:dyDescent="0.2">
      <c r="B219" s="26"/>
      <c r="C219" s="34"/>
      <c r="D219" s="34"/>
      <c r="E219" s="39"/>
      <c r="F219" s="41"/>
      <c r="G219" s="39"/>
      <c r="I219" s="26"/>
      <c r="J219" s="26"/>
      <c r="K219" s="39"/>
      <c r="L219" s="41"/>
      <c r="M219" s="39"/>
      <c r="O219" s="32"/>
      <c r="P219" s="32"/>
    </row>
    <row r="220" spans="2:18" x14ac:dyDescent="0.2">
      <c r="B220" s="26"/>
      <c r="C220" s="34"/>
      <c r="D220" s="34"/>
      <c r="E220" s="39"/>
      <c r="F220" s="41"/>
      <c r="G220" s="39"/>
      <c r="I220" s="26"/>
      <c r="J220" s="26"/>
      <c r="K220" s="39"/>
      <c r="L220" s="41"/>
      <c r="M220" s="39"/>
      <c r="O220" s="24"/>
      <c r="P220" s="24"/>
    </row>
    <row r="221" spans="2:18" x14ac:dyDescent="0.2">
      <c r="B221" s="26"/>
      <c r="C221" s="34"/>
      <c r="D221" s="34"/>
      <c r="E221" s="39"/>
      <c r="F221" s="41"/>
      <c r="G221" s="39"/>
      <c r="I221" s="26"/>
      <c r="J221" s="26"/>
      <c r="K221" s="39"/>
      <c r="L221" s="41"/>
      <c r="M221" s="39"/>
      <c r="O221" s="24"/>
      <c r="P221" s="24"/>
    </row>
    <row r="222" spans="2:18" x14ac:dyDescent="0.2">
      <c r="B222" s="26"/>
      <c r="C222" s="34"/>
      <c r="D222" s="34"/>
      <c r="E222" s="39"/>
      <c r="F222" s="41"/>
      <c r="G222" s="39"/>
      <c r="H222" s="39"/>
      <c r="I222" s="26"/>
      <c r="J222" s="26"/>
      <c r="K222" s="39"/>
      <c r="L222" s="41"/>
      <c r="M222" s="39"/>
      <c r="N222" s="24"/>
      <c r="O222" s="24"/>
      <c r="P222" s="24"/>
    </row>
    <row r="223" spans="2:18" x14ac:dyDescent="0.2">
      <c r="B223" s="26"/>
      <c r="C223" s="34"/>
      <c r="D223" s="34"/>
      <c r="E223" s="39"/>
      <c r="F223" s="41"/>
      <c r="G223" s="39"/>
      <c r="H223" s="39"/>
      <c r="I223" s="26"/>
      <c r="J223" s="26"/>
      <c r="K223" s="39"/>
      <c r="L223" s="41">
        <f>SUM(L204:L222)</f>
        <v>30</v>
      </c>
      <c r="M223" s="39">
        <f>SUM(M205:M222)</f>
        <v>36.5685</v>
      </c>
      <c r="N223" s="24"/>
      <c r="O223" s="24"/>
      <c r="P223" s="24"/>
    </row>
    <row r="224" spans="2:18" x14ac:dyDescent="0.2">
      <c r="B224" s="26"/>
      <c r="C224" s="34"/>
      <c r="D224" s="34"/>
      <c r="E224" s="39"/>
      <c r="F224" s="41"/>
      <c r="G224" s="39"/>
      <c r="H224" s="39"/>
      <c r="I224" s="26"/>
      <c r="J224" s="26"/>
      <c r="K224" s="39"/>
      <c r="L224" s="41"/>
      <c r="M224" s="39"/>
      <c r="N224" s="24"/>
      <c r="O224" s="24"/>
      <c r="P224" s="24"/>
    </row>
    <row r="225" spans="2:18" ht="15" x14ac:dyDescent="0.2">
      <c r="B225" s="42"/>
      <c r="C225" s="22"/>
      <c r="D225" s="22"/>
      <c r="E225" s="42"/>
      <c r="F225" s="56">
        <f>SUM(F204:F224)</f>
        <v>30</v>
      </c>
      <c r="G225" s="57">
        <f>SUM(G204:G224)</f>
        <v>49.677999999999997</v>
      </c>
      <c r="H225" s="39"/>
      <c r="I225" s="39"/>
      <c r="J225" s="42"/>
      <c r="K225" s="42"/>
      <c r="L225" s="55"/>
      <c r="M225" s="22"/>
      <c r="N225" s="24"/>
      <c r="O225" s="24"/>
      <c r="P225" s="24"/>
    </row>
    <row r="226" spans="2:18" ht="15" x14ac:dyDescent="0.2">
      <c r="B226" s="42"/>
      <c r="C226" s="22"/>
      <c r="D226" s="22"/>
      <c r="E226" s="42"/>
      <c r="F226" s="41"/>
      <c r="G226" s="39"/>
      <c r="H226" s="96" t="s">
        <v>72</v>
      </c>
      <c r="I226" s="96"/>
      <c r="J226" s="39">
        <f>G225</f>
        <v>49.677999999999997</v>
      </c>
      <c r="K226" s="39" t="s">
        <v>73</v>
      </c>
      <c r="L226" s="41">
        <f>M223</f>
        <v>36.5685</v>
      </c>
      <c r="M226" s="66">
        <f>J226-L226</f>
        <v>13.109499999999997</v>
      </c>
      <c r="N226" s="32"/>
      <c r="O226" s="24"/>
      <c r="P226" s="24"/>
    </row>
    <row r="227" spans="2:18" x14ac:dyDescent="0.2">
      <c r="B227" s="27"/>
      <c r="C227" s="72"/>
      <c r="D227" s="72"/>
      <c r="E227" s="39"/>
      <c r="F227" s="41"/>
      <c r="G227" s="39"/>
      <c r="H227" s="96"/>
      <c r="I227" s="96"/>
      <c r="J227" s="39"/>
      <c r="K227" s="39"/>
      <c r="L227" s="41"/>
      <c r="M227" s="39"/>
      <c r="N227" s="32"/>
      <c r="O227" s="32"/>
      <c r="P227" s="32"/>
    </row>
    <row r="228" spans="2:18" x14ac:dyDescent="0.2">
      <c r="B228" s="27"/>
      <c r="C228" s="72"/>
      <c r="D228" s="72"/>
      <c r="E228" s="39"/>
      <c r="F228" s="41"/>
      <c r="G228" s="39"/>
      <c r="H228" s="41"/>
      <c r="I228" s="41"/>
      <c r="J228" s="39"/>
      <c r="K228" s="39"/>
      <c r="L228" s="41"/>
      <c r="M228" s="39"/>
      <c r="N228" s="32"/>
      <c r="O228" s="32"/>
      <c r="P228" s="32"/>
    </row>
    <row r="229" spans="2:18" ht="15" x14ac:dyDescent="0.2">
      <c r="B229" s="42"/>
      <c r="C229" s="22"/>
      <c r="D229" s="22"/>
      <c r="E229" s="42"/>
      <c r="F229" s="23" t="s">
        <v>70</v>
      </c>
      <c r="G229" s="23"/>
      <c r="H229" s="92">
        <v>0.57499999999999996</v>
      </c>
      <c r="I229" s="92"/>
      <c r="J229" s="42"/>
      <c r="K229" s="42"/>
      <c r="L229" s="42"/>
      <c r="M229" s="42"/>
      <c r="N229" s="24"/>
      <c r="O229" s="24"/>
      <c r="P229" s="24"/>
    </row>
    <row r="230" spans="2:18" x14ac:dyDescent="0.2">
      <c r="B230" s="93" t="s">
        <v>109</v>
      </c>
      <c r="C230" s="93"/>
      <c r="D230" s="93"/>
      <c r="E230" s="93"/>
      <c r="F230" s="93"/>
      <c r="G230" s="93"/>
      <c r="H230" s="21" t="s">
        <v>74</v>
      </c>
      <c r="I230" s="93" t="s">
        <v>71</v>
      </c>
      <c r="J230" s="93"/>
      <c r="K230" s="93"/>
      <c r="L230" s="93"/>
      <c r="M230" s="93"/>
      <c r="N230" s="25"/>
      <c r="O230" s="25"/>
      <c r="P230" s="28">
        <f>I242-I240</f>
        <v>5.567499999999999</v>
      </c>
    </row>
    <row r="231" spans="2:18" x14ac:dyDescent="0.2">
      <c r="B231" s="46">
        <v>0</v>
      </c>
      <c r="C231" s="47">
        <v>1.609</v>
      </c>
      <c r="D231" s="47" t="s">
        <v>75</v>
      </c>
      <c r="E231" s="41"/>
      <c r="F231" s="41"/>
      <c r="G231" s="41"/>
      <c r="H231" s="41"/>
      <c r="I231" s="26"/>
      <c r="J231" s="27"/>
      <c r="K231" s="39"/>
      <c r="L231" s="41"/>
      <c r="M231" s="39"/>
      <c r="N231" s="28"/>
      <c r="O231" s="28"/>
      <c r="P231" s="28"/>
      <c r="R231" s="29"/>
    </row>
    <row r="232" spans="2:18" x14ac:dyDescent="0.2">
      <c r="B232" s="46">
        <v>5</v>
      </c>
      <c r="C232" s="47">
        <v>1.6040000000000001</v>
      </c>
      <c r="D232" s="47"/>
      <c r="E232" s="39">
        <f>(C231+C232)/2</f>
        <v>1.6065</v>
      </c>
      <c r="F232" s="41">
        <f>B232-B231</f>
        <v>5</v>
      </c>
      <c r="G232" s="39">
        <f>E232*F232</f>
        <v>8.0325000000000006</v>
      </c>
      <c r="H232" s="41"/>
      <c r="I232" s="46"/>
      <c r="J232" s="46"/>
      <c r="K232" s="39"/>
      <c r="L232" s="41"/>
      <c r="M232" s="39"/>
      <c r="N232" s="28"/>
      <c r="O232" s="28"/>
      <c r="P232" s="28"/>
      <c r="Q232" s="30"/>
      <c r="R232" s="29"/>
    </row>
    <row r="233" spans="2:18" x14ac:dyDescent="0.2">
      <c r="B233" s="46">
        <v>8</v>
      </c>
      <c r="C233" s="47">
        <v>1.5980000000000001</v>
      </c>
      <c r="D233" s="47"/>
      <c r="E233" s="39">
        <f t="shared" ref="E233:E245" si="60">(C232+C233)/2</f>
        <v>1.601</v>
      </c>
      <c r="F233" s="41">
        <f t="shared" ref="F233:F245" si="61">B233-B232</f>
        <v>3</v>
      </c>
      <c r="G233" s="39">
        <f t="shared" ref="G233:G245" si="62">E233*F233</f>
        <v>4.8029999999999999</v>
      </c>
      <c r="H233" s="41"/>
      <c r="I233" s="46"/>
      <c r="J233" s="46"/>
      <c r="K233" s="39"/>
      <c r="L233" s="41"/>
      <c r="M233" s="39"/>
      <c r="N233" s="28"/>
      <c r="O233" s="28"/>
      <c r="P233" s="28"/>
      <c r="Q233" s="30"/>
      <c r="R233" s="29"/>
    </row>
    <row r="234" spans="2:18" x14ac:dyDescent="0.2">
      <c r="B234" s="46">
        <v>9</v>
      </c>
      <c r="C234" s="47">
        <v>2.4449999999999998</v>
      </c>
      <c r="D234" s="47"/>
      <c r="E234" s="39">
        <f t="shared" si="60"/>
        <v>2.0215000000000001</v>
      </c>
      <c r="F234" s="41">
        <f t="shared" si="61"/>
        <v>1</v>
      </c>
      <c r="G234" s="39">
        <f t="shared" si="62"/>
        <v>2.0215000000000001</v>
      </c>
      <c r="H234" s="41"/>
      <c r="I234" s="46"/>
      <c r="J234" s="46"/>
      <c r="K234" s="39"/>
      <c r="L234" s="41"/>
      <c r="M234" s="39"/>
      <c r="N234" s="28"/>
      <c r="O234" s="28"/>
      <c r="P234" s="28"/>
      <c r="Q234" s="30"/>
      <c r="R234" s="29"/>
    </row>
    <row r="235" spans="2:18" x14ac:dyDescent="0.2">
      <c r="B235" s="46">
        <v>10</v>
      </c>
      <c r="C235" s="47">
        <v>2.4340000000000002</v>
      </c>
      <c r="D235" s="47" t="s">
        <v>23</v>
      </c>
      <c r="E235" s="39">
        <f t="shared" si="60"/>
        <v>2.4394999999999998</v>
      </c>
      <c r="F235" s="41">
        <f t="shared" si="61"/>
        <v>1</v>
      </c>
      <c r="G235" s="39">
        <f t="shared" si="62"/>
        <v>2.4394999999999998</v>
      </c>
      <c r="H235" s="41"/>
      <c r="I235" s="46"/>
      <c r="J235" s="46"/>
      <c r="K235" s="39"/>
      <c r="L235" s="41"/>
      <c r="M235" s="39"/>
      <c r="N235" s="28"/>
      <c r="O235" s="28"/>
      <c r="P235" s="28"/>
      <c r="Q235" s="30"/>
      <c r="R235" s="29"/>
    </row>
    <row r="236" spans="2:18" x14ac:dyDescent="0.2">
      <c r="B236" s="46">
        <v>11</v>
      </c>
      <c r="C236" s="47">
        <v>1.859</v>
      </c>
      <c r="D236" s="47"/>
      <c r="E236" s="39">
        <f t="shared" si="60"/>
        <v>2.1465000000000001</v>
      </c>
      <c r="F236" s="41">
        <f t="shared" si="61"/>
        <v>1</v>
      </c>
      <c r="G236" s="39">
        <f t="shared" si="62"/>
        <v>2.1465000000000001</v>
      </c>
      <c r="H236" s="41"/>
      <c r="I236" s="46"/>
      <c r="J236" s="46"/>
      <c r="K236" s="39"/>
      <c r="L236" s="41"/>
      <c r="M236" s="39"/>
      <c r="N236" s="28"/>
      <c r="O236" s="28"/>
      <c r="P236" s="28"/>
      <c r="Q236" s="30"/>
      <c r="R236" s="29"/>
    </row>
    <row r="237" spans="2:18" x14ac:dyDescent="0.2">
      <c r="B237" s="46">
        <v>12</v>
      </c>
      <c r="C237" s="47">
        <v>1.569</v>
      </c>
      <c r="D237" s="47"/>
      <c r="E237" s="39">
        <f t="shared" si="60"/>
        <v>1.714</v>
      </c>
      <c r="F237" s="41">
        <f t="shared" si="61"/>
        <v>1</v>
      </c>
      <c r="G237" s="39">
        <f t="shared" si="62"/>
        <v>1.714</v>
      </c>
      <c r="H237" s="41"/>
      <c r="I237" s="46"/>
      <c r="J237" s="46"/>
      <c r="K237" s="39"/>
      <c r="L237" s="41"/>
      <c r="M237" s="39"/>
      <c r="N237" s="28"/>
      <c r="O237" s="28"/>
      <c r="P237" s="28"/>
      <c r="Q237" s="30"/>
      <c r="R237" s="29"/>
    </row>
    <row r="238" spans="2:18" x14ac:dyDescent="0.2">
      <c r="B238" s="46">
        <v>13</v>
      </c>
      <c r="C238" s="47">
        <v>1.476</v>
      </c>
      <c r="D238" s="47"/>
      <c r="E238" s="39">
        <f t="shared" si="60"/>
        <v>1.5225</v>
      </c>
      <c r="F238" s="41">
        <f t="shared" si="61"/>
        <v>1</v>
      </c>
      <c r="G238" s="39">
        <f t="shared" si="62"/>
        <v>1.5225</v>
      </c>
      <c r="H238" s="41"/>
      <c r="I238" s="46">
        <v>0</v>
      </c>
      <c r="J238" s="47">
        <v>1.609</v>
      </c>
      <c r="K238" s="39"/>
      <c r="L238" s="41"/>
      <c r="M238" s="39"/>
      <c r="N238" s="28"/>
      <c r="O238" s="28"/>
      <c r="P238" s="28"/>
      <c r="Q238" s="30"/>
      <c r="R238" s="29"/>
    </row>
    <row r="239" spans="2:18" x14ac:dyDescent="0.2">
      <c r="B239" s="46">
        <v>15</v>
      </c>
      <c r="C239" s="47">
        <v>1.37</v>
      </c>
      <c r="D239" s="47" t="s">
        <v>22</v>
      </c>
      <c r="E239" s="39">
        <f t="shared" si="60"/>
        <v>1.423</v>
      </c>
      <c r="F239" s="41">
        <f t="shared" si="61"/>
        <v>2</v>
      </c>
      <c r="G239" s="39">
        <f t="shared" si="62"/>
        <v>2.8460000000000001</v>
      </c>
      <c r="H239" s="41"/>
      <c r="I239" s="46">
        <v>5</v>
      </c>
      <c r="J239" s="47">
        <v>1.6040000000000001</v>
      </c>
      <c r="K239" s="39">
        <f>AVERAGE(J238,J239)</f>
        <v>1.6065</v>
      </c>
      <c r="L239" s="41">
        <f>I239-I238</f>
        <v>5</v>
      </c>
      <c r="M239" s="39">
        <f t="shared" ref="M239:M247" si="63">L239*K239</f>
        <v>8.0325000000000006</v>
      </c>
      <c r="N239" s="32"/>
      <c r="O239" s="32"/>
      <c r="P239" s="32"/>
      <c r="Q239" s="30"/>
      <c r="R239" s="29"/>
    </row>
    <row r="240" spans="2:18" x14ac:dyDescent="0.2">
      <c r="B240" s="46">
        <v>17</v>
      </c>
      <c r="C240" s="47">
        <v>1.4730000000000001</v>
      </c>
      <c r="D240" s="47"/>
      <c r="E240" s="39">
        <f t="shared" si="60"/>
        <v>1.4215</v>
      </c>
      <c r="F240" s="41">
        <f t="shared" si="61"/>
        <v>2</v>
      </c>
      <c r="G240" s="39">
        <f t="shared" si="62"/>
        <v>2.843</v>
      </c>
      <c r="H240" s="41"/>
      <c r="I240" s="46">
        <v>8</v>
      </c>
      <c r="J240" s="47">
        <v>1.5980000000000001</v>
      </c>
      <c r="K240" s="39">
        <f t="shared" ref="K240:K247" si="64">AVERAGE(J239,J240)</f>
        <v>1.601</v>
      </c>
      <c r="L240" s="41">
        <f t="shared" ref="L240:L247" si="65">I240-I239</f>
        <v>3</v>
      </c>
      <c r="M240" s="39">
        <f t="shared" si="63"/>
        <v>4.8029999999999999</v>
      </c>
      <c r="N240" s="28"/>
      <c r="O240" s="28"/>
      <c r="P240" s="28"/>
      <c r="Q240" s="30"/>
      <c r="R240" s="29"/>
    </row>
    <row r="241" spans="2:18" x14ac:dyDescent="0.2">
      <c r="B241" s="46">
        <v>18</v>
      </c>
      <c r="C241" s="47">
        <v>1.577</v>
      </c>
      <c r="D241" s="47"/>
      <c r="E241" s="39">
        <f t="shared" si="60"/>
        <v>1.5249999999999999</v>
      </c>
      <c r="F241" s="41">
        <f t="shared" si="61"/>
        <v>1</v>
      </c>
      <c r="G241" s="39">
        <f t="shared" si="62"/>
        <v>1.5249999999999999</v>
      </c>
      <c r="H241" s="23"/>
      <c r="I241" s="46">
        <v>9</v>
      </c>
      <c r="J241" s="47">
        <v>2.4449999999999998</v>
      </c>
      <c r="K241" s="39">
        <f t="shared" si="64"/>
        <v>2.0215000000000001</v>
      </c>
      <c r="L241" s="41">
        <f t="shared" si="65"/>
        <v>1</v>
      </c>
      <c r="M241" s="39">
        <f t="shared" si="63"/>
        <v>2.0215000000000001</v>
      </c>
      <c r="N241" s="32"/>
      <c r="O241" s="32"/>
      <c r="P241" s="32"/>
      <c r="Q241" s="30"/>
      <c r="R241" s="29"/>
    </row>
    <row r="242" spans="2:18" x14ac:dyDescent="0.2">
      <c r="B242" s="46">
        <v>19</v>
      </c>
      <c r="C242" s="47">
        <v>1.843</v>
      </c>
      <c r="D242" s="47"/>
      <c r="E242" s="39">
        <f t="shared" si="60"/>
        <v>1.71</v>
      </c>
      <c r="F242" s="41">
        <f t="shared" si="61"/>
        <v>1</v>
      </c>
      <c r="G242" s="39">
        <f t="shared" si="62"/>
        <v>1.71</v>
      </c>
      <c r="H242" s="23"/>
      <c r="I242" s="48">
        <f>I241+(J241-J242)*1.5</f>
        <v>13.567499999999999</v>
      </c>
      <c r="J242" s="49">
        <v>-0.6</v>
      </c>
      <c r="K242" s="39">
        <f t="shared" si="64"/>
        <v>0.92249999999999988</v>
      </c>
      <c r="L242" s="41">
        <f t="shared" si="65"/>
        <v>4.567499999999999</v>
      </c>
      <c r="M242" s="39">
        <f t="shared" si="63"/>
        <v>4.2135187499999986</v>
      </c>
      <c r="N242" s="32"/>
      <c r="O242" s="32"/>
      <c r="P242" s="32"/>
      <c r="Q242" s="30"/>
      <c r="R242" s="29"/>
    </row>
    <row r="243" spans="2:18" x14ac:dyDescent="0.2">
      <c r="B243" s="46">
        <v>20</v>
      </c>
      <c r="C243" s="47">
        <v>2.3170000000000002</v>
      </c>
      <c r="D243" s="47" t="s">
        <v>21</v>
      </c>
      <c r="E243" s="39">
        <f t="shared" si="60"/>
        <v>2.08</v>
      </c>
      <c r="F243" s="41">
        <f t="shared" si="61"/>
        <v>1</v>
      </c>
      <c r="G243" s="39">
        <f t="shared" si="62"/>
        <v>2.08</v>
      </c>
      <c r="H243" s="23"/>
      <c r="I243" s="50">
        <f>I242+1.5</f>
        <v>15.067499999999999</v>
      </c>
      <c r="J243" s="51">
        <f>J242</f>
        <v>-0.6</v>
      </c>
      <c r="K243" s="39">
        <f t="shared" si="64"/>
        <v>-0.6</v>
      </c>
      <c r="L243" s="41">
        <f t="shared" si="65"/>
        <v>1.5</v>
      </c>
      <c r="M243" s="39">
        <f t="shared" si="63"/>
        <v>-0.89999999999999991</v>
      </c>
      <c r="N243" s="28"/>
      <c r="O243" s="28"/>
      <c r="P243" s="28"/>
      <c r="R243" s="29"/>
    </row>
    <row r="244" spans="2:18" x14ac:dyDescent="0.2">
      <c r="B244" s="46">
        <v>25</v>
      </c>
      <c r="C244" s="47">
        <v>2.3250000000000002</v>
      </c>
      <c r="D244" s="47"/>
      <c r="E244" s="39">
        <f t="shared" si="60"/>
        <v>2.3210000000000002</v>
      </c>
      <c r="F244" s="41">
        <f t="shared" si="61"/>
        <v>5</v>
      </c>
      <c r="G244" s="39">
        <f t="shared" si="62"/>
        <v>11.605</v>
      </c>
      <c r="H244" s="23"/>
      <c r="I244" s="48">
        <f>I243+1.5</f>
        <v>16.567499999999999</v>
      </c>
      <c r="J244" s="49">
        <f>J242</f>
        <v>-0.6</v>
      </c>
      <c r="K244" s="39">
        <f t="shared" si="64"/>
        <v>-0.6</v>
      </c>
      <c r="L244" s="41">
        <f t="shared" si="65"/>
        <v>1.5</v>
      </c>
      <c r="M244" s="39">
        <f t="shared" si="63"/>
        <v>-0.89999999999999991</v>
      </c>
      <c r="N244" s="28"/>
      <c r="O244" s="28"/>
      <c r="P244" s="28"/>
      <c r="R244" s="29"/>
    </row>
    <row r="245" spans="2:18" x14ac:dyDescent="0.2">
      <c r="B245" s="46">
        <v>30</v>
      </c>
      <c r="C245" s="47">
        <v>2.3340000000000001</v>
      </c>
      <c r="D245" s="47" t="s">
        <v>125</v>
      </c>
      <c r="E245" s="39">
        <f t="shared" si="60"/>
        <v>2.3295000000000003</v>
      </c>
      <c r="F245" s="41">
        <f t="shared" si="61"/>
        <v>5</v>
      </c>
      <c r="G245" s="39">
        <f t="shared" si="62"/>
        <v>11.647500000000001</v>
      </c>
      <c r="H245" s="23"/>
      <c r="I245" s="48">
        <f>I244+(J245-J244)*1.5</f>
        <v>20.954999999999998</v>
      </c>
      <c r="J245" s="36">
        <v>2.3250000000000002</v>
      </c>
      <c r="K245" s="39">
        <f t="shared" si="64"/>
        <v>0.86250000000000004</v>
      </c>
      <c r="L245" s="41">
        <f t="shared" si="65"/>
        <v>4.3874999999999993</v>
      </c>
      <c r="M245" s="39">
        <f t="shared" si="63"/>
        <v>3.7842187499999995</v>
      </c>
      <c r="N245" s="28"/>
      <c r="O245" s="28"/>
      <c r="P245" s="28"/>
      <c r="R245" s="29"/>
    </row>
    <row r="246" spans="2:18" x14ac:dyDescent="0.2">
      <c r="B246" s="26"/>
      <c r="C246" s="34"/>
      <c r="D246" s="34"/>
      <c r="E246" s="39"/>
      <c r="F246" s="41"/>
      <c r="G246" s="39"/>
      <c r="I246" s="46">
        <v>25</v>
      </c>
      <c r="J246" s="47">
        <v>2.3250000000000002</v>
      </c>
      <c r="K246" s="39">
        <f t="shared" si="64"/>
        <v>2.3250000000000002</v>
      </c>
      <c r="L246" s="41">
        <f t="shared" si="65"/>
        <v>4.0450000000000017</v>
      </c>
      <c r="M246" s="39">
        <f t="shared" si="63"/>
        <v>9.4046250000000047</v>
      </c>
      <c r="N246" s="28"/>
      <c r="O246" s="28"/>
      <c r="P246" s="28"/>
      <c r="R246" s="29"/>
    </row>
    <row r="247" spans="2:18" x14ac:dyDescent="0.2">
      <c r="B247" s="26"/>
      <c r="C247" s="34"/>
      <c r="D247" s="34"/>
      <c r="E247" s="39"/>
      <c r="F247" s="41"/>
      <c r="G247" s="39"/>
      <c r="I247" s="46">
        <v>30</v>
      </c>
      <c r="J247" s="47">
        <v>2.3340000000000001</v>
      </c>
      <c r="K247" s="39">
        <f t="shared" si="64"/>
        <v>2.3295000000000003</v>
      </c>
      <c r="L247" s="41">
        <f t="shared" si="65"/>
        <v>5</v>
      </c>
      <c r="M247" s="39">
        <f t="shared" si="63"/>
        <v>11.647500000000001</v>
      </c>
      <c r="O247" s="32"/>
      <c r="P247" s="32"/>
    </row>
    <row r="248" spans="2:18" x14ac:dyDescent="0.2">
      <c r="B248" s="26"/>
      <c r="C248" s="34"/>
      <c r="D248" s="34"/>
      <c r="E248" s="39"/>
      <c r="F248" s="41"/>
      <c r="G248" s="39"/>
      <c r="I248" s="26"/>
      <c r="J248" s="26"/>
      <c r="K248" s="39"/>
      <c r="L248" s="41"/>
      <c r="M248" s="39"/>
      <c r="O248" s="24"/>
      <c r="P248" s="24"/>
    </row>
    <row r="249" spans="2:18" x14ac:dyDescent="0.2">
      <c r="B249" s="26"/>
      <c r="C249" s="34"/>
      <c r="D249" s="34"/>
      <c r="E249" s="39"/>
      <c r="F249" s="41"/>
      <c r="G249" s="39"/>
      <c r="I249" s="26"/>
      <c r="J249" s="26"/>
      <c r="K249" s="39"/>
      <c r="L249" s="41"/>
      <c r="M249" s="39"/>
      <c r="O249" s="24"/>
      <c r="P249" s="24"/>
    </row>
    <row r="250" spans="2:18" x14ac:dyDescent="0.2">
      <c r="B250" s="26"/>
      <c r="C250" s="34"/>
      <c r="D250" s="34"/>
      <c r="E250" s="39"/>
      <c r="F250" s="41"/>
      <c r="G250" s="39"/>
      <c r="H250" s="39"/>
      <c r="I250" s="26"/>
      <c r="J250" s="26"/>
      <c r="K250" s="39"/>
      <c r="L250" s="41"/>
      <c r="M250" s="39"/>
      <c r="N250" s="24"/>
      <c r="O250" s="24"/>
      <c r="P250" s="24"/>
    </row>
    <row r="251" spans="2:18" x14ac:dyDescent="0.2">
      <c r="B251" s="26"/>
      <c r="C251" s="34"/>
      <c r="D251" s="34"/>
      <c r="E251" s="39"/>
      <c r="F251" s="41"/>
      <c r="G251" s="39"/>
      <c r="H251" s="39"/>
      <c r="I251" s="26"/>
      <c r="J251" s="26"/>
      <c r="K251" s="39"/>
      <c r="L251" s="41">
        <f>SUM(L232:L250)</f>
        <v>30</v>
      </c>
      <c r="M251" s="39">
        <f>SUM(M233:M250)</f>
        <v>42.106862500000005</v>
      </c>
      <c r="N251" s="24"/>
      <c r="O251" s="24"/>
      <c r="P251" s="24"/>
    </row>
    <row r="252" spans="2:18" x14ac:dyDescent="0.2">
      <c r="B252" s="26"/>
      <c r="C252" s="34"/>
      <c r="D252" s="34"/>
      <c r="E252" s="39"/>
      <c r="F252" s="41"/>
      <c r="G252" s="39"/>
      <c r="H252" s="39"/>
      <c r="I252" s="26"/>
      <c r="J252" s="26"/>
      <c r="K252" s="39"/>
      <c r="L252" s="41"/>
      <c r="M252" s="39"/>
      <c r="N252" s="24"/>
      <c r="O252" s="24"/>
      <c r="P252" s="24"/>
    </row>
    <row r="253" spans="2:18" ht="15" x14ac:dyDescent="0.2">
      <c r="B253" s="42"/>
      <c r="C253" s="22"/>
      <c r="D253" s="22"/>
      <c r="E253" s="42"/>
      <c r="F253" s="56">
        <f>SUM(F232:F252)</f>
        <v>30</v>
      </c>
      <c r="G253" s="57">
        <f>SUM(G232:G252)</f>
        <v>56.936</v>
      </c>
      <c r="H253" s="39"/>
      <c r="I253" s="39"/>
      <c r="J253" s="42"/>
      <c r="K253" s="42"/>
      <c r="L253" s="55"/>
      <c r="M253" s="22"/>
      <c r="N253" s="24"/>
      <c r="O253" s="24"/>
      <c r="P253" s="24"/>
    </row>
    <row r="254" spans="2:18" ht="15" x14ac:dyDescent="0.2">
      <c r="B254" s="42"/>
      <c r="C254" s="22"/>
      <c r="D254" s="22"/>
      <c r="E254" s="42"/>
      <c r="F254" s="41"/>
      <c r="G254" s="39"/>
      <c r="H254" s="96" t="s">
        <v>72</v>
      </c>
      <c r="I254" s="96"/>
      <c r="J254" s="39">
        <f>G253</f>
        <v>56.936</v>
      </c>
      <c r="K254" s="39" t="s">
        <v>73</v>
      </c>
      <c r="L254" s="41">
        <f>M251</f>
        <v>42.106862500000005</v>
      </c>
      <c r="M254" s="66">
        <f>J254-L254</f>
        <v>14.829137499999995</v>
      </c>
      <c r="N254" s="32"/>
      <c r="O254" s="24"/>
      <c r="P254" s="24"/>
    </row>
    <row r="255" spans="2:18" ht="15" x14ac:dyDescent="0.2">
      <c r="B255" s="42"/>
      <c r="C255" s="22"/>
      <c r="D255" s="22"/>
      <c r="E255" s="42"/>
      <c r="F255" s="23" t="s">
        <v>70</v>
      </c>
      <c r="G255" s="23"/>
      <c r="H255" s="92">
        <v>0.57999999999999996</v>
      </c>
      <c r="I255" s="92"/>
      <c r="J255" s="42"/>
      <c r="K255" s="42"/>
      <c r="L255" s="42"/>
      <c r="M255" s="42"/>
      <c r="N255" s="24"/>
      <c r="O255" s="24"/>
      <c r="P255" s="24"/>
    </row>
    <row r="256" spans="2:18" x14ac:dyDescent="0.2">
      <c r="B256" s="93" t="s">
        <v>109</v>
      </c>
      <c r="C256" s="93"/>
      <c r="D256" s="93"/>
      <c r="E256" s="93"/>
      <c r="F256" s="93"/>
      <c r="G256" s="93"/>
      <c r="H256" s="21" t="s">
        <v>74</v>
      </c>
      <c r="I256" s="93" t="s">
        <v>71</v>
      </c>
      <c r="J256" s="93"/>
      <c r="K256" s="93"/>
      <c r="L256" s="93"/>
      <c r="M256" s="93"/>
      <c r="N256" s="25"/>
      <c r="O256" s="25"/>
      <c r="P256" s="28">
        <f>I268-I266</f>
        <v>6.0225000000000009</v>
      </c>
    </row>
    <row r="257" spans="2:18" x14ac:dyDescent="0.2">
      <c r="B257" s="46">
        <v>0</v>
      </c>
      <c r="C257" s="47">
        <v>1.6359999999999999</v>
      </c>
      <c r="D257" s="47" t="s">
        <v>75</v>
      </c>
      <c r="E257" s="41"/>
      <c r="F257" s="41"/>
      <c r="G257" s="41"/>
      <c r="H257" s="41"/>
      <c r="I257" s="26"/>
      <c r="J257" s="27"/>
      <c r="K257" s="39"/>
      <c r="L257" s="41"/>
      <c r="M257" s="39"/>
      <c r="N257" s="28"/>
      <c r="O257" s="28"/>
      <c r="P257" s="28"/>
      <c r="R257" s="29"/>
    </row>
    <row r="258" spans="2:18" x14ac:dyDescent="0.2">
      <c r="B258" s="46">
        <v>5</v>
      </c>
      <c r="C258" s="47">
        <v>1.629</v>
      </c>
      <c r="D258" s="47"/>
      <c r="E258" s="39">
        <f>(C257+C258)/2</f>
        <v>1.6324999999999998</v>
      </c>
      <c r="F258" s="41">
        <f>B258-B257</f>
        <v>5</v>
      </c>
      <c r="G258" s="39">
        <f>E258*F258</f>
        <v>8.1624999999999996</v>
      </c>
      <c r="H258" s="41"/>
      <c r="I258" s="46"/>
      <c r="J258" s="46"/>
      <c r="K258" s="39"/>
      <c r="L258" s="41"/>
      <c r="M258" s="39"/>
      <c r="N258" s="28"/>
      <c r="O258" s="28"/>
      <c r="P258" s="28"/>
      <c r="Q258" s="30"/>
      <c r="R258" s="29"/>
    </row>
    <row r="259" spans="2:18" x14ac:dyDescent="0.2">
      <c r="B259" s="46">
        <v>8</v>
      </c>
      <c r="C259" s="47">
        <v>1.6240000000000001</v>
      </c>
      <c r="D259" s="47"/>
      <c r="E259" s="39">
        <f t="shared" ref="E259:E271" si="66">(C258+C259)/2</f>
        <v>1.6265000000000001</v>
      </c>
      <c r="F259" s="41">
        <f t="shared" ref="F259:F271" si="67">B259-B258</f>
        <v>3</v>
      </c>
      <c r="G259" s="39">
        <f t="shared" ref="G259:G271" si="68">E259*F259</f>
        <v>4.8795000000000002</v>
      </c>
      <c r="H259" s="41"/>
      <c r="I259" s="46"/>
      <c r="J259" s="46"/>
      <c r="K259" s="39"/>
      <c r="L259" s="41"/>
      <c r="M259" s="39"/>
      <c r="N259" s="28"/>
      <c r="O259" s="28"/>
      <c r="P259" s="28"/>
      <c r="Q259" s="30"/>
      <c r="R259" s="29"/>
    </row>
    <row r="260" spans="2:18" x14ac:dyDescent="0.2">
      <c r="B260" s="46">
        <v>9</v>
      </c>
      <c r="C260" s="47">
        <v>2.415</v>
      </c>
      <c r="D260" s="47"/>
      <c r="E260" s="39">
        <f t="shared" si="66"/>
        <v>2.0194999999999999</v>
      </c>
      <c r="F260" s="41">
        <f t="shared" si="67"/>
        <v>1</v>
      </c>
      <c r="G260" s="39">
        <f t="shared" si="68"/>
        <v>2.0194999999999999</v>
      </c>
      <c r="H260" s="41"/>
      <c r="I260" s="46"/>
      <c r="J260" s="46"/>
      <c r="K260" s="39"/>
      <c r="L260" s="41"/>
      <c r="M260" s="39"/>
      <c r="N260" s="28"/>
      <c r="O260" s="28"/>
      <c r="P260" s="28"/>
      <c r="Q260" s="30"/>
      <c r="R260" s="29"/>
    </row>
    <row r="261" spans="2:18" x14ac:dyDescent="0.2">
      <c r="B261" s="46">
        <v>10</v>
      </c>
      <c r="C261" s="47">
        <v>2.4060000000000001</v>
      </c>
      <c r="D261" s="47" t="s">
        <v>23</v>
      </c>
      <c r="E261" s="39">
        <f t="shared" si="66"/>
        <v>2.4104999999999999</v>
      </c>
      <c r="F261" s="41">
        <f t="shared" si="67"/>
        <v>1</v>
      </c>
      <c r="G261" s="39">
        <f t="shared" si="68"/>
        <v>2.4104999999999999</v>
      </c>
      <c r="H261" s="41"/>
      <c r="I261" s="46"/>
      <c r="J261" s="46"/>
      <c r="K261" s="39"/>
      <c r="L261" s="41"/>
      <c r="M261" s="39"/>
      <c r="N261" s="28"/>
      <c r="O261" s="28"/>
      <c r="P261" s="28"/>
      <c r="Q261" s="30"/>
      <c r="R261" s="29"/>
    </row>
    <row r="262" spans="2:18" x14ac:dyDescent="0.2">
      <c r="B262" s="46">
        <v>11</v>
      </c>
      <c r="C262" s="47">
        <v>1.8580000000000001</v>
      </c>
      <c r="D262" s="47"/>
      <c r="E262" s="39">
        <f t="shared" si="66"/>
        <v>2.1320000000000001</v>
      </c>
      <c r="F262" s="41">
        <f t="shared" si="67"/>
        <v>1</v>
      </c>
      <c r="G262" s="39">
        <f t="shared" si="68"/>
        <v>2.1320000000000001</v>
      </c>
      <c r="H262" s="41"/>
      <c r="I262" s="46"/>
      <c r="J262" s="46"/>
      <c r="K262" s="39"/>
      <c r="L262" s="41"/>
      <c r="M262" s="39"/>
      <c r="N262" s="28"/>
      <c r="O262" s="28"/>
      <c r="P262" s="28"/>
      <c r="Q262" s="30"/>
      <c r="R262" s="29"/>
    </row>
    <row r="263" spans="2:18" x14ac:dyDescent="0.2">
      <c r="B263" s="46">
        <v>12</v>
      </c>
      <c r="C263" s="47">
        <v>1.446</v>
      </c>
      <c r="D263" s="47"/>
      <c r="E263" s="39">
        <f t="shared" si="66"/>
        <v>1.6520000000000001</v>
      </c>
      <c r="F263" s="41">
        <f t="shared" si="67"/>
        <v>1</v>
      </c>
      <c r="G263" s="39">
        <f t="shared" si="68"/>
        <v>1.6520000000000001</v>
      </c>
      <c r="H263" s="41"/>
      <c r="I263" s="46">
        <v>0</v>
      </c>
      <c r="J263" s="47">
        <v>1.6359999999999999</v>
      </c>
      <c r="K263" s="39"/>
      <c r="L263" s="41"/>
      <c r="M263" s="39"/>
      <c r="N263" s="28"/>
      <c r="O263" s="28"/>
      <c r="P263" s="28"/>
      <c r="Q263" s="30"/>
      <c r="R263" s="29"/>
    </row>
    <row r="264" spans="2:18" x14ac:dyDescent="0.2">
      <c r="B264" s="46">
        <v>13</v>
      </c>
      <c r="C264" s="47">
        <v>1.1599999999999999</v>
      </c>
      <c r="D264" s="47"/>
      <c r="E264" s="39">
        <f t="shared" si="66"/>
        <v>1.3029999999999999</v>
      </c>
      <c r="F264" s="41">
        <f t="shared" si="67"/>
        <v>1</v>
      </c>
      <c r="G264" s="39">
        <f t="shared" si="68"/>
        <v>1.3029999999999999</v>
      </c>
      <c r="H264" s="41"/>
      <c r="I264" s="46">
        <v>5</v>
      </c>
      <c r="J264" s="47">
        <v>1.629</v>
      </c>
      <c r="K264" s="39">
        <f t="shared" ref="K264:K272" si="69">AVERAGE(J263,J264)</f>
        <v>1.6324999999999998</v>
      </c>
      <c r="L264" s="41">
        <f t="shared" ref="L264:L272" si="70">I264-I263</f>
        <v>5</v>
      </c>
      <c r="M264" s="39">
        <f t="shared" ref="M264:M272" si="71">L264*K264</f>
        <v>8.1624999999999996</v>
      </c>
      <c r="N264" s="28"/>
      <c r="O264" s="28"/>
      <c r="P264" s="28"/>
      <c r="Q264" s="30"/>
      <c r="R264" s="29"/>
    </row>
    <row r="265" spans="2:18" x14ac:dyDescent="0.2">
      <c r="B265" s="46">
        <v>14.5</v>
      </c>
      <c r="C265" s="47">
        <v>1.0580000000000001</v>
      </c>
      <c r="D265" s="47" t="s">
        <v>22</v>
      </c>
      <c r="E265" s="39">
        <f t="shared" si="66"/>
        <v>1.109</v>
      </c>
      <c r="F265" s="41">
        <f t="shared" si="67"/>
        <v>1.5</v>
      </c>
      <c r="G265" s="39">
        <f t="shared" si="68"/>
        <v>1.6635</v>
      </c>
      <c r="H265" s="41"/>
      <c r="I265" s="46">
        <v>8</v>
      </c>
      <c r="J265" s="47">
        <v>1.6240000000000001</v>
      </c>
      <c r="K265" s="39">
        <f t="shared" si="69"/>
        <v>1.6265000000000001</v>
      </c>
      <c r="L265" s="41">
        <f t="shared" si="70"/>
        <v>3</v>
      </c>
      <c r="M265" s="39">
        <f t="shared" si="71"/>
        <v>4.8795000000000002</v>
      </c>
      <c r="N265" s="32"/>
      <c r="O265" s="32"/>
      <c r="P265" s="32"/>
      <c r="Q265" s="30"/>
      <c r="R265" s="29"/>
    </row>
    <row r="266" spans="2:18" x14ac:dyDescent="0.2">
      <c r="B266" s="46">
        <v>16</v>
      </c>
      <c r="C266" s="47">
        <v>1.159</v>
      </c>
      <c r="D266" s="47"/>
      <c r="E266" s="39">
        <f t="shared" si="66"/>
        <v>1.1085</v>
      </c>
      <c r="F266" s="41">
        <f t="shared" si="67"/>
        <v>1.5</v>
      </c>
      <c r="G266" s="39">
        <f t="shared" si="68"/>
        <v>1.66275</v>
      </c>
      <c r="H266" s="41"/>
      <c r="I266" s="46">
        <v>9</v>
      </c>
      <c r="J266" s="47">
        <v>2.415</v>
      </c>
      <c r="K266" s="39">
        <f t="shared" si="69"/>
        <v>2.0194999999999999</v>
      </c>
      <c r="L266" s="41">
        <f t="shared" si="70"/>
        <v>1</v>
      </c>
      <c r="M266" s="39">
        <f t="shared" si="71"/>
        <v>2.0194999999999999</v>
      </c>
      <c r="N266" s="28"/>
      <c r="O266" s="28"/>
      <c r="P266" s="28"/>
      <c r="Q266" s="30"/>
      <c r="R266" s="29"/>
    </row>
    <row r="267" spans="2:18" x14ac:dyDescent="0.2">
      <c r="B267" s="46">
        <v>17</v>
      </c>
      <c r="C267" s="47">
        <v>1.4330000000000001</v>
      </c>
      <c r="D267" s="47"/>
      <c r="E267" s="39">
        <f t="shared" si="66"/>
        <v>1.296</v>
      </c>
      <c r="F267" s="41">
        <f t="shared" si="67"/>
        <v>1</v>
      </c>
      <c r="G267" s="39">
        <f t="shared" si="68"/>
        <v>1.296</v>
      </c>
      <c r="H267" s="23"/>
      <c r="I267" s="48">
        <f>I266+(J266-J267)*1.5</f>
        <v>13.522500000000001</v>
      </c>
      <c r="J267" s="49">
        <v>-0.6</v>
      </c>
      <c r="K267" s="39">
        <f t="shared" si="69"/>
        <v>0.90749999999999997</v>
      </c>
      <c r="L267" s="41">
        <f t="shared" si="70"/>
        <v>4.5225000000000009</v>
      </c>
      <c r="M267" s="39">
        <f t="shared" si="71"/>
        <v>4.1041687500000004</v>
      </c>
      <c r="N267" s="32"/>
      <c r="O267" s="32"/>
      <c r="P267" s="32"/>
      <c r="Q267" s="30"/>
      <c r="R267" s="29"/>
    </row>
    <row r="268" spans="2:18" x14ac:dyDescent="0.2">
      <c r="B268" s="46">
        <v>18</v>
      </c>
      <c r="C268" s="47">
        <v>1.7689999999999999</v>
      </c>
      <c r="D268" s="47"/>
      <c r="E268" s="39">
        <f t="shared" si="66"/>
        <v>1.601</v>
      </c>
      <c r="F268" s="41">
        <f t="shared" si="67"/>
        <v>1</v>
      </c>
      <c r="G268" s="39">
        <f t="shared" si="68"/>
        <v>1.601</v>
      </c>
      <c r="H268" s="23"/>
      <c r="I268" s="67">
        <f>I267+1.5</f>
        <v>15.022500000000001</v>
      </c>
      <c r="J268" s="68">
        <f>J267</f>
        <v>-0.6</v>
      </c>
      <c r="K268" s="39">
        <f t="shared" si="69"/>
        <v>-0.6</v>
      </c>
      <c r="L268" s="41">
        <f t="shared" si="70"/>
        <v>1.5</v>
      </c>
      <c r="M268" s="39">
        <f t="shared" si="71"/>
        <v>-0.89999999999999991</v>
      </c>
      <c r="N268" s="32"/>
      <c r="O268" s="32"/>
      <c r="P268" s="32"/>
      <c r="Q268" s="30"/>
      <c r="R268" s="29"/>
    </row>
    <row r="269" spans="2:18" x14ac:dyDescent="0.2">
      <c r="B269" s="46">
        <v>19</v>
      </c>
      <c r="C269" s="47">
        <v>2.2759999999999998</v>
      </c>
      <c r="D269" s="47" t="s">
        <v>21</v>
      </c>
      <c r="E269" s="39">
        <f t="shared" si="66"/>
        <v>2.0225</v>
      </c>
      <c r="F269" s="41">
        <f t="shared" si="67"/>
        <v>1</v>
      </c>
      <c r="G269" s="39">
        <f t="shared" si="68"/>
        <v>2.0225</v>
      </c>
      <c r="H269" s="23"/>
      <c r="I269" s="48">
        <f>I268+1.5</f>
        <v>16.522500000000001</v>
      </c>
      <c r="J269" s="49">
        <f>J267</f>
        <v>-0.6</v>
      </c>
      <c r="K269" s="39">
        <f t="shared" si="69"/>
        <v>-0.6</v>
      </c>
      <c r="L269" s="41">
        <f t="shared" si="70"/>
        <v>1.5</v>
      </c>
      <c r="M269" s="39">
        <f t="shared" si="71"/>
        <v>-0.89999999999999991</v>
      </c>
      <c r="N269" s="28"/>
      <c r="O269" s="28"/>
      <c r="P269" s="28"/>
      <c r="R269" s="29"/>
    </row>
    <row r="270" spans="2:18" x14ac:dyDescent="0.2">
      <c r="B270" s="46">
        <v>25</v>
      </c>
      <c r="C270" s="47">
        <v>2.2829999999999999</v>
      </c>
      <c r="D270" s="47"/>
      <c r="E270" s="39">
        <f t="shared" si="66"/>
        <v>2.2794999999999996</v>
      </c>
      <c r="F270" s="41">
        <f t="shared" si="67"/>
        <v>6</v>
      </c>
      <c r="G270" s="39">
        <f t="shared" si="68"/>
        <v>13.676999999999998</v>
      </c>
      <c r="H270" s="23"/>
      <c r="I270" s="48">
        <f>I269+(J270-J269)*1.5</f>
        <v>20.847000000000001</v>
      </c>
      <c r="J270" s="36">
        <v>2.2829999999999999</v>
      </c>
      <c r="K270" s="39">
        <f t="shared" si="69"/>
        <v>0.84149999999999991</v>
      </c>
      <c r="L270" s="41">
        <f t="shared" si="70"/>
        <v>4.3245000000000005</v>
      </c>
      <c r="M270" s="39">
        <f t="shared" si="71"/>
        <v>3.63906675</v>
      </c>
      <c r="N270" s="28"/>
      <c r="O270" s="28"/>
      <c r="P270" s="28"/>
      <c r="R270" s="29"/>
    </row>
    <row r="271" spans="2:18" x14ac:dyDescent="0.2">
      <c r="B271" s="46">
        <v>30</v>
      </c>
      <c r="C271" s="47">
        <v>2.29</v>
      </c>
      <c r="D271" s="47" t="s">
        <v>125</v>
      </c>
      <c r="E271" s="39">
        <f t="shared" si="66"/>
        <v>2.2865000000000002</v>
      </c>
      <c r="F271" s="41">
        <f t="shared" si="67"/>
        <v>5</v>
      </c>
      <c r="G271" s="39">
        <f t="shared" si="68"/>
        <v>11.432500000000001</v>
      </c>
      <c r="H271" s="23"/>
      <c r="I271" s="46">
        <v>25</v>
      </c>
      <c r="J271" s="47">
        <v>2.2829999999999999</v>
      </c>
      <c r="K271" s="39">
        <f t="shared" si="69"/>
        <v>2.2829999999999999</v>
      </c>
      <c r="L271" s="41">
        <f t="shared" si="70"/>
        <v>4.1529999999999987</v>
      </c>
      <c r="M271" s="39">
        <f t="shared" si="71"/>
        <v>9.4812989999999964</v>
      </c>
      <c r="N271" s="28"/>
      <c r="O271" s="28"/>
      <c r="P271" s="28"/>
      <c r="R271" s="29"/>
    </row>
    <row r="272" spans="2:18" x14ac:dyDescent="0.2">
      <c r="B272" s="26"/>
      <c r="C272" s="34"/>
      <c r="D272" s="34"/>
      <c r="E272" s="39"/>
      <c r="F272" s="41"/>
      <c r="G272" s="39"/>
      <c r="I272" s="46">
        <v>30</v>
      </c>
      <c r="J272" s="47">
        <v>2.29</v>
      </c>
      <c r="K272" s="39">
        <f t="shared" si="69"/>
        <v>2.2865000000000002</v>
      </c>
      <c r="L272" s="41">
        <f t="shared" si="70"/>
        <v>5</v>
      </c>
      <c r="M272" s="39">
        <f t="shared" si="71"/>
        <v>11.432500000000001</v>
      </c>
      <c r="N272" s="28"/>
      <c r="O272" s="28"/>
      <c r="P272" s="28"/>
      <c r="R272" s="29"/>
    </row>
    <row r="273" spans="2:18" x14ac:dyDescent="0.2">
      <c r="B273" s="26"/>
      <c r="C273" s="34"/>
      <c r="D273" s="34"/>
      <c r="E273" s="39"/>
      <c r="F273" s="41"/>
      <c r="G273" s="39"/>
      <c r="I273" s="26"/>
      <c r="J273" s="26"/>
      <c r="K273" s="39"/>
      <c r="L273" s="41"/>
      <c r="M273" s="39"/>
      <c r="O273" s="32"/>
      <c r="P273" s="32"/>
    </row>
    <row r="274" spans="2:18" x14ac:dyDescent="0.2">
      <c r="B274" s="26"/>
      <c r="C274" s="34"/>
      <c r="D274" s="34"/>
      <c r="E274" s="39"/>
      <c r="F274" s="41"/>
      <c r="G274" s="39"/>
      <c r="I274" s="26"/>
      <c r="J274" s="26"/>
      <c r="K274" s="39"/>
      <c r="L274" s="41"/>
      <c r="M274" s="39"/>
      <c r="O274" s="24"/>
      <c r="P274" s="24"/>
    </row>
    <row r="275" spans="2:18" x14ac:dyDescent="0.2">
      <c r="B275" s="26"/>
      <c r="C275" s="34"/>
      <c r="D275" s="34"/>
      <c r="E275" s="39"/>
      <c r="F275" s="41"/>
      <c r="G275" s="39"/>
      <c r="I275" s="26"/>
      <c r="J275" s="26"/>
      <c r="K275" s="39"/>
      <c r="L275" s="41"/>
      <c r="M275" s="39"/>
      <c r="O275" s="24"/>
      <c r="P275" s="24"/>
    </row>
    <row r="276" spans="2:18" x14ac:dyDescent="0.2">
      <c r="B276" s="26"/>
      <c r="C276" s="34"/>
      <c r="D276" s="34"/>
      <c r="E276" s="39"/>
      <c r="F276" s="41"/>
      <c r="G276" s="39"/>
      <c r="H276" s="39"/>
      <c r="I276" s="26"/>
      <c r="J276" s="26"/>
      <c r="K276" s="39"/>
      <c r="L276" s="41"/>
      <c r="M276" s="39"/>
      <c r="N276" s="24"/>
      <c r="O276" s="24"/>
      <c r="P276" s="24"/>
    </row>
    <row r="277" spans="2:18" x14ac:dyDescent="0.2">
      <c r="B277" s="26"/>
      <c r="C277" s="34"/>
      <c r="D277" s="34"/>
      <c r="E277" s="39"/>
      <c r="F277" s="41"/>
      <c r="G277" s="39"/>
      <c r="H277" s="39"/>
      <c r="I277" s="26"/>
      <c r="J277" s="26"/>
      <c r="K277" s="39"/>
      <c r="L277" s="41">
        <f>SUM(L258:L276)</f>
        <v>30</v>
      </c>
      <c r="M277" s="39">
        <f>SUM(M259:M276)</f>
        <v>41.9185345</v>
      </c>
      <c r="N277" s="24"/>
      <c r="O277" s="24"/>
      <c r="P277" s="24"/>
    </row>
    <row r="278" spans="2:18" x14ac:dyDescent="0.2">
      <c r="B278" s="26"/>
      <c r="C278" s="34"/>
      <c r="D278" s="34"/>
      <c r="E278" s="39"/>
      <c r="F278" s="41"/>
      <c r="G278" s="39"/>
      <c r="H278" s="39"/>
      <c r="I278" s="26"/>
      <c r="J278" s="26"/>
      <c r="K278" s="39"/>
      <c r="L278" s="41"/>
      <c r="M278" s="39"/>
      <c r="N278" s="24"/>
      <c r="O278" s="24"/>
      <c r="P278" s="24"/>
    </row>
    <row r="279" spans="2:18" ht="15" x14ac:dyDescent="0.2">
      <c r="B279" s="42"/>
      <c r="C279" s="22"/>
      <c r="D279" s="22"/>
      <c r="E279" s="42"/>
      <c r="F279" s="56">
        <f>SUM(F258:F278)</f>
        <v>30</v>
      </c>
      <c r="G279" s="57">
        <f>SUM(G258:G278)</f>
        <v>55.914249999999996</v>
      </c>
      <c r="H279" s="39"/>
      <c r="I279" s="39"/>
      <c r="J279" s="42"/>
      <c r="K279" s="42"/>
      <c r="L279" s="55"/>
      <c r="M279" s="22"/>
      <c r="N279" s="24"/>
      <c r="O279" s="24"/>
      <c r="P279" s="24"/>
    </row>
    <row r="280" spans="2:18" ht="15" x14ac:dyDescent="0.2">
      <c r="B280" s="42"/>
      <c r="C280" s="22"/>
      <c r="D280" s="22"/>
      <c r="E280" s="42"/>
      <c r="F280" s="41"/>
      <c r="G280" s="39"/>
      <c r="H280" s="96" t="s">
        <v>72</v>
      </c>
      <c r="I280" s="96"/>
      <c r="J280" s="39">
        <f>G279</f>
        <v>55.914249999999996</v>
      </c>
      <c r="K280" s="39" t="s">
        <v>73</v>
      </c>
      <c r="L280" s="41">
        <f>M277</f>
        <v>41.9185345</v>
      </c>
      <c r="M280" s="66">
        <f>J280-L280</f>
        <v>13.995715499999996</v>
      </c>
      <c r="N280" s="32"/>
      <c r="O280" s="24"/>
      <c r="P280" s="24"/>
    </row>
    <row r="281" spans="2:18" x14ac:dyDescent="0.2">
      <c r="B281" s="46"/>
      <c r="C281" s="47"/>
      <c r="D281" s="47"/>
      <c r="E281" s="39"/>
      <c r="F281" s="41"/>
      <c r="G281" s="39"/>
      <c r="H281" s="41"/>
      <c r="I281" s="41"/>
      <c r="J281" s="39"/>
      <c r="K281" s="39"/>
      <c r="L281" s="41"/>
      <c r="M281" s="39"/>
      <c r="N281" s="28"/>
      <c r="O281" s="28"/>
      <c r="P281" s="28"/>
      <c r="Q281" s="30"/>
      <c r="R281" s="29"/>
    </row>
    <row r="282" spans="2:18" ht="15" x14ac:dyDescent="0.2">
      <c r="B282" s="42"/>
      <c r="C282" s="22"/>
      <c r="D282" s="22"/>
      <c r="E282" s="42"/>
      <c r="F282" s="23" t="s">
        <v>70</v>
      </c>
      <c r="G282" s="23"/>
      <c r="H282" s="92">
        <v>0.6</v>
      </c>
      <c r="I282" s="92"/>
      <c r="J282" s="42"/>
      <c r="K282" s="42"/>
      <c r="L282" s="42"/>
      <c r="M282" s="42"/>
      <c r="N282" s="24"/>
      <c r="O282" s="24"/>
      <c r="P282" s="24"/>
    </row>
    <row r="283" spans="2:18" x14ac:dyDescent="0.2">
      <c r="B283" s="93" t="s">
        <v>109</v>
      </c>
      <c r="C283" s="93"/>
      <c r="D283" s="93"/>
      <c r="E283" s="93"/>
      <c r="F283" s="93"/>
      <c r="G283" s="93"/>
      <c r="H283" s="21" t="s">
        <v>74</v>
      </c>
      <c r="I283" s="93" t="s">
        <v>71</v>
      </c>
      <c r="J283" s="93"/>
      <c r="K283" s="93"/>
      <c r="L283" s="93"/>
      <c r="M283" s="93"/>
      <c r="N283" s="25"/>
      <c r="O283" s="25"/>
      <c r="P283" s="28">
        <f>I295-I293</f>
        <v>6.1735000000000007</v>
      </c>
    </row>
    <row r="284" spans="2:18" x14ac:dyDescent="0.2">
      <c r="B284" s="46">
        <v>0</v>
      </c>
      <c r="C284" s="47">
        <v>1.7190000000000001</v>
      </c>
      <c r="D284" s="47" t="s">
        <v>110</v>
      </c>
      <c r="E284" s="41"/>
      <c r="F284" s="41"/>
      <c r="G284" s="41"/>
      <c r="H284" s="41"/>
      <c r="I284" s="26"/>
      <c r="J284" s="27"/>
      <c r="K284" s="39"/>
      <c r="L284" s="41"/>
      <c r="M284" s="39"/>
      <c r="N284" s="28"/>
      <c r="O284" s="28"/>
      <c r="P284" s="28"/>
      <c r="R284" s="29"/>
    </row>
    <row r="285" spans="2:18" x14ac:dyDescent="0.2">
      <c r="B285" s="46">
        <v>5</v>
      </c>
      <c r="C285" s="47">
        <v>1.714</v>
      </c>
      <c r="D285" s="47"/>
      <c r="E285" s="39">
        <f>(C284+C285)/2</f>
        <v>1.7164999999999999</v>
      </c>
      <c r="F285" s="41">
        <f>B285-B284</f>
        <v>5</v>
      </c>
      <c r="G285" s="39">
        <f>E285*F285</f>
        <v>8.5824999999999996</v>
      </c>
      <c r="H285" s="41"/>
      <c r="I285" s="46"/>
      <c r="J285" s="46"/>
      <c r="K285" s="39"/>
      <c r="L285" s="41"/>
      <c r="M285" s="39"/>
      <c r="N285" s="28"/>
      <c r="O285" s="28"/>
      <c r="P285" s="28"/>
      <c r="Q285" s="30"/>
      <c r="R285" s="29"/>
    </row>
    <row r="286" spans="2:18" x14ac:dyDescent="0.2">
      <c r="B286" s="46">
        <v>7</v>
      </c>
      <c r="C286" s="47">
        <v>1.706</v>
      </c>
      <c r="D286" s="47"/>
      <c r="E286" s="39">
        <f t="shared" ref="E286:E298" si="72">(C285+C286)/2</f>
        <v>1.71</v>
      </c>
      <c r="F286" s="41">
        <f t="shared" ref="F286:F298" si="73">B286-B285</f>
        <v>2</v>
      </c>
      <c r="G286" s="39">
        <f t="shared" ref="G286:G298" si="74">E286*F286</f>
        <v>3.42</v>
      </c>
      <c r="H286" s="41"/>
      <c r="I286" s="46"/>
      <c r="J286" s="46"/>
      <c r="K286" s="39"/>
      <c r="L286" s="41"/>
      <c r="M286" s="39"/>
      <c r="N286" s="28"/>
      <c r="O286" s="28"/>
      <c r="P286" s="28"/>
      <c r="Q286" s="30"/>
      <c r="R286" s="29"/>
    </row>
    <row r="287" spans="2:18" x14ac:dyDescent="0.2">
      <c r="B287" s="46">
        <v>8</v>
      </c>
      <c r="C287" s="47">
        <v>2.46</v>
      </c>
      <c r="D287" s="47"/>
      <c r="E287" s="39">
        <f t="shared" si="72"/>
        <v>2.0830000000000002</v>
      </c>
      <c r="F287" s="41">
        <f t="shared" si="73"/>
        <v>1</v>
      </c>
      <c r="G287" s="39">
        <f t="shared" si="74"/>
        <v>2.0830000000000002</v>
      </c>
      <c r="H287" s="41"/>
      <c r="I287" s="46"/>
      <c r="J287" s="46"/>
      <c r="K287" s="39"/>
      <c r="L287" s="41"/>
      <c r="M287" s="39"/>
      <c r="N287" s="28"/>
      <c r="O287" s="28"/>
      <c r="P287" s="28"/>
      <c r="Q287" s="30"/>
      <c r="R287" s="29"/>
    </row>
    <row r="288" spans="2:18" x14ac:dyDescent="0.2">
      <c r="B288" s="46">
        <v>10</v>
      </c>
      <c r="C288" s="47">
        <v>2.4489999999999998</v>
      </c>
      <c r="D288" s="47" t="s">
        <v>23</v>
      </c>
      <c r="E288" s="39">
        <f t="shared" si="72"/>
        <v>2.4544999999999999</v>
      </c>
      <c r="F288" s="41">
        <f t="shared" si="73"/>
        <v>2</v>
      </c>
      <c r="G288" s="39">
        <f t="shared" si="74"/>
        <v>4.9089999999999998</v>
      </c>
      <c r="H288" s="41"/>
      <c r="I288" s="46"/>
      <c r="J288" s="46"/>
      <c r="K288" s="39"/>
      <c r="L288" s="41"/>
      <c r="M288" s="39"/>
      <c r="N288" s="28"/>
      <c r="O288" s="28"/>
      <c r="P288" s="28"/>
      <c r="Q288" s="30"/>
      <c r="R288" s="29"/>
    </row>
    <row r="289" spans="2:18" x14ac:dyDescent="0.2">
      <c r="B289" s="46">
        <v>11</v>
      </c>
      <c r="C289" s="47">
        <v>1.766</v>
      </c>
      <c r="D289" s="47"/>
      <c r="E289" s="39">
        <f t="shared" si="72"/>
        <v>2.1074999999999999</v>
      </c>
      <c r="F289" s="41">
        <f t="shared" si="73"/>
        <v>1</v>
      </c>
      <c r="G289" s="39">
        <f t="shared" si="74"/>
        <v>2.1074999999999999</v>
      </c>
      <c r="H289" s="41"/>
      <c r="I289" s="46"/>
      <c r="J289" s="46"/>
      <c r="K289" s="39"/>
      <c r="L289" s="41"/>
      <c r="M289" s="39"/>
      <c r="N289" s="28"/>
      <c r="O289" s="28"/>
      <c r="P289" s="28"/>
      <c r="Q289" s="30"/>
      <c r="R289" s="29"/>
    </row>
    <row r="290" spans="2:18" x14ac:dyDescent="0.2">
      <c r="B290" s="46">
        <v>12</v>
      </c>
      <c r="C290" s="47">
        <v>1.369</v>
      </c>
      <c r="D290" s="47"/>
      <c r="E290" s="39">
        <f t="shared" si="72"/>
        <v>1.5674999999999999</v>
      </c>
      <c r="F290" s="41">
        <f t="shared" si="73"/>
        <v>1</v>
      </c>
      <c r="G290" s="39">
        <f t="shared" si="74"/>
        <v>1.5674999999999999</v>
      </c>
      <c r="H290" s="41"/>
      <c r="I290" s="46">
        <v>0</v>
      </c>
      <c r="J290" s="47">
        <v>1.7190000000000001</v>
      </c>
      <c r="K290" s="39"/>
      <c r="L290" s="41"/>
      <c r="M290" s="39"/>
      <c r="N290" s="28"/>
      <c r="O290" s="28"/>
      <c r="P290" s="28"/>
      <c r="Q290" s="30"/>
      <c r="R290" s="29"/>
    </row>
    <row r="291" spans="2:18" x14ac:dyDescent="0.2">
      <c r="B291" s="46">
        <v>14</v>
      </c>
      <c r="C291" s="47">
        <v>1.1140000000000001</v>
      </c>
      <c r="D291" s="47"/>
      <c r="E291" s="39">
        <f t="shared" si="72"/>
        <v>1.2415</v>
      </c>
      <c r="F291" s="41">
        <f t="shared" si="73"/>
        <v>2</v>
      </c>
      <c r="G291" s="39">
        <f t="shared" si="74"/>
        <v>2.4830000000000001</v>
      </c>
      <c r="H291" s="41"/>
      <c r="I291" s="46">
        <v>5</v>
      </c>
      <c r="J291" s="47">
        <v>1.714</v>
      </c>
      <c r="K291" s="39">
        <f t="shared" ref="K291:K300" si="75">AVERAGE(J290,J291)</f>
        <v>1.7164999999999999</v>
      </c>
      <c r="L291" s="41">
        <f t="shared" ref="L291:L300" si="76">I291-I290</f>
        <v>5</v>
      </c>
      <c r="M291" s="39">
        <f t="shared" ref="M291:M300" si="77">L291*K291</f>
        <v>8.5824999999999996</v>
      </c>
      <c r="N291" s="28"/>
      <c r="O291" s="28"/>
      <c r="P291" s="28"/>
      <c r="Q291" s="30"/>
      <c r="R291" s="29"/>
    </row>
    <row r="292" spans="2:18" x14ac:dyDescent="0.2">
      <c r="B292" s="46">
        <v>15.5</v>
      </c>
      <c r="C292" s="47">
        <v>1.0129999999999999</v>
      </c>
      <c r="D292" s="47" t="s">
        <v>22</v>
      </c>
      <c r="E292" s="39">
        <f t="shared" si="72"/>
        <v>1.0634999999999999</v>
      </c>
      <c r="F292" s="41">
        <f t="shared" si="73"/>
        <v>1.5</v>
      </c>
      <c r="G292" s="39">
        <f t="shared" si="74"/>
        <v>1.5952499999999998</v>
      </c>
      <c r="H292" s="41"/>
      <c r="I292" s="46">
        <v>7</v>
      </c>
      <c r="J292" s="47">
        <v>1.706</v>
      </c>
      <c r="K292" s="39">
        <f t="shared" si="75"/>
        <v>1.71</v>
      </c>
      <c r="L292" s="41">
        <f t="shared" si="76"/>
        <v>2</v>
      </c>
      <c r="M292" s="39">
        <f t="shared" si="77"/>
        <v>3.42</v>
      </c>
      <c r="N292" s="32"/>
      <c r="O292" s="32"/>
      <c r="P292" s="32"/>
      <c r="Q292" s="30"/>
      <c r="R292" s="29"/>
    </row>
    <row r="293" spans="2:18" x14ac:dyDescent="0.2">
      <c r="B293" s="46">
        <v>17</v>
      </c>
      <c r="C293" s="47">
        <v>1.115</v>
      </c>
      <c r="D293" s="47"/>
      <c r="E293" s="39">
        <f t="shared" si="72"/>
        <v>1.0640000000000001</v>
      </c>
      <c r="F293" s="41">
        <f t="shared" si="73"/>
        <v>1.5</v>
      </c>
      <c r="G293" s="39">
        <f t="shared" si="74"/>
        <v>1.5960000000000001</v>
      </c>
      <c r="H293" s="41"/>
      <c r="I293" s="46">
        <v>8</v>
      </c>
      <c r="J293" s="47">
        <v>2.46</v>
      </c>
      <c r="K293" s="39">
        <f t="shared" si="75"/>
        <v>2.0830000000000002</v>
      </c>
      <c r="L293" s="41">
        <f t="shared" si="76"/>
        <v>1</v>
      </c>
      <c r="M293" s="39">
        <f t="shared" si="77"/>
        <v>2.0830000000000002</v>
      </c>
      <c r="N293" s="28"/>
      <c r="O293" s="28"/>
      <c r="P293" s="28"/>
      <c r="Q293" s="30"/>
      <c r="R293" s="29"/>
    </row>
    <row r="294" spans="2:18" x14ac:dyDescent="0.2">
      <c r="B294" s="46">
        <v>19</v>
      </c>
      <c r="C294" s="47">
        <v>1.35</v>
      </c>
      <c r="D294" s="47"/>
      <c r="E294" s="39">
        <f t="shared" si="72"/>
        <v>1.2324999999999999</v>
      </c>
      <c r="F294" s="41">
        <f t="shared" si="73"/>
        <v>2</v>
      </c>
      <c r="G294" s="39">
        <f t="shared" si="74"/>
        <v>2.4649999999999999</v>
      </c>
      <c r="H294" s="23"/>
      <c r="I294" s="46">
        <v>9.6</v>
      </c>
      <c r="J294" s="47">
        <v>2.4489999999999998</v>
      </c>
      <c r="K294" s="39">
        <f t="shared" si="75"/>
        <v>2.4544999999999999</v>
      </c>
      <c r="L294" s="41">
        <f t="shared" si="76"/>
        <v>1.5999999999999996</v>
      </c>
      <c r="M294" s="39">
        <f t="shared" si="77"/>
        <v>3.9271999999999991</v>
      </c>
      <c r="N294" s="32"/>
      <c r="O294" s="32"/>
      <c r="P294" s="32"/>
      <c r="Q294" s="30"/>
      <c r="R294" s="29"/>
    </row>
    <row r="295" spans="2:18" x14ac:dyDescent="0.2">
      <c r="B295" s="46">
        <v>20</v>
      </c>
      <c r="C295" s="47">
        <v>1.7450000000000001</v>
      </c>
      <c r="D295" s="47"/>
      <c r="E295" s="39">
        <f t="shared" si="72"/>
        <v>1.5475000000000001</v>
      </c>
      <c r="F295" s="41">
        <f t="shared" si="73"/>
        <v>1</v>
      </c>
      <c r="G295" s="39">
        <f t="shared" si="74"/>
        <v>1.5475000000000001</v>
      </c>
      <c r="H295" s="23"/>
      <c r="I295" s="48">
        <f>I294+(J294-J295)*1.5</f>
        <v>14.173500000000001</v>
      </c>
      <c r="J295" s="49">
        <v>-0.6</v>
      </c>
      <c r="K295" s="39">
        <f t="shared" si="75"/>
        <v>0.92449999999999988</v>
      </c>
      <c r="L295" s="41">
        <f t="shared" si="76"/>
        <v>4.573500000000001</v>
      </c>
      <c r="M295" s="39">
        <f t="shared" si="77"/>
        <v>4.2282007500000001</v>
      </c>
      <c r="N295" s="32"/>
      <c r="O295" s="32"/>
      <c r="P295" s="32"/>
      <c r="Q295" s="30"/>
      <c r="R295" s="29"/>
    </row>
    <row r="296" spans="2:18" x14ac:dyDescent="0.2">
      <c r="B296" s="46">
        <v>21</v>
      </c>
      <c r="C296" s="47">
        <v>2.2149999999999999</v>
      </c>
      <c r="D296" s="47" t="s">
        <v>21</v>
      </c>
      <c r="E296" s="39">
        <f t="shared" si="72"/>
        <v>1.98</v>
      </c>
      <c r="F296" s="41">
        <f t="shared" si="73"/>
        <v>1</v>
      </c>
      <c r="G296" s="39">
        <f t="shared" si="74"/>
        <v>1.98</v>
      </c>
      <c r="H296" s="23"/>
      <c r="I296" s="67">
        <f>I295+1.5</f>
        <v>15.673500000000001</v>
      </c>
      <c r="J296" s="68">
        <f>J295</f>
        <v>-0.6</v>
      </c>
      <c r="K296" s="39">
        <f t="shared" si="75"/>
        <v>-0.6</v>
      </c>
      <c r="L296" s="41">
        <f t="shared" si="76"/>
        <v>1.5</v>
      </c>
      <c r="M296" s="39">
        <f t="shared" si="77"/>
        <v>-0.89999999999999991</v>
      </c>
      <c r="N296" s="28"/>
      <c r="O296" s="28"/>
      <c r="P296" s="28"/>
      <c r="R296" s="29"/>
    </row>
    <row r="297" spans="2:18" x14ac:dyDescent="0.2">
      <c r="B297" s="46">
        <v>25</v>
      </c>
      <c r="C297" s="47">
        <v>2.2290000000000001</v>
      </c>
      <c r="D297" s="47"/>
      <c r="E297" s="39">
        <f t="shared" si="72"/>
        <v>2.222</v>
      </c>
      <c r="F297" s="41">
        <f t="shared" si="73"/>
        <v>4</v>
      </c>
      <c r="G297" s="39">
        <f t="shared" si="74"/>
        <v>8.8879999999999999</v>
      </c>
      <c r="H297" s="23"/>
      <c r="I297" s="48">
        <f>I296+1.5</f>
        <v>17.173500000000001</v>
      </c>
      <c r="J297" s="49">
        <f>J295</f>
        <v>-0.6</v>
      </c>
      <c r="K297" s="39">
        <f t="shared" si="75"/>
        <v>-0.6</v>
      </c>
      <c r="L297" s="41">
        <f t="shared" si="76"/>
        <v>1.5</v>
      </c>
      <c r="M297" s="39">
        <f t="shared" si="77"/>
        <v>-0.89999999999999991</v>
      </c>
      <c r="N297" s="28"/>
      <c r="O297" s="28"/>
      <c r="P297" s="28"/>
      <c r="R297" s="29"/>
    </row>
    <row r="298" spans="2:18" x14ac:dyDescent="0.2">
      <c r="B298" s="46">
        <v>30</v>
      </c>
      <c r="C298" s="47">
        <v>2.234</v>
      </c>
      <c r="D298" s="47" t="s">
        <v>110</v>
      </c>
      <c r="E298" s="39">
        <f t="shared" si="72"/>
        <v>2.2315</v>
      </c>
      <c r="F298" s="41">
        <f t="shared" si="73"/>
        <v>5</v>
      </c>
      <c r="G298" s="39">
        <f t="shared" si="74"/>
        <v>11.157500000000001</v>
      </c>
      <c r="H298" s="23"/>
      <c r="I298" s="48">
        <f>I297+(J298-J297)*1.5</f>
        <v>21.396000000000001</v>
      </c>
      <c r="J298" s="36">
        <v>2.2149999999999999</v>
      </c>
      <c r="K298" s="39">
        <f t="shared" si="75"/>
        <v>0.80749999999999988</v>
      </c>
      <c r="L298" s="41">
        <f t="shared" si="76"/>
        <v>4.2225000000000001</v>
      </c>
      <c r="M298" s="39">
        <f t="shared" si="77"/>
        <v>3.4096687499999998</v>
      </c>
      <c r="N298" s="28"/>
      <c r="O298" s="28"/>
      <c r="P298" s="28"/>
      <c r="R298" s="29"/>
    </row>
    <row r="299" spans="2:18" x14ac:dyDescent="0.2">
      <c r="B299" s="26"/>
      <c r="C299" s="34"/>
      <c r="D299" s="34"/>
      <c r="E299" s="39"/>
      <c r="F299" s="41"/>
      <c r="G299" s="39"/>
      <c r="I299" s="46">
        <v>25</v>
      </c>
      <c r="J299" s="47">
        <v>2.2290000000000001</v>
      </c>
      <c r="K299" s="39">
        <f t="shared" si="75"/>
        <v>2.222</v>
      </c>
      <c r="L299" s="41">
        <f t="shared" si="76"/>
        <v>3.6039999999999992</v>
      </c>
      <c r="M299" s="39">
        <f t="shared" si="77"/>
        <v>8.008087999999999</v>
      </c>
      <c r="N299" s="28"/>
      <c r="O299" s="28"/>
      <c r="P299" s="28"/>
      <c r="R299" s="29"/>
    </row>
    <row r="300" spans="2:18" x14ac:dyDescent="0.2">
      <c r="B300" s="26"/>
      <c r="C300" s="34"/>
      <c r="D300" s="34"/>
      <c r="E300" s="39"/>
      <c r="F300" s="41"/>
      <c r="G300" s="39"/>
      <c r="I300" s="46">
        <v>30</v>
      </c>
      <c r="J300" s="47">
        <v>2.234</v>
      </c>
      <c r="K300" s="39">
        <f t="shared" si="75"/>
        <v>2.2315</v>
      </c>
      <c r="L300" s="41">
        <f t="shared" si="76"/>
        <v>5</v>
      </c>
      <c r="M300" s="39">
        <f t="shared" si="77"/>
        <v>11.157500000000001</v>
      </c>
      <c r="O300" s="32"/>
      <c r="P300" s="32"/>
    </row>
    <row r="301" spans="2:18" x14ac:dyDescent="0.2">
      <c r="B301" s="26"/>
      <c r="C301" s="34"/>
      <c r="D301" s="34"/>
      <c r="E301" s="39"/>
      <c r="F301" s="41"/>
      <c r="G301" s="39"/>
      <c r="I301" s="26"/>
      <c r="J301" s="26"/>
      <c r="K301" s="39"/>
      <c r="L301" s="41"/>
      <c r="M301" s="39"/>
      <c r="O301" s="24"/>
      <c r="P301" s="24"/>
    </row>
    <row r="302" spans="2:18" x14ac:dyDescent="0.2">
      <c r="B302" s="26"/>
      <c r="C302" s="34"/>
      <c r="D302" s="34"/>
      <c r="E302" s="39"/>
      <c r="F302" s="41"/>
      <c r="G302" s="39"/>
      <c r="I302" s="26"/>
      <c r="J302" s="26"/>
      <c r="K302" s="39"/>
      <c r="L302" s="41"/>
      <c r="M302" s="39"/>
      <c r="O302" s="24"/>
      <c r="P302" s="24"/>
    </row>
    <row r="303" spans="2:18" x14ac:dyDescent="0.2">
      <c r="B303" s="26"/>
      <c r="C303" s="34"/>
      <c r="D303" s="34"/>
      <c r="E303" s="39"/>
      <c r="F303" s="41"/>
      <c r="G303" s="39"/>
      <c r="H303" s="39"/>
      <c r="I303" s="26"/>
      <c r="J303" s="26"/>
      <c r="K303" s="39"/>
      <c r="L303" s="41"/>
      <c r="M303" s="39"/>
      <c r="N303" s="24"/>
      <c r="O303" s="24"/>
      <c r="P303" s="24"/>
    </row>
    <row r="304" spans="2:18" x14ac:dyDescent="0.2">
      <c r="B304" s="26"/>
      <c r="C304" s="34"/>
      <c r="D304" s="34"/>
      <c r="E304" s="39"/>
      <c r="F304" s="41"/>
      <c r="G304" s="39"/>
      <c r="H304" s="39"/>
      <c r="I304" s="26"/>
      <c r="J304" s="26"/>
      <c r="K304" s="39"/>
      <c r="L304" s="41"/>
      <c r="M304" s="39"/>
      <c r="N304" s="24"/>
      <c r="O304" s="24"/>
      <c r="P304" s="24"/>
    </row>
    <row r="305" spans="2:18" x14ac:dyDescent="0.2">
      <c r="B305" s="26"/>
      <c r="C305" s="34"/>
      <c r="D305" s="34"/>
      <c r="E305" s="39"/>
      <c r="F305" s="41"/>
      <c r="G305" s="39"/>
      <c r="H305" s="39"/>
      <c r="I305" s="26"/>
      <c r="J305" s="26"/>
      <c r="K305" s="39"/>
      <c r="L305" s="41"/>
      <c r="M305" s="39"/>
      <c r="N305" s="24"/>
      <c r="O305" s="24"/>
      <c r="P305" s="24"/>
    </row>
    <row r="306" spans="2:18" ht="15" x14ac:dyDescent="0.2">
      <c r="B306" s="42"/>
      <c r="C306" s="22"/>
      <c r="D306" s="22"/>
      <c r="E306" s="42"/>
      <c r="F306" s="56">
        <f>SUM(F285:F305)</f>
        <v>30</v>
      </c>
      <c r="G306" s="56">
        <f>SUM(G285:G305)</f>
        <v>54.38174999999999</v>
      </c>
      <c r="H306" s="39"/>
      <c r="I306" s="39"/>
      <c r="J306" s="42"/>
      <c r="K306" s="42"/>
      <c r="L306" s="55">
        <f>SUM(L288:L305)</f>
        <v>30</v>
      </c>
      <c r="M306" s="55">
        <f>SUM(M288:M305)</f>
        <v>43.016157499999998</v>
      </c>
      <c r="N306" s="24"/>
      <c r="O306" s="24"/>
      <c r="P306" s="24"/>
    </row>
    <row r="307" spans="2:18" ht="15" x14ac:dyDescent="0.2">
      <c r="B307" s="42"/>
      <c r="C307" s="22"/>
      <c r="D307" s="22"/>
      <c r="E307" s="42"/>
      <c r="F307" s="41"/>
      <c r="G307" s="39"/>
      <c r="H307" s="96" t="s">
        <v>72</v>
      </c>
      <c r="I307" s="96"/>
      <c r="J307" s="41">
        <f>G306</f>
        <v>54.38174999999999</v>
      </c>
      <c r="K307" s="39" t="s">
        <v>73</v>
      </c>
      <c r="L307" s="41">
        <f>M306</f>
        <v>43.016157499999998</v>
      </c>
      <c r="M307" s="39">
        <f>J307-L307</f>
        <v>11.365592499999991</v>
      </c>
      <c r="N307" s="32"/>
      <c r="O307" s="24"/>
      <c r="P307" s="24"/>
    </row>
    <row r="308" spans="2:18" ht="1.5" customHeight="1" x14ac:dyDescent="0.2">
      <c r="B308" s="46"/>
      <c r="C308" s="47"/>
      <c r="D308" s="47"/>
      <c r="E308" s="39"/>
      <c r="F308" s="41"/>
      <c r="G308" s="39"/>
      <c r="H308" s="41"/>
      <c r="I308" s="29"/>
      <c r="J308" s="44"/>
      <c r="K308" s="39"/>
      <c r="L308" s="41"/>
      <c r="M308" s="39"/>
      <c r="N308" s="28"/>
      <c r="O308" s="28"/>
      <c r="P308" s="28"/>
      <c r="Q308" s="30"/>
      <c r="R308" s="29"/>
    </row>
    <row r="309" spans="2:18" ht="15" x14ac:dyDescent="0.2">
      <c r="B309" s="42"/>
      <c r="C309" s="22"/>
      <c r="D309" s="22"/>
      <c r="E309" s="42"/>
      <c r="F309" s="23" t="s">
        <v>70</v>
      </c>
      <c r="G309" s="23"/>
      <c r="H309" s="92">
        <v>0.7</v>
      </c>
      <c r="I309" s="92"/>
      <c r="J309" s="42"/>
      <c r="K309" s="42"/>
      <c r="L309" s="42"/>
      <c r="M309" s="42"/>
      <c r="N309" s="24"/>
      <c r="O309" s="24"/>
      <c r="P309" s="24"/>
    </row>
    <row r="310" spans="2:18" x14ac:dyDescent="0.2">
      <c r="B310" s="93" t="s">
        <v>109</v>
      </c>
      <c r="C310" s="93"/>
      <c r="D310" s="93"/>
      <c r="E310" s="93"/>
      <c r="F310" s="93"/>
      <c r="G310" s="93"/>
      <c r="H310" s="21" t="s">
        <v>74</v>
      </c>
      <c r="I310" s="93" t="s">
        <v>71</v>
      </c>
      <c r="J310" s="93"/>
      <c r="K310" s="93"/>
      <c r="L310" s="93"/>
      <c r="M310" s="93"/>
      <c r="N310" s="25"/>
      <c r="O310" s="25"/>
      <c r="P310" s="28">
        <f>I322-I320</f>
        <v>3</v>
      </c>
    </row>
    <row r="311" spans="2:18" x14ac:dyDescent="0.2">
      <c r="B311" s="46">
        <v>0</v>
      </c>
      <c r="C311" s="47">
        <v>1.415</v>
      </c>
      <c r="D311" s="47" t="s">
        <v>127</v>
      </c>
      <c r="E311" s="41"/>
      <c r="F311" s="41"/>
      <c r="G311" s="41"/>
      <c r="H311" s="41"/>
      <c r="I311" s="26"/>
      <c r="J311" s="27"/>
      <c r="K311" s="39"/>
      <c r="L311" s="41"/>
      <c r="M311" s="39"/>
      <c r="N311" s="28"/>
      <c r="O311" s="28"/>
      <c r="P311" s="28"/>
      <c r="R311" s="29"/>
    </row>
    <row r="312" spans="2:18" x14ac:dyDescent="0.2">
      <c r="B312" s="46">
        <v>5</v>
      </c>
      <c r="C312" s="47">
        <v>1.4259999999999999</v>
      </c>
      <c r="D312" s="47"/>
      <c r="E312" s="39">
        <f>(C311+C312)/2</f>
        <v>1.4205000000000001</v>
      </c>
      <c r="F312" s="41">
        <f>B312-B311</f>
        <v>5</v>
      </c>
      <c r="G312" s="39">
        <f>E312*F312</f>
        <v>7.1025000000000009</v>
      </c>
      <c r="H312" s="41"/>
      <c r="I312" s="46"/>
      <c r="J312" s="46"/>
      <c r="K312" s="39"/>
      <c r="L312" s="41"/>
      <c r="M312" s="39"/>
      <c r="N312" s="28"/>
      <c r="O312" s="28"/>
      <c r="P312" s="28"/>
      <c r="Q312" s="30"/>
      <c r="R312" s="29"/>
    </row>
    <row r="313" spans="2:18" x14ac:dyDescent="0.2">
      <c r="B313" s="46">
        <v>7</v>
      </c>
      <c r="C313" s="47">
        <v>1.4350000000000001</v>
      </c>
      <c r="D313" s="47"/>
      <c r="E313" s="39">
        <f t="shared" ref="E313:E325" si="78">(C312+C313)/2</f>
        <v>1.4304999999999999</v>
      </c>
      <c r="F313" s="41">
        <f t="shared" ref="F313:F325" si="79">B313-B312</f>
        <v>2</v>
      </c>
      <c r="G313" s="39">
        <f t="shared" ref="G313:G325" si="80">E313*F313</f>
        <v>2.8609999999999998</v>
      </c>
      <c r="H313" s="41"/>
      <c r="I313" s="46"/>
      <c r="J313" s="46"/>
      <c r="K313" s="39"/>
      <c r="L313" s="41"/>
      <c r="M313" s="39"/>
      <c r="N313" s="28"/>
      <c r="O313" s="28"/>
      <c r="P313" s="28"/>
      <c r="Q313" s="30"/>
      <c r="R313" s="29"/>
    </row>
    <row r="314" spans="2:18" x14ac:dyDescent="0.2">
      <c r="B314" s="46">
        <v>8</v>
      </c>
      <c r="C314" s="47">
        <v>2.351</v>
      </c>
      <c r="D314" s="47"/>
      <c r="E314" s="39">
        <f t="shared" si="78"/>
        <v>1.893</v>
      </c>
      <c r="F314" s="41">
        <f t="shared" si="79"/>
        <v>1</v>
      </c>
      <c r="G314" s="39">
        <f t="shared" si="80"/>
        <v>1.893</v>
      </c>
      <c r="H314" s="41"/>
      <c r="I314" s="46"/>
      <c r="J314" s="46"/>
      <c r="K314" s="39"/>
      <c r="L314" s="41"/>
      <c r="M314" s="39"/>
      <c r="N314" s="28"/>
      <c r="O314" s="28"/>
      <c r="P314" s="28"/>
      <c r="Q314" s="30"/>
      <c r="R314" s="29"/>
    </row>
    <row r="315" spans="2:18" x14ac:dyDescent="0.2">
      <c r="B315" s="46">
        <v>10</v>
      </c>
      <c r="C315" s="47">
        <v>2.3460000000000001</v>
      </c>
      <c r="D315" s="47" t="s">
        <v>23</v>
      </c>
      <c r="E315" s="39">
        <f t="shared" si="78"/>
        <v>2.3485</v>
      </c>
      <c r="F315" s="41">
        <f t="shared" si="79"/>
        <v>2</v>
      </c>
      <c r="G315" s="39">
        <f t="shared" si="80"/>
        <v>4.6970000000000001</v>
      </c>
      <c r="H315" s="41"/>
      <c r="I315" s="46"/>
      <c r="J315" s="46"/>
      <c r="K315" s="39"/>
      <c r="L315" s="41"/>
      <c r="M315" s="39"/>
      <c r="N315" s="28"/>
      <c r="O315" s="28"/>
      <c r="P315" s="28"/>
      <c r="Q315" s="30"/>
      <c r="R315" s="29"/>
    </row>
    <row r="316" spans="2:18" x14ac:dyDescent="0.2">
      <c r="B316" s="46">
        <v>11</v>
      </c>
      <c r="C316" s="47">
        <v>1.36</v>
      </c>
      <c r="D316" s="47"/>
      <c r="E316" s="39">
        <f t="shared" si="78"/>
        <v>1.8530000000000002</v>
      </c>
      <c r="F316" s="41">
        <f t="shared" si="79"/>
        <v>1</v>
      </c>
      <c r="G316" s="39">
        <f t="shared" si="80"/>
        <v>1.8530000000000002</v>
      </c>
      <c r="H316" s="41"/>
      <c r="I316" s="46"/>
      <c r="J316" s="46"/>
      <c r="K316" s="39"/>
      <c r="L316" s="41"/>
      <c r="M316" s="39"/>
      <c r="N316" s="28"/>
      <c r="O316" s="28"/>
      <c r="P316" s="28"/>
      <c r="Q316" s="30"/>
      <c r="R316" s="29"/>
    </row>
    <row r="317" spans="2:18" x14ac:dyDescent="0.2">
      <c r="B317" s="46">
        <v>13</v>
      </c>
      <c r="C317" s="47">
        <v>0.76200000000000001</v>
      </c>
      <c r="D317" s="47"/>
      <c r="E317" s="39">
        <f t="shared" si="78"/>
        <v>1.0609999999999999</v>
      </c>
      <c r="F317" s="41">
        <f t="shared" si="79"/>
        <v>2</v>
      </c>
      <c r="G317" s="39">
        <f t="shared" si="80"/>
        <v>2.1219999999999999</v>
      </c>
      <c r="H317" s="41"/>
      <c r="I317" s="46"/>
      <c r="J317" s="46"/>
      <c r="K317" s="39"/>
      <c r="L317" s="41"/>
      <c r="M317" s="39"/>
      <c r="N317" s="28"/>
      <c r="O317" s="28"/>
      <c r="P317" s="28"/>
      <c r="Q317" s="30"/>
      <c r="R317" s="29"/>
    </row>
    <row r="318" spans="2:18" x14ac:dyDescent="0.2">
      <c r="B318" s="46">
        <v>15</v>
      </c>
      <c r="C318" s="47">
        <v>0.33100000000000002</v>
      </c>
      <c r="D318" s="47"/>
      <c r="E318" s="39">
        <f t="shared" si="78"/>
        <v>0.54649999999999999</v>
      </c>
      <c r="F318" s="41">
        <f t="shared" si="79"/>
        <v>2</v>
      </c>
      <c r="G318" s="39">
        <f t="shared" si="80"/>
        <v>1.093</v>
      </c>
      <c r="H318" s="41"/>
      <c r="I318" s="46">
        <v>0</v>
      </c>
      <c r="J318" s="47">
        <v>1.415</v>
      </c>
      <c r="K318" s="39"/>
      <c r="L318" s="41"/>
      <c r="M318" s="39"/>
      <c r="N318" s="28"/>
      <c r="O318" s="28"/>
      <c r="P318" s="28"/>
      <c r="Q318" s="30"/>
      <c r="R318" s="29"/>
    </row>
    <row r="319" spans="2:18" x14ac:dyDescent="0.2">
      <c r="B319" s="46">
        <v>16</v>
      </c>
      <c r="C319" s="47">
        <v>0.22800000000000001</v>
      </c>
      <c r="D319" s="47" t="s">
        <v>22</v>
      </c>
      <c r="E319" s="39">
        <f t="shared" si="78"/>
        <v>0.27950000000000003</v>
      </c>
      <c r="F319" s="41">
        <f t="shared" si="79"/>
        <v>1</v>
      </c>
      <c r="G319" s="39">
        <f t="shared" si="80"/>
        <v>0.27950000000000003</v>
      </c>
      <c r="H319" s="41"/>
      <c r="I319" s="46">
        <v>5</v>
      </c>
      <c r="J319" s="47">
        <v>1.4259999999999999</v>
      </c>
      <c r="K319" s="39">
        <f t="shared" ref="K319:K332" si="81">AVERAGE(J318,J319)</f>
        <v>1.4205000000000001</v>
      </c>
      <c r="L319" s="41">
        <f t="shared" ref="L319:L332" si="82">I319-I318</f>
        <v>5</v>
      </c>
      <c r="M319" s="39">
        <f t="shared" ref="M319:M332" si="83">L319*K319</f>
        <v>7.1025000000000009</v>
      </c>
      <c r="N319" s="32"/>
      <c r="O319" s="32"/>
      <c r="P319" s="32"/>
      <c r="Q319" s="30"/>
      <c r="R319" s="29"/>
    </row>
    <row r="320" spans="2:18" x14ac:dyDescent="0.2">
      <c r="B320" s="46">
        <v>17</v>
      </c>
      <c r="C320" s="47">
        <v>0.33</v>
      </c>
      <c r="D320" s="47"/>
      <c r="E320" s="39">
        <f t="shared" si="78"/>
        <v>0.27900000000000003</v>
      </c>
      <c r="F320" s="41">
        <f t="shared" si="79"/>
        <v>1</v>
      </c>
      <c r="G320" s="39">
        <f t="shared" si="80"/>
        <v>0.27900000000000003</v>
      </c>
      <c r="H320" s="41"/>
      <c r="I320" s="46">
        <v>7</v>
      </c>
      <c r="J320" s="47">
        <v>1.4350000000000001</v>
      </c>
      <c r="K320" s="39">
        <f t="shared" si="81"/>
        <v>1.4304999999999999</v>
      </c>
      <c r="L320" s="41">
        <f t="shared" si="82"/>
        <v>2</v>
      </c>
      <c r="M320" s="39">
        <f t="shared" si="83"/>
        <v>2.8609999999999998</v>
      </c>
      <c r="N320" s="28"/>
      <c r="O320" s="28"/>
      <c r="P320" s="28"/>
      <c r="Q320" s="30"/>
      <c r="R320" s="29"/>
    </row>
    <row r="321" spans="2:18" x14ac:dyDescent="0.2">
      <c r="B321" s="46">
        <v>19</v>
      </c>
      <c r="C321" s="47">
        <v>0.745</v>
      </c>
      <c r="D321" s="47"/>
      <c r="E321" s="39">
        <f t="shared" si="78"/>
        <v>0.53749999999999998</v>
      </c>
      <c r="F321" s="41">
        <f t="shared" si="79"/>
        <v>2</v>
      </c>
      <c r="G321" s="39">
        <f t="shared" si="80"/>
        <v>1.075</v>
      </c>
      <c r="H321" s="23"/>
      <c r="I321" s="46">
        <v>8</v>
      </c>
      <c r="J321" s="47">
        <v>2.351</v>
      </c>
      <c r="K321" s="39">
        <f t="shared" si="81"/>
        <v>1.893</v>
      </c>
      <c r="L321" s="41">
        <f t="shared" si="82"/>
        <v>1</v>
      </c>
      <c r="M321" s="39">
        <f t="shared" si="83"/>
        <v>1.893</v>
      </c>
      <c r="N321" s="32"/>
      <c r="O321" s="32"/>
      <c r="P321" s="32"/>
      <c r="Q321" s="30"/>
      <c r="R321" s="29"/>
    </row>
    <row r="322" spans="2:18" x14ac:dyDescent="0.2">
      <c r="B322" s="46">
        <v>21</v>
      </c>
      <c r="C322" s="47">
        <v>1.302</v>
      </c>
      <c r="D322" s="47"/>
      <c r="E322" s="39">
        <f t="shared" si="78"/>
        <v>1.0235000000000001</v>
      </c>
      <c r="F322" s="41">
        <f t="shared" si="79"/>
        <v>2</v>
      </c>
      <c r="G322" s="39">
        <f t="shared" si="80"/>
        <v>2.0470000000000002</v>
      </c>
      <c r="H322" s="23"/>
      <c r="I322" s="46">
        <v>10</v>
      </c>
      <c r="J322" s="47">
        <v>2.3460000000000001</v>
      </c>
      <c r="K322" s="39">
        <f t="shared" si="81"/>
        <v>2.3485</v>
      </c>
      <c r="L322" s="41">
        <f t="shared" si="82"/>
        <v>2</v>
      </c>
      <c r="M322" s="39">
        <f t="shared" si="83"/>
        <v>4.6970000000000001</v>
      </c>
      <c r="N322" s="32"/>
      <c r="O322" s="32"/>
      <c r="P322" s="32"/>
      <c r="Q322" s="30"/>
      <c r="R322" s="29"/>
    </row>
    <row r="323" spans="2:18" x14ac:dyDescent="0.2">
      <c r="B323" s="46">
        <v>22</v>
      </c>
      <c r="C323" s="47">
        <v>2.0750000000000002</v>
      </c>
      <c r="D323" s="47" t="s">
        <v>21</v>
      </c>
      <c r="E323" s="39">
        <f t="shared" si="78"/>
        <v>1.6885000000000001</v>
      </c>
      <c r="F323" s="41">
        <f t="shared" si="79"/>
        <v>1</v>
      </c>
      <c r="G323" s="39">
        <f t="shared" si="80"/>
        <v>1.6885000000000001</v>
      </c>
      <c r="H323" s="23"/>
      <c r="I323" s="46">
        <v>11</v>
      </c>
      <c r="J323" s="47">
        <v>1.36</v>
      </c>
      <c r="K323" s="39">
        <f t="shared" si="81"/>
        <v>1.8530000000000002</v>
      </c>
      <c r="L323" s="41">
        <f t="shared" si="82"/>
        <v>1</v>
      </c>
      <c r="M323" s="39">
        <f t="shared" si="83"/>
        <v>1.8530000000000002</v>
      </c>
      <c r="N323" s="28"/>
      <c r="O323" s="28"/>
      <c r="P323" s="28"/>
      <c r="R323" s="29"/>
    </row>
    <row r="324" spans="2:18" x14ac:dyDescent="0.2">
      <c r="B324" s="46">
        <v>27</v>
      </c>
      <c r="C324" s="47">
        <v>2.085</v>
      </c>
      <c r="D324" s="47"/>
      <c r="E324" s="39">
        <f t="shared" si="78"/>
        <v>2.08</v>
      </c>
      <c r="F324" s="41">
        <f t="shared" si="79"/>
        <v>5</v>
      </c>
      <c r="G324" s="39">
        <f t="shared" si="80"/>
        <v>10.4</v>
      </c>
      <c r="H324" s="23"/>
      <c r="I324" s="48">
        <f>I323+(J323-J324)*1.5</f>
        <v>13.94</v>
      </c>
      <c r="J324" s="49">
        <v>-0.6</v>
      </c>
      <c r="K324" s="39">
        <f t="shared" si="81"/>
        <v>0.38000000000000006</v>
      </c>
      <c r="L324" s="41">
        <f t="shared" si="82"/>
        <v>2.9399999999999995</v>
      </c>
      <c r="M324" s="39">
        <f t="shared" si="83"/>
        <v>1.1172</v>
      </c>
      <c r="N324" s="28"/>
      <c r="O324" s="28"/>
      <c r="P324" s="28"/>
      <c r="R324" s="29"/>
    </row>
    <row r="325" spans="2:18" x14ac:dyDescent="0.2">
      <c r="B325" s="46">
        <v>32</v>
      </c>
      <c r="C325" s="47">
        <v>2.09</v>
      </c>
      <c r="D325" s="47" t="s">
        <v>110</v>
      </c>
      <c r="E325" s="39">
        <f t="shared" si="78"/>
        <v>2.0874999999999999</v>
      </c>
      <c r="F325" s="41">
        <f t="shared" si="79"/>
        <v>5</v>
      </c>
      <c r="G325" s="39">
        <f t="shared" si="80"/>
        <v>10.4375</v>
      </c>
      <c r="H325" s="23"/>
      <c r="I325" s="50">
        <f>I324+1.5</f>
        <v>15.44</v>
      </c>
      <c r="J325" s="51">
        <f>J324</f>
        <v>-0.6</v>
      </c>
      <c r="K325" s="39">
        <f t="shared" si="81"/>
        <v>-0.6</v>
      </c>
      <c r="L325" s="41">
        <f t="shared" si="82"/>
        <v>1.5</v>
      </c>
      <c r="M325" s="39">
        <f t="shared" si="83"/>
        <v>-0.89999999999999991</v>
      </c>
      <c r="N325" s="28"/>
      <c r="O325" s="28"/>
      <c r="P325" s="28"/>
      <c r="R325" s="29"/>
    </row>
    <row r="326" spans="2:18" x14ac:dyDescent="0.2">
      <c r="B326" s="26"/>
      <c r="C326" s="34"/>
      <c r="D326" s="34"/>
      <c r="E326" s="39"/>
      <c r="F326" s="41"/>
      <c r="G326" s="39"/>
      <c r="I326" s="48">
        <f>I325+1.5</f>
        <v>16.939999999999998</v>
      </c>
      <c r="J326" s="49">
        <f>J324</f>
        <v>-0.6</v>
      </c>
      <c r="K326" s="39">
        <f t="shared" si="81"/>
        <v>-0.6</v>
      </c>
      <c r="L326" s="41">
        <f t="shared" si="82"/>
        <v>1.4999999999999982</v>
      </c>
      <c r="M326" s="39">
        <f t="shared" si="83"/>
        <v>-0.89999999999999891</v>
      </c>
      <c r="N326" s="28"/>
      <c r="O326" s="28"/>
      <c r="P326" s="28"/>
      <c r="R326" s="29"/>
    </row>
    <row r="327" spans="2:18" x14ac:dyDescent="0.2">
      <c r="B327" s="26"/>
      <c r="C327" s="34"/>
      <c r="D327" s="34"/>
      <c r="E327" s="39"/>
      <c r="F327" s="41"/>
      <c r="G327" s="39"/>
      <c r="I327" s="48">
        <f>I326+(J327-J326)*1.5</f>
        <v>18.814999999999998</v>
      </c>
      <c r="J327" s="36">
        <v>0.65</v>
      </c>
      <c r="K327" s="39">
        <f t="shared" si="81"/>
        <v>2.5000000000000022E-2</v>
      </c>
      <c r="L327" s="41">
        <f t="shared" si="82"/>
        <v>1.875</v>
      </c>
      <c r="M327" s="39">
        <f t="shared" si="83"/>
        <v>4.6875000000000042E-2</v>
      </c>
      <c r="O327" s="32"/>
      <c r="P327" s="32"/>
    </row>
    <row r="328" spans="2:18" x14ac:dyDescent="0.2">
      <c r="B328" s="26"/>
      <c r="C328" s="34"/>
      <c r="D328" s="34"/>
      <c r="E328" s="39"/>
      <c r="F328" s="41"/>
      <c r="G328" s="39"/>
      <c r="I328" s="46">
        <v>19</v>
      </c>
      <c r="J328" s="47">
        <v>0.745</v>
      </c>
      <c r="K328" s="39">
        <f t="shared" si="81"/>
        <v>0.69750000000000001</v>
      </c>
      <c r="L328" s="41">
        <f t="shared" si="82"/>
        <v>0.18500000000000227</v>
      </c>
      <c r="M328" s="39">
        <f t="shared" si="83"/>
        <v>0.12903750000000158</v>
      </c>
      <c r="O328" s="24"/>
      <c r="P328" s="48">
        <f>P327+(Q327-Q328)*1.5</f>
        <v>0.75</v>
      </c>
      <c r="Q328" s="49">
        <v>-0.5</v>
      </c>
    </row>
    <row r="329" spans="2:18" x14ac:dyDescent="0.2">
      <c r="B329" s="26"/>
      <c r="C329" s="34"/>
      <c r="D329" s="34"/>
      <c r="E329" s="39"/>
      <c r="F329" s="41"/>
      <c r="G329" s="39"/>
      <c r="I329" s="46">
        <v>21</v>
      </c>
      <c r="J329" s="47">
        <v>1.302</v>
      </c>
      <c r="K329" s="39">
        <f t="shared" si="81"/>
        <v>1.0235000000000001</v>
      </c>
      <c r="L329" s="41">
        <f t="shared" si="82"/>
        <v>2</v>
      </c>
      <c r="M329" s="39">
        <f t="shared" si="83"/>
        <v>2.0470000000000002</v>
      </c>
      <c r="O329" s="24"/>
      <c r="P329" s="52">
        <f>P328+2.5</f>
        <v>3.25</v>
      </c>
      <c r="Q329" s="53">
        <f>Q328</f>
        <v>-0.5</v>
      </c>
    </row>
    <row r="330" spans="2:18" x14ac:dyDescent="0.2">
      <c r="B330" s="26"/>
      <c r="C330" s="34"/>
      <c r="D330" s="34"/>
      <c r="E330" s="39"/>
      <c r="F330" s="41"/>
      <c r="G330" s="39"/>
      <c r="H330" s="39"/>
      <c r="I330" s="46">
        <v>22</v>
      </c>
      <c r="J330" s="47">
        <v>2.0750000000000002</v>
      </c>
      <c r="K330" s="39">
        <f t="shared" si="81"/>
        <v>1.6885000000000001</v>
      </c>
      <c r="L330" s="41">
        <f t="shared" si="82"/>
        <v>1</v>
      </c>
      <c r="M330" s="39">
        <f t="shared" si="83"/>
        <v>1.6885000000000001</v>
      </c>
      <c r="N330" s="24"/>
      <c r="O330" s="24"/>
      <c r="P330" s="48">
        <f>P329+2.5</f>
        <v>5.75</v>
      </c>
      <c r="Q330" s="49">
        <f>Q328</f>
        <v>-0.5</v>
      </c>
    </row>
    <row r="331" spans="2:18" x14ac:dyDescent="0.2">
      <c r="B331" s="26"/>
      <c r="C331" s="34"/>
      <c r="D331" s="34"/>
      <c r="E331" s="39"/>
      <c r="F331" s="41"/>
      <c r="G331" s="39"/>
      <c r="H331" s="39"/>
      <c r="I331" s="46">
        <v>27</v>
      </c>
      <c r="J331" s="47">
        <v>2.085</v>
      </c>
      <c r="K331" s="39">
        <f t="shared" si="81"/>
        <v>2.08</v>
      </c>
      <c r="L331" s="41">
        <f t="shared" si="82"/>
        <v>5</v>
      </c>
      <c r="M331" s="39">
        <f t="shared" si="83"/>
        <v>10.4</v>
      </c>
      <c r="N331" s="24"/>
      <c r="O331" s="24"/>
      <c r="P331" s="48">
        <f>P330+(Q331-Q330)*1.5</f>
        <v>10.414999999999999</v>
      </c>
      <c r="Q331" s="36">
        <v>2.61</v>
      </c>
    </row>
    <row r="332" spans="2:18" x14ac:dyDescent="0.2">
      <c r="B332" s="26"/>
      <c r="C332" s="34"/>
      <c r="D332" s="34"/>
      <c r="E332" s="39"/>
      <c r="F332" s="41"/>
      <c r="G332" s="39"/>
      <c r="H332" s="39"/>
      <c r="I332" s="46">
        <v>32</v>
      </c>
      <c r="J332" s="47">
        <v>2.09</v>
      </c>
      <c r="K332" s="39">
        <f t="shared" si="81"/>
        <v>2.0874999999999999</v>
      </c>
      <c r="L332" s="41">
        <f t="shared" si="82"/>
        <v>5</v>
      </c>
      <c r="M332" s="39">
        <f t="shared" si="83"/>
        <v>10.4375</v>
      </c>
      <c r="N332" s="24"/>
      <c r="O332" s="24"/>
      <c r="P332" s="48"/>
      <c r="Q332" s="36"/>
    </row>
    <row r="333" spans="2:18" x14ac:dyDescent="0.2">
      <c r="B333" s="26"/>
      <c r="C333" s="34"/>
      <c r="D333" s="34"/>
      <c r="E333" s="39"/>
      <c r="F333" s="41"/>
      <c r="G333" s="39"/>
      <c r="H333" s="39"/>
      <c r="I333" s="48"/>
      <c r="J333" s="36"/>
      <c r="K333" s="39"/>
      <c r="L333" s="41"/>
      <c r="M333" s="39"/>
      <c r="N333" s="24"/>
      <c r="O333" s="24"/>
      <c r="P333" s="48"/>
      <c r="Q333" s="36"/>
    </row>
    <row r="334" spans="2:18" x14ac:dyDescent="0.2">
      <c r="B334" s="26"/>
      <c r="C334" s="34"/>
      <c r="D334" s="34"/>
      <c r="E334" s="39"/>
      <c r="F334" s="41"/>
      <c r="G334" s="39"/>
      <c r="H334" s="39"/>
      <c r="I334" s="46"/>
      <c r="J334" s="47"/>
      <c r="K334" s="39"/>
      <c r="L334" s="41"/>
      <c r="M334" s="39"/>
      <c r="N334" s="24"/>
      <c r="O334" s="24"/>
      <c r="P334" s="48"/>
      <c r="Q334" s="36"/>
    </row>
    <row r="335" spans="2:18" x14ac:dyDescent="0.2">
      <c r="B335" s="26"/>
      <c r="C335" s="34"/>
      <c r="D335" s="34"/>
      <c r="E335" s="39"/>
      <c r="F335" s="41"/>
      <c r="G335" s="39"/>
      <c r="H335" s="39"/>
      <c r="I335" s="46"/>
      <c r="J335" s="47"/>
      <c r="K335" s="39"/>
      <c r="L335" s="41"/>
      <c r="M335" s="39"/>
      <c r="N335" s="24"/>
      <c r="O335" s="24"/>
      <c r="P335" s="24"/>
    </row>
    <row r="336" spans="2:18" ht="15" x14ac:dyDescent="0.2">
      <c r="B336" s="42"/>
      <c r="C336" s="22"/>
      <c r="D336" s="22"/>
      <c r="E336" s="42"/>
      <c r="F336" s="56">
        <f>SUM(F312:F335)</f>
        <v>32</v>
      </c>
      <c r="G336" s="56">
        <f>SUM(G312:G335)</f>
        <v>47.828000000000003</v>
      </c>
      <c r="H336" s="39"/>
      <c r="I336" s="39"/>
      <c r="J336" s="42"/>
      <c r="K336" s="42"/>
      <c r="L336" s="55">
        <f>SUM(L315:L335)</f>
        <v>32</v>
      </c>
      <c r="M336" s="55">
        <f>SUM(M315:M335)</f>
        <v>42.472612500000011</v>
      </c>
      <c r="N336" s="24"/>
      <c r="O336" s="24"/>
      <c r="P336" s="24"/>
    </row>
    <row r="337" spans="2:18" ht="15" x14ac:dyDescent="0.2">
      <c r="B337" s="42"/>
      <c r="C337" s="22"/>
      <c r="D337" s="22"/>
      <c r="E337" s="42"/>
      <c r="F337" s="41"/>
      <c r="G337" s="39"/>
      <c r="H337" s="96" t="s">
        <v>72</v>
      </c>
      <c r="I337" s="96"/>
      <c r="J337" s="41">
        <f>G336</f>
        <v>47.828000000000003</v>
      </c>
      <c r="K337" s="39" t="s">
        <v>73</v>
      </c>
      <c r="L337" s="41">
        <f>M336</f>
        <v>42.472612500000011</v>
      </c>
      <c r="M337" s="66">
        <f>J337-L337</f>
        <v>5.355387499999992</v>
      </c>
      <c r="N337" s="32"/>
      <c r="O337" s="24"/>
      <c r="P337" s="24"/>
    </row>
    <row r="338" spans="2:18" x14ac:dyDescent="0.2">
      <c r="B338" s="46"/>
      <c r="C338" s="47"/>
      <c r="D338" s="47"/>
      <c r="E338" s="39"/>
      <c r="F338" s="41"/>
      <c r="G338" s="39"/>
      <c r="H338" s="41"/>
      <c r="I338" s="29"/>
      <c r="J338" s="44"/>
      <c r="K338" s="39"/>
      <c r="L338" s="41"/>
      <c r="M338" s="39"/>
      <c r="N338" s="28"/>
      <c r="O338" s="28"/>
      <c r="P338" s="28"/>
      <c r="Q338" s="30"/>
      <c r="R338" s="29"/>
    </row>
    <row r="339" spans="2:18" ht="15" x14ac:dyDescent="0.2">
      <c r="B339" s="42"/>
      <c r="C339" s="22"/>
      <c r="D339" s="22"/>
      <c r="E339" s="42"/>
      <c r="F339" s="23" t="s">
        <v>70</v>
      </c>
      <c r="G339" s="23"/>
      <c r="H339" s="92">
        <v>0.8</v>
      </c>
      <c r="I339" s="92"/>
      <c r="J339" s="42"/>
      <c r="K339" s="42"/>
      <c r="L339" s="42"/>
      <c r="M339" s="42"/>
      <c r="N339" s="24"/>
      <c r="O339" s="24"/>
      <c r="P339" s="24"/>
    </row>
    <row r="340" spans="2:18" x14ac:dyDescent="0.2">
      <c r="B340" s="93" t="s">
        <v>109</v>
      </c>
      <c r="C340" s="93"/>
      <c r="D340" s="93"/>
      <c r="E340" s="93"/>
      <c r="F340" s="93"/>
      <c r="G340" s="93"/>
      <c r="H340" s="21" t="s">
        <v>74</v>
      </c>
      <c r="I340" s="93" t="s">
        <v>71</v>
      </c>
      <c r="J340" s="93"/>
      <c r="K340" s="93"/>
      <c r="L340" s="93"/>
      <c r="M340" s="93"/>
      <c r="N340" s="25"/>
      <c r="O340" s="25"/>
      <c r="P340" s="28">
        <f>I352-I350</f>
        <v>6.2324999999999999</v>
      </c>
    </row>
    <row r="341" spans="2:18" x14ac:dyDescent="0.2">
      <c r="B341" s="46">
        <v>0</v>
      </c>
      <c r="C341" s="47">
        <v>1.64</v>
      </c>
      <c r="D341" s="47" t="s">
        <v>75</v>
      </c>
      <c r="E341" s="41"/>
      <c r="F341" s="41"/>
      <c r="G341" s="41"/>
      <c r="H341" s="41"/>
      <c r="I341" s="26"/>
      <c r="J341" s="27"/>
      <c r="K341" s="39"/>
      <c r="L341" s="41"/>
      <c r="M341" s="39"/>
      <c r="N341" s="28"/>
      <c r="O341" s="28"/>
      <c r="P341" s="28"/>
      <c r="R341" s="29"/>
    </row>
    <row r="342" spans="2:18" x14ac:dyDescent="0.2">
      <c r="B342" s="46">
        <v>7</v>
      </c>
      <c r="C342" s="47">
        <v>1.6519999999999999</v>
      </c>
      <c r="D342" s="47"/>
      <c r="E342" s="39">
        <f>(C341+C342)/2</f>
        <v>1.6459999999999999</v>
      </c>
      <c r="F342" s="41">
        <f>B342-B341</f>
        <v>7</v>
      </c>
      <c r="G342" s="39">
        <f>E342*F342</f>
        <v>11.521999999999998</v>
      </c>
      <c r="H342" s="41"/>
      <c r="I342" s="46"/>
      <c r="J342" s="46"/>
      <c r="K342" s="39"/>
      <c r="L342" s="41"/>
      <c r="M342" s="39"/>
      <c r="N342" s="28"/>
      <c r="O342" s="28"/>
      <c r="P342" s="28"/>
      <c r="Q342" s="30"/>
      <c r="R342" s="29"/>
    </row>
    <row r="343" spans="2:18" x14ac:dyDescent="0.2">
      <c r="B343" s="46">
        <v>8</v>
      </c>
      <c r="C343" s="47">
        <v>2.5550000000000002</v>
      </c>
      <c r="D343" s="47"/>
      <c r="E343" s="39">
        <f t="shared" ref="E343:E353" si="84">(C342+C343)/2</f>
        <v>2.1034999999999999</v>
      </c>
      <c r="F343" s="41">
        <f t="shared" ref="F343:F353" si="85">B343-B342</f>
        <v>1</v>
      </c>
      <c r="G343" s="39">
        <f t="shared" ref="G343:G353" si="86">E343*F343</f>
        <v>2.1034999999999999</v>
      </c>
      <c r="H343" s="41"/>
      <c r="I343" s="46"/>
      <c r="J343" s="46"/>
      <c r="K343" s="39"/>
      <c r="L343" s="41"/>
      <c r="M343" s="39"/>
      <c r="N343" s="28"/>
      <c r="O343" s="28"/>
      <c r="P343" s="28"/>
      <c r="Q343" s="30"/>
      <c r="R343" s="29"/>
    </row>
    <row r="344" spans="2:18" x14ac:dyDescent="0.2">
      <c r="B344" s="46">
        <v>10</v>
      </c>
      <c r="C344" s="47">
        <v>2.5369999999999999</v>
      </c>
      <c r="D344" s="47" t="s">
        <v>23</v>
      </c>
      <c r="E344" s="39">
        <f t="shared" si="84"/>
        <v>2.5460000000000003</v>
      </c>
      <c r="F344" s="41">
        <f t="shared" si="85"/>
        <v>2</v>
      </c>
      <c r="G344" s="39">
        <f t="shared" si="86"/>
        <v>5.0920000000000005</v>
      </c>
      <c r="H344" s="41"/>
      <c r="I344" s="46"/>
      <c r="J344" s="46"/>
      <c r="K344" s="39"/>
      <c r="L344" s="41"/>
      <c r="M344" s="39"/>
      <c r="N344" s="28"/>
      <c r="O344" s="28"/>
      <c r="P344" s="28"/>
      <c r="Q344" s="30"/>
      <c r="R344" s="29"/>
    </row>
    <row r="345" spans="2:18" x14ac:dyDescent="0.2">
      <c r="B345" s="46">
        <v>11</v>
      </c>
      <c r="C345" s="47">
        <v>1.34</v>
      </c>
      <c r="D345" s="47"/>
      <c r="E345" s="39">
        <f t="shared" si="84"/>
        <v>1.9384999999999999</v>
      </c>
      <c r="F345" s="41">
        <f t="shared" si="85"/>
        <v>1</v>
      </c>
      <c r="G345" s="39">
        <f t="shared" si="86"/>
        <v>1.9384999999999999</v>
      </c>
      <c r="H345" s="41"/>
      <c r="I345" s="46"/>
      <c r="J345" s="46"/>
      <c r="K345" s="39"/>
      <c r="L345" s="41"/>
      <c r="M345" s="39"/>
      <c r="N345" s="28"/>
      <c r="O345" s="28"/>
      <c r="P345" s="28"/>
      <c r="Q345" s="30"/>
      <c r="R345" s="29"/>
    </row>
    <row r="346" spans="2:18" x14ac:dyDescent="0.2">
      <c r="B346" s="46">
        <v>12</v>
      </c>
      <c r="C346" s="47">
        <v>0.55500000000000005</v>
      </c>
      <c r="D346" s="47"/>
      <c r="E346" s="39">
        <f t="shared" si="84"/>
        <v>0.94750000000000001</v>
      </c>
      <c r="F346" s="41">
        <f t="shared" si="85"/>
        <v>1</v>
      </c>
      <c r="G346" s="39">
        <f t="shared" si="86"/>
        <v>0.94750000000000001</v>
      </c>
      <c r="H346" s="41"/>
      <c r="I346" s="46"/>
      <c r="J346" s="46"/>
      <c r="K346" s="39"/>
      <c r="L346" s="41"/>
      <c r="M346" s="39"/>
      <c r="N346" s="28"/>
      <c r="O346" s="28"/>
      <c r="P346" s="28"/>
      <c r="Q346" s="30"/>
      <c r="R346" s="29"/>
    </row>
    <row r="347" spans="2:18" x14ac:dyDescent="0.2">
      <c r="B347" s="46">
        <v>13.5</v>
      </c>
      <c r="C347" s="47">
        <v>0.45100000000000001</v>
      </c>
      <c r="D347" s="47" t="s">
        <v>22</v>
      </c>
      <c r="E347" s="39">
        <f t="shared" si="84"/>
        <v>0.503</v>
      </c>
      <c r="F347" s="41">
        <f t="shared" si="85"/>
        <v>1.5</v>
      </c>
      <c r="G347" s="39">
        <f t="shared" si="86"/>
        <v>0.75449999999999995</v>
      </c>
      <c r="H347" s="41"/>
      <c r="I347" s="46"/>
      <c r="J347" s="46"/>
      <c r="K347" s="39"/>
      <c r="L347" s="41"/>
      <c r="M347" s="39"/>
      <c r="N347" s="28"/>
      <c r="O347" s="28"/>
      <c r="P347" s="28"/>
      <c r="Q347" s="30"/>
      <c r="R347" s="29"/>
    </row>
    <row r="348" spans="2:18" x14ac:dyDescent="0.2">
      <c r="B348" s="46">
        <v>15</v>
      </c>
      <c r="C348" s="47">
        <v>0.55200000000000005</v>
      </c>
      <c r="D348" s="47"/>
      <c r="E348" s="39">
        <f t="shared" si="84"/>
        <v>0.50150000000000006</v>
      </c>
      <c r="F348" s="41">
        <f t="shared" si="85"/>
        <v>1.5</v>
      </c>
      <c r="G348" s="39">
        <f t="shared" si="86"/>
        <v>0.75225000000000009</v>
      </c>
      <c r="H348" s="41"/>
      <c r="I348" s="46">
        <v>0</v>
      </c>
      <c r="J348" s="47">
        <v>1.64</v>
      </c>
      <c r="K348" s="39"/>
      <c r="L348" s="41"/>
      <c r="M348" s="39"/>
      <c r="N348" s="28"/>
      <c r="O348" s="28"/>
      <c r="P348" s="28"/>
      <c r="Q348" s="30"/>
      <c r="R348" s="29"/>
    </row>
    <row r="349" spans="2:18" x14ac:dyDescent="0.2">
      <c r="B349" s="46">
        <v>16</v>
      </c>
      <c r="C349" s="47">
        <v>1.2969999999999999</v>
      </c>
      <c r="D349" s="47"/>
      <c r="E349" s="39">
        <f t="shared" si="84"/>
        <v>0.92449999999999999</v>
      </c>
      <c r="F349" s="41">
        <f t="shared" si="85"/>
        <v>1</v>
      </c>
      <c r="G349" s="39">
        <f t="shared" si="86"/>
        <v>0.92449999999999999</v>
      </c>
      <c r="H349" s="41"/>
      <c r="I349" s="46">
        <v>7</v>
      </c>
      <c r="J349" s="47">
        <v>1.6519999999999999</v>
      </c>
      <c r="K349" s="39">
        <f t="shared" ref="K349:K356" si="87">AVERAGE(J348,J349)</f>
        <v>1.6459999999999999</v>
      </c>
      <c r="L349" s="41">
        <f t="shared" ref="L349:L356" si="88">I349-I348</f>
        <v>7</v>
      </c>
      <c r="M349" s="39">
        <f t="shared" ref="M349:M356" si="89">L349*K349</f>
        <v>11.521999999999998</v>
      </c>
      <c r="N349" s="32"/>
      <c r="O349" s="32"/>
      <c r="P349" s="32"/>
      <c r="Q349" s="30"/>
      <c r="R349" s="29"/>
    </row>
    <row r="350" spans="2:18" x14ac:dyDescent="0.2">
      <c r="B350" s="46">
        <v>17</v>
      </c>
      <c r="C350" s="47">
        <v>3.0489000000000002</v>
      </c>
      <c r="D350" s="47" t="s">
        <v>21</v>
      </c>
      <c r="E350" s="39">
        <f t="shared" si="84"/>
        <v>2.1729500000000002</v>
      </c>
      <c r="F350" s="41">
        <f t="shared" si="85"/>
        <v>1</v>
      </c>
      <c r="G350" s="39">
        <f t="shared" si="86"/>
        <v>2.1729500000000002</v>
      </c>
      <c r="H350" s="41"/>
      <c r="I350" s="46">
        <v>8</v>
      </c>
      <c r="J350" s="47">
        <v>2.5550000000000002</v>
      </c>
      <c r="K350" s="39">
        <f t="shared" si="87"/>
        <v>2.1034999999999999</v>
      </c>
      <c r="L350" s="41">
        <f t="shared" si="88"/>
        <v>1</v>
      </c>
      <c r="M350" s="39">
        <f t="shared" si="89"/>
        <v>2.1034999999999999</v>
      </c>
      <c r="N350" s="28"/>
      <c r="O350" s="28"/>
      <c r="P350" s="28"/>
      <c r="Q350" s="30"/>
      <c r="R350" s="29"/>
    </row>
    <row r="351" spans="2:18" x14ac:dyDescent="0.2">
      <c r="B351" s="46">
        <v>20</v>
      </c>
      <c r="C351" s="47">
        <v>3.0569999999999999</v>
      </c>
      <c r="D351" s="47"/>
      <c r="E351" s="39">
        <f t="shared" si="84"/>
        <v>3.0529500000000001</v>
      </c>
      <c r="F351" s="41">
        <f t="shared" si="85"/>
        <v>3</v>
      </c>
      <c r="G351" s="39">
        <f t="shared" si="86"/>
        <v>9.158850000000001</v>
      </c>
      <c r="H351" s="23"/>
      <c r="I351" s="48">
        <f>I350+(J350-J351)*1.5</f>
        <v>12.7325</v>
      </c>
      <c r="J351" s="49">
        <v>-0.6</v>
      </c>
      <c r="K351" s="39">
        <f t="shared" si="87"/>
        <v>0.97750000000000004</v>
      </c>
      <c r="L351" s="41">
        <f t="shared" si="88"/>
        <v>4.7324999999999999</v>
      </c>
      <c r="M351" s="39">
        <f t="shared" si="89"/>
        <v>4.6260187500000001</v>
      </c>
      <c r="N351" s="32"/>
      <c r="O351" s="32"/>
      <c r="P351" s="32"/>
      <c r="Q351" s="30"/>
      <c r="R351" s="29"/>
    </row>
    <row r="352" spans="2:18" x14ac:dyDescent="0.2">
      <c r="B352" s="46">
        <v>22</v>
      </c>
      <c r="C352" s="47">
        <v>1.94</v>
      </c>
      <c r="D352" s="47"/>
      <c r="E352" s="39">
        <f t="shared" si="84"/>
        <v>2.4984999999999999</v>
      </c>
      <c r="F352" s="41">
        <f t="shared" si="85"/>
        <v>2</v>
      </c>
      <c r="G352" s="39">
        <f t="shared" si="86"/>
        <v>4.9969999999999999</v>
      </c>
      <c r="H352" s="23"/>
      <c r="I352" s="50">
        <f>I351+1.5</f>
        <v>14.2325</v>
      </c>
      <c r="J352" s="51">
        <f>J351</f>
        <v>-0.6</v>
      </c>
      <c r="K352" s="39">
        <f t="shared" si="87"/>
        <v>-0.6</v>
      </c>
      <c r="L352" s="41">
        <f t="shared" si="88"/>
        <v>1.5</v>
      </c>
      <c r="M352" s="39">
        <f t="shared" si="89"/>
        <v>-0.89999999999999991</v>
      </c>
      <c r="N352" s="32"/>
      <c r="O352" s="32"/>
      <c r="P352" s="32"/>
      <c r="Q352" s="30"/>
      <c r="R352" s="29"/>
    </row>
    <row r="353" spans="2:18" x14ac:dyDescent="0.2">
      <c r="B353" s="46">
        <v>24</v>
      </c>
      <c r="C353" s="47">
        <v>0.94699999999999995</v>
      </c>
      <c r="D353" s="47" t="s">
        <v>126</v>
      </c>
      <c r="E353" s="39">
        <f t="shared" si="84"/>
        <v>1.4435</v>
      </c>
      <c r="F353" s="41">
        <f t="shared" si="85"/>
        <v>2</v>
      </c>
      <c r="G353" s="39">
        <f t="shared" si="86"/>
        <v>2.887</v>
      </c>
      <c r="H353" s="23"/>
      <c r="I353" s="48">
        <f>I352+1.5</f>
        <v>15.7325</v>
      </c>
      <c r="J353" s="49">
        <f>J351</f>
        <v>-0.6</v>
      </c>
      <c r="K353" s="39">
        <f t="shared" si="87"/>
        <v>-0.6</v>
      </c>
      <c r="L353" s="41">
        <f t="shared" si="88"/>
        <v>1.5</v>
      </c>
      <c r="M353" s="39">
        <f t="shared" si="89"/>
        <v>-0.89999999999999991</v>
      </c>
      <c r="N353" s="28"/>
      <c r="O353" s="28"/>
      <c r="P353" s="28"/>
      <c r="R353" s="29"/>
    </row>
    <row r="354" spans="2:18" x14ac:dyDescent="0.2">
      <c r="B354" s="46"/>
      <c r="C354" s="47"/>
      <c r="D354" s="47"/>
      <c r="E354" s="39"/>
      <c r="F354" s="41"/>
      <c r="G354" s="39"/>
      <c r="H354" s="23"/>
      <c r="I354" s="48">
        <f>I353+(J354-J353)*1.5</f>
        <v>20.682500000000001</v>
      </c>
      <c r="J354" s="36">
        <v>2.7</v>
      </c>
      <c r="K354" s="39">
        <f t="shared" si="87"/>
        <v>1.05</v>
      </c>
      <c r="L354" s="41">
        <f t="shared" si="88"/>
        <v>4.9500000000000011</v>
      </c>
      <c r="M354" s="39">
        <f t="shared" si="89"/>
        <v>5.1975000000000016</v>
      </c>
      <c r="N354" s="28"/>
      <c r="O354" s="28"/>
      <c r="P354" s="28"/>
      <c r="R354" s="29"/>
    </row>
    <row r="355" spans="2:18" x14ac:dyDescent="0.2">
      <c r="B355" s="46"/>
      <c r="C355" s="47"/>
      <c r="D355" s="47"/>
      <c r="E355" s="39"/>
      <c r="F355" s="41"/>
      <c r="G355" s="39"/>
      <c r="H355" s="23"/>
      <c r="I355" s="46">
        <v>22</v>
      </c>
      <c r="J355" s="47">
        <v>1.94</v>
      </c>
      <c r="K355" s="39">
        <f t="shared" si="87"/>
        <v>2.3200000000000003</v>
      </c>
      <c r="L355" s="41">
        <f t="shared" si="88"/>
        <v>1.317499999999999</v>
      </c>
      <c r="M355" s="39">
        <f t="shared" si="89"/>
        <v>3.0565999999999982</v>
      </c>
      <c r="N355" s="28"/>
      <c r="O355" s="28"/>
      <c r="P355" s="28"/>
      <c r="R355" s="29"/>
    </row>
    <row r="356" spans="2:18" x14ac:dyDescent="0.2">
      <c r="B356" s="26"/>
      <c r="C356" s="34"/>
      <c r="D356" s="34"/>
      <c r="E356" s="39"/>
      <c r="F356" s="41"/>
      <c r="G356" s="39"/>
      <c r="I356" s="46">
        <v>24</v>
      </c>
      <c r="J356" s="47">
        <v>0.94699999999999995</v>
      </c>
      <c r="K356" s="39">
        <f t="shared" si="87"/>
        <v>1.4435</v>
      </c>
      <c r="L356" s="41">
        <f t="shared" si="88"/>
        <v>2</v>
      </c>
      <c r="M356" s="39">
        <f t="shared" si="89"/>
        <v>2.887</v>
      </c>
      <c r="N356" s="28"/>
      <c r="O356" s="28"/>
      <c r="P356" s="28"/>
      <c r="R356" s="29"/>
    </row>
    <row r="357" spans="2:18" x14ac:dyDescent="0.2">
      <c r="B357" s="26"/>
      <c r="C357" s="34"/>
      <c r="D357" s="34"/>
      <c r="E357" s="39"/>
      <c r="F357" s="41"/>
      <c r="G357" s="39"/>
      <c r="I357" s="26"/>
      <c r="J357" s="26"/>
      <c r="K357" s="39"/>
      <c r="L357" s="41"/>
      <c r="M357" s="39"/>
      <c r="O357" s="32"/>
      <c r="P357" s="32"/>
    </row>
    <row r="358" spans="2:18" x14ac:dyDescent="0.2">
      <c r="B358" s="26"/>
      <c r="C358" s="34"/>
      <c r="D358" s="34"/>
      <c r="E358" s="39"/>
      <c r="F358" s="41"/>
      <c r="G358" s="39"/>
      <c r="I358" s="26"/>
      <c r="J358" s="26"/>
      <c r="K358" s="39"/>
      <c r="L358" s="41"/>
      <c r="M358" s="39"/>
      <c r="O358" s="24"/>
      <c r="P358" s="24"/>
    </row>
    <row r="359" spans="2:18" x14ac:dyDescent="0.2">
      <c r="B359" s="26"/>
      <c r="C359" s="34"/>
      <c r="D359" s="34"/>
      <c r="E359" s="39"/>
      <c r="F359" s="41"/>
      <c r="G359" s="39"/>
      <c r="I359" s="26"/>
      <c r="J359" s="26"/>
      <c r="K359" s="39"/>
      <c r="L359" s="41"/>
      <c r="M359" s="39"/>
      <c r="O359" s="24"/>
      <c r="P359" s="24"/>
    </row>
    <row r="360" spans="2:18" x14ac:dyDescent="0.2">
      <c r="B360" s="26"/>
      <c r="C360" s="34"/>
      <c r="D360" s="34"/>
      <c r="E360" s="39"/>
      <c r="F360" s="41"/>
      <c r="G360" s="39"/>
      <c r="H360" s="39"/>
      <c r="I360" s="26"/>
      <c r="J360" s="26"/>
      <c r="K360" s="39"/>
      <c r="L360" s="41"/>
      <c r="M360" s="39"/>
      <c r="N360" s="24"/>
      <c r="O360" s="24"/>
      <c r="P360" s="24"/>
    </row>
    <row r="361" spans="2:18" x14ac:dyDescent="0.2">
      <c r="B361" s="26"/>
      <c r="C361" s="34"/>
      <c r="D361" s="34"/>
      <c r="E361" s="39"/>
      <c r="F361" s="41"/>
      <c r="G361" s="39"/>
      <c r="H361" s="39"/>
      <c r="I361" s="26"/>
      <c r="J361" s="26"/>
      <c r="K361" s="39"/>
      <c r="L361" s="41"/>
      <c r="M361" s="39"/>
      <c r="N361" s="24"/>
      <c r="O361" s="24"/>
      <c r="P361" s="24"/>
    </row>
    <row r="362" spans="2:18" x14ac:dyDescent="0.2">
      <c r="B362" s="26"/>
      <c r="C362" s="34"/>
      <c r="D362" s="34"/>
      <c r="E362" s="39"/>
      <c r="F362" s="41"/>
      <c r="G362" s="39"/>
      <c r="H362" s="39"/>
      <c r="I362" s="26"/>
      <c r="J362" s="26"/>
      <c r="K362" s="39"/>
      <c r="L362" s="41"/>
      <c r="M362" s="39"/>
      <c r="N362" s="24"/>
      <c r="O362" s="24"/>
      <c r="P362" s="24"/>
    </row>
    <row r="363" spans="2:18" ht="15" x14ac:dyDescent="0.2">
      <c r="B363" s="42"/>
      <c r="C363" s="22"/>
      <c r="D363" s="22"/>
      <c r="E363" s="42"/>
      <c r="F363" s="56">
        <f>SUM(F342:F362)</f>
        <v>24</v>
      </c>
      <c r="G363" s="56">
        <f>SUM(G342:G362)</f>
        <v>43.250550000000004</v>
      </c>
      <c r="H363" s="39"/>
      <c r="I363" s="39"/>
      <c r="J363" s="42"/>
      <c r="K363" s="42"/>
      <c r="L363" s="55">
        <f>SUM(L345:L362)</f>
        <v>24</v>
      </c>
      <c r="M363" s="55">
        <f>SUM(M345:M362)</f>
        <v>27.592618750000003</v>
      </c>
      <c r="N363" s="24"/>
      <c r="O363" s="24"/>
      <c r="P363" s="24"/>
    </row>
    <row r="364" spans="2:18" ht="15" x14ac:dyDescent="0.2">
      <c r="B364" s="42"/>
      <c r="C364" s="22"/>
      <c r="D364" s="22"/>
      <c r="E364" s="42"/>
      <c r="F364" s="41"/>
      <c r="G364" s="39"/>
      <c r="H364" s="96" t="s">
        <v>72</v>
      </c>
      <c r="I364" s="96"/>
      <c r="J364" s="41">
        <f>G363</f>
        <v>43.250550000000004</v>
      </c>
      <c r="K364" s="39" t="s">
        <v>73</v>
      </c>
      <c r="L364" s="41">
        <f>M363</f>
        <v>27.592618750000003</v>
      </c>
      <c r="M364" s="66">
        <f>J364-L364</f>
        <v>15.657931250000001</v>
      </c>
      <c r="N364" s="32"/>
      <c r="O364" s="24"/>
      <c r="P364" s="24"/>
    </row>
    <row r="365" spans="2:18" ht="15" x14ac:dyDescent="0.2">
      <c r="B365" s="42"/>
      <c r="C365" s="22"/>
      <c r="D365" s="22"/>
      <c r="E365" s="42"/>
      <c r="F365" s="23" t="s">
        <v>70</v>
      </c>
      <c r="G365" s="23"/>
      <c r="H365" s="92">
        <v>0.9</v>
      </c>
      <c r="I365" s="92"/>
      <c r="J365" s="42"/>
      <c r="K365" s="42"/>
      <c r="L365" s="42"/>
      <c r="M365" s="42"/>
      <c r="N365" s="24"/>
      <c r="O365" s="24"/>
      <c r="P365" s="24"/>
    </row>
    <row r="366" spans="2:18" x14ac:dyDescent="0.2">
      <c r="B366" s="93" t="s">
        <v>109</v>
      </c>
      <c r="C366" s="93"/>
      <c r="D366" s="93"/>
      <c r="E366" s="93"/>
      <c r="F366" s="93"/>
      <c r="G366" s="93"/>
      <c r="H366" s="21" t="s">
        <v>74</v>
      </c>
      <c r="I366" s="93" t="s">
        <v>71</v>
      </c>
      <c r="J366" s="93"/>
      <c r="K366" s="93"/>
      <c r="L366" s="93"/>
      <c r="M366" s="93"/>
      <c r="N366" s="25"/>
      <c r="O366" s="25"/>
      <c r="P366" s="28">
        <f>I378-I376</f>
        <v>5.7855000000000008</v>
      </c>
    </row>
    <row r="367" spans="2:18" x14ac:dyDescent="0.2">
      <c r="B367" s="46">
        <v>0</v>
      </c>
      <c r="C367" s="47">
        <v>2.2709999999999999</v>
      </c>
      <c r="D367" s="47" t="s">
        <v>125</v>
      </c>
      <c r="E367" s="41"/>
      <c r="F367" s="41"/>
      <c r="G367" s="41"/>
      <c r="H367" s="41"/>
      <c r="I367" s="26"/>
      <c r="J367" s="27"/>
      <c r="K367" s="39"/>
      <c r="L367" s="41"/>
      <c r="M367" s="39"/>
      <c r="N367" s="28"/>
      <c r="O367" s="28"/>
      <c r="P367" s="28"/>
      <c r="R367" s="29"/>
    </row>
    <row r="368" spans="2:18" x14ac:dyDescent="0.2">
      <c r="B368" s="46">
        <v>5</v>
      </c>
      <c r="C368" s="47">
        <v>2.266</v>
      </c>
      <c r="D368" s="47"/>
      <c r="E368" s="39">
        <f>(C367+C368)/2</f>
        <v>2.2685</v>
      </c>
      <c r="F368" s="41">
        <f>B368-B367</f>
        <v>5</v>
      </c>
      <c r="G368" s="39">
        <f>E368*F368</f>
        <v>11.342499999999999</v>
      </c>
      <c r="H368" s="41"/>
      <c r="I368" s="46"/>
      <c r="J368" s="46"/>
      <c r="K368" s="39"/>
      <c r="L368" s="41"/>
      <c r="M368" s="39"/>
      <c r="N368" s="28"/>
      <c r="O368" s="28"/>
      <c r="P368" s="28"/>
      <c r="Q368" s="30"/>
      <c r="R368" s="29"/>
    </row>
    <row r="369" spans="2:18" x14ac:dyDescent="0.2">
      <c r="B369" s="46">
        <v>10</v>
      </c>
      <c r="C369" s="47">
        <v>2.2570000000000001</v>
      </c>
      <c r="D369" s="47" t="s">
        <v>23</v>
      </c>
      <c r="E369" s="39">
        <f t="shared" ref="E369:E378" si="90">(C368+C369)/2</f>
        <v>2.2614999999999998</v>
      </c>
      <c r="F369" s="41">
        <f t="shared" ref="F369:F378" si="91">B369-B368</f>
        <v>5</v>
      </c>
      <c r="G369" s="39">
        <f t="shared" ref="G369:G378" si="92">E369*F369</f>
        <v>11.307499999999999</v>
      </c>
      <c r="H369" s="41"/>
      <c r="I369" s="46"/>
      <c r="J369" s="46"/>
      <c r="K369" s="39"/>
      <c r="L369" s="41"/>
      <c r="M369" s="39"/>
      <c r="N369" s="28"/>
      <c r="O369" s="28"/>
      <c r="P369" s="28"/>
      <c r="Q369" s="30"/>
      <c r="R369" s="29"/>
    </row>
    <row r="370" spans="2:18" x14ac:dyDescent="0.2">
      <c r="B370" s="46">
        <v>11</v>
      </c>
      <c r="C370" s="47">
        <v>1.411</v>
      </c>
      <c r="D370" s="47"/>
      <c r="E370" s="39">
        <f t="shared" si="90"/>
        <v>1.8340000000000001</v>
      </c>
      <c r="F370" s="41">
        <f t="shared" si="91"/>
        <v>1</v>
      </c>
      <c r="G370" s="39">
        <f t="shared" si="92"/>
        <v>1.8340000000000001</v>
      </c>
      <c r="H370" s="41"/>
      <c r="I370" s="46"/>
      <c r="J370" s="46"/>
      <c r="K370" s="39"/>
      <c r="L370" s="41"/>
      <c r="M370" s="39"/>
      <c r="N370" s="28"/>
      <c r="O370" s="28"/>
      <c r="P370" s="28"/>
      <c r="Q370" s="30"/>
      <c r="R370" s="29"/>
    </row>
    <row r="371" spans="2:18" x14ac:dyDescent="0.2">
      <c r="B371" s="46">
        <v>12</v>
      </c>
      <c r="C371" s="47">
        <v>0.99199999999999999</v>
      </c>
      <c r="D371" s="47"/>
      <c r="E371" s="39">
        <f t="shared" si="90"/>
        <v>1.2015</v>
      </c>
      <c r="F371" s="41">
        <f t="shared" si="91"/>
        <v>1</v>
      </c>
      <c r="G371" s="39">
        <f t="shared" si="92"/>
        <v>1.2015</v>
      </c>
      <c r="H371" s="41"/>
      <c r="I371" s="46"/>
      <c r="J371" s="46"/>
      <c r="K371" s="39"/>
      <c r="L371" s="41"/>
      <c r="M371" s="39"/>
      <c r="N371" s="28"/>
      <c r="O371" s="28"/>
      <c r="P371" s="28"/>
      <c r="Q371" s="30"/>
      <c r="R371" s="29"/>
    </row>
    <row r="372" spans="2:18" x14ac:dyDescent="0.2">
      <c r="B372" s="46">
        <v>13</v>
      </c>
      <c r="C372" s="47">
        <v>0.70399999999999996</v>
      </c>
      <c r="D372" s="47"/>
      <c r="E372" s="39">
        <f t="shared" si="90"/>
        <v>0.84799999999999998</v>
      </c>
      <c r="F372" s="41">
        <f t="shared" si="91"/>
        <v>1</v>
      </c>
      <c r="G372" s="39">
        <f t="shared" si="92"/>
        <v>0.84799999999999998</v>
      </c>
      <c r="H372" s="41"/>
      <c r="I372" s="46"/>
      <c r="J372" s="46"/>
      <c r="K372" s="39"/>
      <c r="L372" s="41"/>
      <c r="M372" s="39"/>
      <c r="N372" s="28"/>
      <c r="O372" s="28"/>
      <c r="P372" s="28"/>
      <c r="Q372" s="30"/>
      <c r="R372" s="29"/>
    </row>
    <row r="373" spans="2:18" x14ac:dyDescent="0.2">
      <c r="B373" s="46">
        <v>15</v>
      </c>
      <c r="C373" s="47">
        <v>0.60560000000000003</v>
      </c>
      <c r="D373" s="47" t="s">
        <v>22</v>
      </c>
      <c r="E373" s="39">
        <f t="shared" si="90"/>
        <v>0.65480000000000005</v>
      </c>
      <c r="F373" s="41">
        <f t="shared" si="91"/>
        <v>2</v>
      </c>
      <c r="G373" s="39">
        <f t="shared" si="92"/>
        <v>1.3096000000000001</v>
      </c>
      <c r="H373" s="41"/>
      <c r="I373" s="46"/>
      <c r="J373" s="46"/>
      <c r="K373" s="39"/>
      <c r="L373" s="41"/>
      <c r="M373" s="39"/>
      <c r="N373" s="28"/>
      <c r="O373" s="28"/>
      <c r="P373" s="28"/>
      <c r="Q373" s="30"/>
      <c r="R373" s="29"/>
    </row>
    <row r="374" spans="2:18" x14ac:dyDescent="0.2">
      <c r="B374" s="46">
        <v>17</v>
      </c>
      <c r="C374" s="47">
        <v>0.70599999999999996</v>
      </c>
      <c r="D374" s="47"/>
      <c r="E374" s="39">
        <f t="shared" si="90"/>
        <v>0.65579999999999994</v>
      </c>
      <c r="F374" s="41">
        <f t="shared" si="91"/>
        <v>2</v>
      </c>
      <c r="G374" s="39">
        <f t="shared" si="92"/>
        <v>1.3115999999999999</v>
      </c>
      <c r="H374" s="41"/>
      <c r="I374" s="46">
        <v>0</v>
      </c>
      <c r="J374" s="47">
        <v>2.2709999999999999</v>
      </c>
      <c r="K374" s="39"/>
      <c r="L374" s="41"/>
      <c r="M374" s="39"/>
      <c r="N374" s="28"/>
      <c r="O374" s="28"/>
      <c r="P374" s="28"/>
      <c r="Q374" s="30"/>
      <c r="R374" s="29"/>
    </row>
    <row r="375" spans="2:18" x14ac:dyDescent="0.2">
      <c r="B375" s="46">
        <v>18</v>
      </c>
      <c r="C375" s="47">
        <v>1.0129999999999999</v>
      </c>
      <c r="D375" s="47"/>
      <c r="E375" s="39">
        <f t="shared" si="90"/>
        <v>0.85949999999999993</v>
      </c>
      <c r="F375" s="41">
        <f t="shared" si="91"/>
        <v>1</v>
      </c>
      <c r="G375" s="39">
        <f t="shared" si="92"/>
        <v>0.85949999999999993</v>
      </c>
      <c r="H375" s="41"/>
      <c r="I375" s="46">
        <v>5</v>
      </c>
      <c r="J375" s="47">
        <v>2.266</v>
      </c>
      <c r="K375" s="39">
        <f t="shared" ref="K375:K381" si="93">AVERAGE(J374,J375)</f>
        <v>2.2685</v>
      </c>
      <c r="L375" s="41">
        <f t="shared" ref="L375:L381" si="94">I375-I374</f>
        <v>5</v>
      </c>
      <c r="M375" s="39">
        <f t="shared" ref="M375:M381" si="95">L375*K375</f>
        <v>11.342499999999999</v>
      </c>
      <c r="N375" s="32"/>
      <c r="O375" s="32"/>
      <c r="P375" s="32"/>
      <c r="Q375" s="30"/>
      <c r="R375" s="29"/>
    </row>
    <row r="376" spans="2:18" x14ac:dyDescent="0.2">
      <c r="B376" s="46">
        <v>19</v>
      </c>
      <c r="C376" s="47">
        <v>1.391</v>
      </c>
      <c r="D376" s="47"/>
      <c r="E376" s="39">
        <f t="shared" si="90"/>
        <v>1.202</v>
      </c>
      <c r="F376" s="41">
        <f t="shared" si="91"/>
        <v>1</v>
      </c>
      <c r="G376" s="39">
        <f t="shared" si="92"/>
        <v>1.202</v>
      </c>
      <c r="H376" s="41"/>
      <c r="I376" s="46">
        <v>9.25</v>
      </c>
      <c r="J376" s="47">
        <v>2.2570000000000001</v>
      </c>
      <c r="K376" s="39">
        <f t="shared" si="93"/>
        <v>2.2614999999999998</v>
      </c>
      <c r="L376" s="41">
        <f t="shared" si="94"/>
        <v>4.25</v>
      </c>
      <c r="M376" s="39">
        <f t="shared" si="95"/>
        <v>9.6113749999999989</v>
      </c>
      <c r="N376" s="28"/>
      <c r="O376" s="28"/>
      <c r="P376" s="28"/>
      <c r="Q376" s="30"/>
      <c r="R376" s="29"/>
    </row>
    <row r="377" spans="2:18" x14ac:dyDescent="0.2">
      <c r="B377" s="46">
        <v>20</v>
      </c>
      <c r="C377" s="47">
        <v>2.4500000000000002</v>
      </c>
      <c r="D377" s="47" t="s">
        <v>21</v>
      </c>
      <c r="E377" s="39">
        <f t="shared" si="90"/>
        <v>1.9205000000000001</v>
      </c>
      <c r="F377" s="41">
        <f t="shared" si="91"/>
        <v>1</v>
      </c>
      <c r="G377" s="39">
        <f t="shared" si="92"/>
        <v>1.9205000000000001</v>
      </c>
      <c r="H377" s="23"/>
      <c r="I377" s="48">
        <f>I376+(J376-J377)*1.5</f>
        <v>13.535500000000001</v>
      </c>
      <c r="J377" s="49">
        <v>-0.6</v>
      </c>
      <c r="K377" s="39">
        <f t="shared" si="93"/>
        <v>0.82850000000000001</v>
      </c>
      <c r="L377" s="41">
        <f t="shared" si="94"/>
        <v>4.2855000000000008</v>
      </c>
      <c r="M377" s="39">
        <f t="shared" si="95"/>
        <v>3.5505367500000005</v>
      </c>
      <c r="N377" s="32"/>
      <c r="O377" s="32"/>
      <c r="P377" s="32"/>
      <c r="Q377" s="30"/>
      <c r="R377" s="29"/>
    </row>
    <row r="378" spans="2:18" x14ac:dyDescent="0.2">
      <c r="B378" s="46">
        <v>23</v>
      </c>
      <c r="C378" s="47">
        <v>2.4609999999999999</v>
      </c>
      <c r="D378" s="47" t="s">
        <v>129</v>
      </c>
      <c r="E378" s="39">
        <f t="shared" si="90"/>
        <v>2.4554999999999998</v>
      </c>
      <c r="F378" s="41">
        <f t="shared" si="91"/>
        <v>3</v>
      </c>
      <c r="G378" s="39">
        <f t="shared" si="92"/>
        <v>7.3664999999999994</v>
      </c>
      <c r="H378" s="23"/>
      <c r="I378" s="67">
        <f>I377+1.5</f>
        <v>15.035500000000001</v>
      </c>
      <c r="J378" s="68">
        <f>J377</f>
        <v>-0.6</v>
      </c>
      <c r="K378" s="39">
        <f t="shared" si="93"/>
        <v>-0.6</v>
      </c>
      <c r="L378" s="41">
        <f t="shared" si="94"/>
        <v>1.5</v>
      </c>
      <c r="M378" s="39">
        <f t="shared" si="95"/>
        <v>-0.89999999999999991</v>
      </c>
      <c r="N378" s="32"/>
      <c r="O378" s="32"/>
      <c r="P378" s="32"/>
      <c r="Q378" s="30"/>
      <c r="R378" s="29"/>
    </row>
    <row r="379" spans="2:18" x14ac:dyDescent="0.2">
      <c r="B379" s="46"/>
      <c r="C379" s="47"/>
      <c r="D379" s="47"/>
      <c r="E379" s="39"/>
      <c r="F379" s="41"/>
      <c r="G379" s="39"/>
      <c r="H379" s="23"/>
      <c r="I379" s="48">
        <f>I378+1.5</f>
        <v>16.535499999999999</v>
      </c>
      <c r="J379" s="49">
        <f>J377</f>
        <v>-0.6</v>
      </c>
      <c r="K379" s="39">
        <f t="shared" si="93"/>
        <v>-0.6</v>
      </c>
      <c r="L379" s="41">
        <f t="shared" si="94"/>
        <v>1.4999999999999982</v>
      </c>
      <c r="M379" s="39">
        <f t="shared" si="95"/>
        <v>-0.89999999999999891</v>
      </c>
      <c r="N379" s="28"/>
      <c r="O379" s="28"/>
      <c r="P379" s="28"/>
      <c r="R379" s="29"/>
    </row>
    <row r="380" spans="2:18" x14ac:dyDescent="0.2">
      <c r="B380" s="46"/>
      <c r="C380" s="47"/>
      <c r="D380" s="47"/>
      <c r="E380" s="39"/>
      <c r="F380" s="41"/>
      <c r="G380" s="39"/>
      <c r="H380" s="23"/>
      <c r="I380" s="48">
        <f>I379+(J380-J379)*1.5</f>
        <v>21.110499999999998</v>
      </c>
      <c r="J380" s="36">
        <v>2.4500000000000002</v>
      </c>
      <c r="K380" s="39">
        <f t="shared" si="93"/>
        <v>0.92500000000000004</v>
      </c>
      <c r="L380" s="41">
        <f t="shared" si="94"/>
        <v>4.5749999999999993</v>
      </c>
      <c r="M380" s="39">
        <f t="shared" si="95"/>
        <v>4.2318749999999996</v>
      </c>
      <c r="N380" s="28"/>
      <c r="O380" s="28"/>
      <c r="P380" s="28"/>
      <c r="R380" s="29"/>
    </row>
    <row r="381" spans="2:18" x14ac:dyDescent="0.2">
      <c r="B381" s="46"/>
      <c r="C381" s="47"/>
      <c r="D381" s="47"/>
      <c r="E381" s="39"/>
      <c r="F381" s="41"/>
      <c r="G381" s="39"/>
      <c r="H381" s="23"/>
      <c r="I381" s="46">
        <v>23</v>
      </c>
      <c r="J381" s="47">
        <v>2.4609999999999999</v>
      </c>
      <c r="K381" s="39">
        <f t="shared" si="93"/>
        <v>2.4554999999999998</v>
      </c>
      <c r="L381" s="41">
        <f t="shared" si="94"/>
        <v>1.8895000000000017</v>
      </c>
      <c r="M381" s="39">
        <f t="shared" si="95"/>
        <v>4.639667250000004</v>
      </c>
      <c r="N381" s="28"/>
      <c r="O381" s="28"/>
      <c r="P381" s="28"/>
      <c r="R381" s="29"/>
    </row>
    <row r="382" spans="2:18" x14ac:dyDescent="0.2">
      <c r="B382" s="26"/>
      <c r="C382" s="34"/>
      <c r="D382" s="34"/>
      <c r="E382" s="39"/>
      <c r="F382" s="41"/>
      <c r="G382" s="39"/>
      <c r="I382" s="26"/>
      <c r="J382" s="26"/>
      <c r="K382" s="39"/>
      <c r="L382" s="41"/>
      <c r="M382" s="39"/>
      <c r="N382" s="28"/>
      <c r="O382" s="28"/>
      <c r="P382" s="28"/>
      <c r="R382" s="29"/>
    </row>
    <row r="383" spans="2:18" x14ac:dyDescent="0.2">
      <c r="B383" s="26"/>
      <c r="C383" s="34"/>
      <c r="D383" s="34"/>
      <c r="E383" s="39"/>
      <c r="F383" s="41"/>
      <c r="G383" s="39"/>
      <c r="I383" s="26"/>
      <c r="J383" s="26"/>
      <c r="K383" s="39"/>
      <c r="L383" s="41"/>
      <c r="M383" s="39"/>
      <c r="O383" s="32"/>
      <c r="P383" s="32"/>
    </row>
    <row r="384" spans="2:18" x14ac:dyDescent="0.2">
      <c r="B384" s="26"/>
      <c r="C384" s="34"/>
      <c r="D384" s="34"/>
      <c r="E384" s="39"/>
      <c r="F384" s="41"/>
      <c r="G384" s="39"/>
      <c r="I384" s="26"/>
      <c r="J384" s="26"/>
      <c r="K384" s="39"/>
      <c r="L384" s="41"/>
      <c r="M384" s="39"/>
      <c r="O384" s="48">
        <f>O383+(P383-P384)*1.5</f>
        <v>0.75</v>
      </c>
      <c r="P384" s="49">
        <v>-0.5</v>
      </c>
    </row>
    <row r="385" spans="2:18" x14ac:dyDescent="0.2">
      <c r="B385" s="26"/>
      <c r="C385" s="34"/>
      <c r="D385" s="34"/>
      <c r="E385" s="39"/>
      <c r="F385" s="41"/>
      <c r="G385" s="39"/>
      <c r="I385" s="26"/>
      <c r="J385" s="26"/>
      <c r="K385" s="39"/>
      <c r="L385" s="41"/>
      <c r="M385" s="39"/>
      <c r="O385" s="52">
        <f>O384+2.5</f>
        <v>3.25</v>
      </c>
      <c r="P385" s="53">
        <f>P384</f>
        <v>-0.5</v>
      </c>
    </row>
    <row r="386" spans="2:18" x14ac:dyDescent="0.2">
      <c r="B386" s="26"/>
      <c r="C386" s="34"/>
      <c r="D386" s="34"/>
      <c r="E386" s="39"/>
      <c r="F386" s="41"/>
      <c r="G386" s="39"/>
      <c r="H386" s="39"/>
      <c r="I386" s="26"/>
      <c r="J386" s="26"/>
      <c r="K386" s="39"/>
      <c r="L386" s="41"/>
      <c r="M386" s="39"/>
      <c r="N386" s="24"/>
      <c r="O386" s="48">
        <f>O385+2.5</f>
        <v>5.75</v>
      </c>
      <c r="P386" s="49">
        <f>P384</f>
        <v>-0.5</v>
      </c>
    </row>
    <row r="387" spans="2:18" x14ac:dyDescent="0.2">
      <c r="B387" s="26"/>
      <c r="C387" s="34"/>
      <c r="D387" s="34"/>
      <c r="E387" s="39"/>
      <c r="F387" s="41"/>
      <c r="G387" s="39"/>
      <c r="H387" s="39"/>
      <c r="I387" s="26"/>
      <c r="J387" s="26"/>
      <c r="K387" s="39"/>
      <c r="L387" s="41"/>
      <c r="M387" s="39"/>
      <c r="N387" s="24"/>
      <c r="O387" s="48">
        <f>O386+(P387-P386)*1.5</f>
        <v>10.414999999999999</v>
      </c>
      <c r="P387" s="36">
        <v>2.61</v>
      </c>
    </row>
    <row r="388" spans="2:18" x14ac:dyDescent="0.2">
      <c r="B388" s="26"/>
      <c r="C388" s="34"/>
      <c r="D388" s="34"/>
      <c r="E388" s="39"/>
      <c r="F388" s="41"/>
      <c r="G388" s="39"/>
      <c r="H388" s="39"/>
      <c r="I388" s="26"/>
      <c r="J388" s="26"/>
      <c r="K388" s="39"/>
      <c r="L388" s="41"/>
      <c r="M388" s="39"/>
      <c r="N388" s="24"/>
      <c r="O388" s="24"/>
      <c r="P388" s="24"/>
    </row>
    <row r="389" spans="2:18" ht="15" x14ac:dyDescent="0.2">
      <c r="B389" s="42"/>
      <c r="C389" s="22"/>
      <c r="D389" s="22"/>
      <c r="E389" s="42"/>
      <c r="F389" s="56">
        <f>SUM(F368:F388)</f>
        <v>23</v>
      </c>
      <c r="G389" s="56">
        <f>SUM(G368:G388)</f>
        <v>40.503199999999993</v>
      </c>
      <c r="H389" s="39"/>
      <c r="I389" s="39"/>
      <c r="J389" s="42"/>
      <c r="K389" s="42"/>
      <c r="L389" s="55">
        <f>SUM(L371:L388)</f>
        <v>23</v>
      </c>
      <c r="M389" s="55">
        <f>SUM(M371:M388)</f>
        <v>31.575954000000003</v>
      </c>
      <c r="N389" s="24"/>
      <c r="O389" s="24"/>
      <c r="P389" s="24"/>
    </row>
    <row r="390" spans="2:18" ht="15" x14ac:dyDescent="0.2">
      <c r="B390" s="42"/>
      <c r="C390" s="22"/>
      <c r="D390" s="22"/>
      <c r="E390" s="42"/>
      <c r="F390" s="41"/>
      <c r="G390" s="39"/>
      <c r="H390" s="96" t="s">
        <v>72</v>
      </c>
      <c r="I390" s="96"/>
      <c r="J390" s="41">
        <f>G389</f>
        <v>40.503199999999993</v>
      </c>
      <c r="K390" s="39" t="s">
        <v>73</v>
      </c>
      <c r="L390" s="41">
        <f>M389</f>
        <v>31.575954000000003</v>
      </c>
      <c r="M390" s="66">
        <f>J390-L390</f>
        <v>8.9272459999999896</v>
      </c>
      <c r="N390" s="32"/>
      <c r="O390" s="24"/>
      <c r="P390" s="24"/>
    </row>
    <row r="391" spans="2:18" x14ac:dyDescent="0.2">
      <c r="B391" s="26"/>
      <c r="C391" s="34"/>
      <c r="D391" s="34"/>
      <c r="E391" s="39"/>
      <c r="F391" s="41"/>
      <c r="G391" s="39"/>
      <c r="I391" s="27"/>
      <c r="J391" s="47"/>
      <c r="K391" s="39"/>
      <c r="L391" s="41"/>
      <c r="M391" s="39"/>
      <c r="N391" s="28"/>
      <c r="O391" s="28"/>
      <c r="P391" s="28"/>
      <c r="R391" s="29"/>
    </row>
    <row r="392" spans="2:18" ht="15" x14ac:dyDescent="0.2">
      <c r="B392" s="42"/>
      <c r="C392" s="22"/>
      <c r="D392" s="22"/>
      <c r="E392" s="42"/>
      <c r="F392" s="23" t="s">
        <v>70</v>
      </c>
      <c r="G392" s="23"/>
      <c r="H392" s="92">
        <v>1</v>
      </c>
      <c r="I392" s="92"/>
      <c r="J392" s="42"/>
      <c r="K392" s="42"/>
      <c r="L392" s="42"/>
      <c r="M392" s="42"/>
      <c r="N392" s="24"/>
      <c r="O392" s="24"/>
      <c r="P392" s="24"/>
    </row>
    <row r="393" spans="2:18" x14ac:dyDescent="0.2">
      <c r="B393" s="93" t="s">
        <v>109</v>
      </c>
      <c r="C393" s="93"/>
      <c r="D393" s="93"/>
      <c r="E393" s="93"/>
      <c r="F393" s="93"/>
      <c r="G393" s="93"/>
      <c r="H393" s="21" t="s">
        <v>74</v>
      </c>
      <c r="I393" s="93" t="s">
        <v>71</v>
      </c>
      <c r="J393" s="93"/>
      <c r="K393" s="93"/>
      <c r="L393" s="93"/>
      <c r="M393" s="93"/>
      <c r="N393" s="25"/>
      <c r="O393" s="25"/>
      <c r="P393" s="28">
        <f>I405-I403</f>
        <v>2.9999999999999991</v>
      </c>
    </row>
    <row r="394" spans="2:18" x14ac:dyDescent="0.2">
      <c r="B394" s="46">
        <v>0</v>
      </c>
      <c r="C394" s="47">
        <v>2.3279999999999998</v>
      </c>
      <c r="D394" s="47" t="s">
        <v>108</v>
      </c>
      <c r="E394" s="41"/>
      <c r="F394" s="41"/>
      <c r="G394" s="41"/>
      <c r="H394" s="41"/>
      <c r="I394" s="26"/>
      <c r="J394" s="27"/>
      <c r="K394" s="39"/>
      <c r="L394" s="41"/>
      <c r="M394" s="39"/>
      <c r="N394" s="28"/>
      <c r="O394" s="28"/>
      <c r="P394" s="28"/>
      <c r="R394" s="29"/>
    </row>
    <row r="395" spans="2:18" x14ac:dyDescent="0.2">
      <c r="B395" s="46">
        <v>4</v>
      </c>
      <c r="C395" s="47">
        <v>2.323</v>
      </c>
      <c r="D395" s="47" t="s">
        <v>23</v>
      </c>
      <c r="E395" s="39">
        <f>(C394+C395)/2</f>
        <v>2.3254999999999999</v>
      </c>
      <c r="F395" s="41">
        <f>B395-B394</f>
        <v>4</v>
      </c>
      <c r="G395" s="39">
        <f>E395*F395</f>
        <v>9.3019999999999996</v>
      </c>
      <c r="H395" s="41"/>
      <c r="I395" s="46"/>
      <c r="J395" s="46"/>
      <c r="K395" s="39"/>
      <c r="L395" s="41"/>
      <c r="M395" s="39"/>
      <c r="N395" s="28"/>
      <c r="O395" s="28"/>
      <c r="P395" s="28"/>
      <c r="Q395" s="30"/>
      <c r="R395" s="29"/>
    </row>
    <row r="396" spans="2:18" x14ac:dyDescent="0.2">
      <c r="B396" s="46">
        <v>5</v>
      </c>
      <c r="C396" s="47">
        <v>1.702</v>
      </c>
      <c r="D396" s="47"/>
      <c r="E396" s="39">
        <f t="shared" ref="E396:E404" si="96">(C395+C396)/2</f>
        <v>2.0125000000000002</v>
      </c>
      <c r="F396" s="41">
        <f t="shared" ref="F396:F404" si="97">B396-B395</f>
        <v>1</v>
      </c>
      <c r="G396" s="39">
        <f t="shared" ref="G396:G404" si="98">E396*F396</f>
        <v>2.0125000000000002</v>
      </c>
      <c r="H396" s="41"/>
      <c r="I396" s="46"/>
      <c r="J396" s="46"/>
      <c r="K396" s="39"/>
      <c r="L396" s="41"/>
      <c r="M396" s="39"/>
      <c r="N396" s="28"/>
      <c r="O396" s="28"/>
      <c r="P396" s="28"/>
      <c r="Q396" s="30"/>
      <c r="R396" s="29"/>
    </row>
    <row r="397" spans="2:18" x14ac:dyDescent="0.2">
      <c r="B397" s="46">
        <v>6</v>
      </c>
      <c r="C397" s="47">
        <v>1.3979999999999999</v>
      </c>
      <c r="D397" s="47"/>
      <c r="E397" s="39">
        <f t="shared" si="96"/>
        <v>1.5499999999999998</v>
      </c>
      <c r="F397" s="41">
        <f t="shared" si="97"/>
        <v>1</v>
      </c>
      <c r="G397" s="39">
        <f t="shared" si="98"/>
        <v>1.5499999999999998</v>
      </c>
      <c r="H397" s="41"/>
      <c r="I397" s="46"/>
      <c r="J397" s="46"/>
      <c r="K397" s="39"/>
      <c r="L397" s="41"/>
      <c r="M397" s="39"/>
      <c r="N397" s="28"/>
      <c r="O397" s="28"/>
      <c r="P397" s="28"/>
      <c r="Q397" s="30"/>
      <c r="R397" s="29"/>
    </row>
    <row r="398" spans="2:18" x14ac:dyDescent="0.2">
      <c r="B398" s="46">
        <v>7</v>
      </c>
      <c r="C398" s="47">
        <v>1.177</v>
      </c>
      <c r="D398" s="47"/>
      <c r="E398" s="39">
        <f t="shared" si="96"/>
        <v>1.2875000000000001</v>
      </c>
      <c r="F398" s="41">
        <f t="shared" si="97"/>
        <v>1</v>
      </c>
      <c r="G398" s="39">
        <f t="shared" si="98"/>
        <v>1.2875000000000001</v>
      </c>
      <c r="H398" s="41"/>
      <c r="I398" s="46"/>
      <c r="J398" s="46"/>
      <c r="K398" s="39"/>
      <c r="L398" s="41"/>
      <c r="M398" s="39"/>
      <c r="N398" s="28"/>
      <c r="O398" s="28"/>
      <c r="P398" s="28"/>
      <c r="Q398" s="30"/>
      <c r="R398" s="29"/>
    </row>
    <row r="399" spans="2:18" x14ac:dyDescent="0.2">
      <c r="B399" s="46">
        <v>8.5</v>
      </c>
      <c r="C399" s="47">
        <v>1.073</v>
      </c>
      <c r="D399" s="47" t="s">
        <v>22</v>
      </c>
      <c r="E399" s="39">
        <f t="shared" si="96"/>
        <v>1.125</v>
      </c>
      <c r="F399" s="41">
        <f t="shared" si="97"/>
        <v>1.5</v>
      </c>
      <c r="G399" s="39">
        <f t="shared" si="98"/>
        <v>1.6875</v>
      </c>
      <c r="H399" s="41"/>
      <c r="I399" s="46"/>
      <c r="J399" s="46"/>
      <c r="K399" s="39"/>
      <c r="L399" s="41"/>
      <c r="M399" s="39"/>
      <c r="N399" s="28"/>
      <c r="O399" s="28"/>
      <c r="P399" s="28"/>
      <c r="Q399" s="30"/>
      <c r="R399" s="29"/>
    </row>
    <row r="400" spans="2:18" x14ac:dyDescent="0.2">
      <c r="B400" s="46">
        <v>10</v>
      </c>
      <c r="C400" s="47">
        <v>1.175</v>
      </c>
      <c r="D400" s="47"/>
      <c r="E400" s="39">
        <f t="shared" si="96"/>
        <v>1.1240000000000001</v>
      </c>
      <c r="F400" s="41">
        <f t="shared" si="97"/>
        <v>1.5</v>
      </c>
      <c r="G400" s="39">
        <f t="shared" si="98"/>
        <v>1.6860000000000002</v>
      </c>
      <c r="H400" s="41"/>
      <c r="I400" s="46"/>
      <c r="J400" s="46"/>
      <c r="K400" s="39"/>
      <c r="L400" s="41"/>
      <c r="M400" s="39"/>
      <c r="N400" s="28"/>
      <c r="O400" s="28"/>
      <c r="P400" s="28"/>
      <c r="Q400" s="30"/>
      <c r="R400" s="29"/>
    </row>
    <row r="401" spans="2:18" x14ac:dyDescent="0.2">
      <c r="B401" s="46">
        <v>11</v>
      </c>
      <c r="C401" s="47">
        <v>1.4019999999999999</v>
      </c>
      <c r="D401" s="47"/>
      <c r="E401" s="39">
        <f t="shared" si="96"/>
        <v>1.2885</v>
      </c>
      <c r="F401" s="41">
        <f t="shared" si="97"/>
        <v>1</v>
      </c>
      <c r="G401" s="39">
        <f t="shared" si="98"/>
        <v>1.2885</v>
      </c>
      <c r="H401" s="41"/>
      <c r="I401" s="46">
        <v>0</v>
      </c>
      <c r="J401" s="47">
        <v>2.3279999999999998</v>
      </c>
      <c r="K401" s="39"/>
      <c r="L401" s="41"/>
      <c r="M401" s="39"/>
      <c r="N401" s="28"/>
      <c r="O401" s="28"/>
      <c r="P401" s="28"/>
      <c r="Q401" s="30"/>
      <c r="R401" s="29"/>
    </row>
    <row r="402" spans="2:18" x14ac:dyDescent="0.2">
      <c r="B402" s="46">
        <v>12</v>
      </c>
      <c r="C402" s="47">
        <v>1.8049999999999999</v>
      </c>
      <c r="D402" s="47"/>
      <c r="E402" s="39">
        <f t="shared" si="96"/>
        <v>1.6034999999999999</v>
      </c>
      <c r="F402" s="41">
        <f t="shared" si="97"/>
        <v>1</v>
      </c>
      <c r="G402" s="39">
        <f t="shared" si="98"/>
        <v>1.6034999999999999</v>
      </c>
      <c r="H402" s="41"/>
      <c r="I402" s="46">
        <v>2.5</v>
      </c>
      <c r="J402" s="47">
        <v>2.323</v>
      </c>
      <c r="K402" s="39">
        <f t="shared" ref="K402:K407" si="99">AVERAGE(J401,J402)</f>
        <v>2.3254999999999999</v>
      </c>
      <c r="L402" s="41">
        <f t="shared" ref="L402:L407" si="100">I402-I401</f>
        <v>2.5</v>
      </c>
      <c r="M402" s="39">
        <f t="shared" ref="M402:M407" si="101">L402*K402</f>
        <v>5.8137499999999998</v>
      </c>
      <c r="N402" s="32"/>
      <c r="O402" s="32"/>
      <c r="P402" s="32"/>
      <c r="Q402" s="30"/>
      <c r="R402" s="29"/>
    </row>
    <row r="403" spans="2:18" x14ac:dyDescent="0.2">
      <c r="B403" s="46">
        <v>13</v>
      </c>
      <c r="C403" s="47">
        <v>2.6880000000000002</v>
      </c>
      <c r="D403" s="47" t="s">
        <v>21</v>
      </c>
      <c r="E403" s="39">
        <f t="shared" si="96"/>
        <v>2.2465000000000002</v>
      </c>
      <c r="F403" s="41">
        <f t="shared" si="97"/>
        <v>1</v>
      </c>
      <c r="G403" s="39">
        <f t="shared" si="98"/>
        <v>2.2465000000000002</v>
      </c>
      <c r="H403" s="41"/>
      <c r="I403" s="48">
        <f>I402+(J402-J403)*1.5</f>
        <v>6.8845000000000001</v>
      </c>
      <c r="J403" s="49">
        <v>-0.6</v>
      </c>
      <c r="K403" s="39">
        <f t="shared" si="99"/>
        <v>0.86149999999999993</v>
      </c>
      <c r="L403" s="41">
        <f t="shared" si="100"/>
        <v>4.3845000000000001</v>
      </c>
      <c r="M403" s="39">
        <f t="shared" si="101"/>
        <v>3.7772467499999998</v>
      </c>
      <c r="N403" s="28"/>
      <c r="O403" s="28"/>
      <c r="P403" s="28"/>
      <c r="Q403" s="30"/>
      <c r="R403" s="29"/>
    </row>
    <row r="404" spans="2:18" x14ac:dyDescent="0.2">
      <c r="B404" s="46">
        <v>16</v>
      </c>
      <c r="C404" s="47">
        <v>2.6930000000000001</v>
      </c>
      <c r="D404" s="47" t="s">
        <v>108</v>
      </c>
      <c r="E404" s="39">
        <f t="shared" si="96"/>
        <v>2.6905000000000001</v>
      </c>
      <c r="F404" s="41">
        <f t="shared" si="97"/>
        <v>3</v>
      </c>
      <c r="G404" s="39">
        <f t="shared" si="98"/>
        <v>8.0715000000000003</v>
      </c>
      <c r="H404" s="23"/>
      <c r="I404" s="67">
        <f>I403+1.5</f>
        <v>8.3844999999999992</v>
      </c>
      <c r="J404" s="68">
        <f>J403</f>
        <v>-0.6</v>
      </c>
      <c r="K404" s="39">
        <f t="shared" si="99"/>
        <v>-0.6</v>
      </c>
      <c r="L404" s="41">
        <f t="shared" si="100"/>
        <v>1.4999999999999991</v>
      </c>
      <c r="M404" s="39">
        <f t="shared" si="101"/>
        <v>-0.89999999999999947</v>
      </c>
      <c r="N404" s="32"/>
      <c r="O404" s="32"/>
      <c r="P404" s="32"/>
      <c r="Q404" s="30"/>
      <c r="R404" s="29"/>
    </row>
    <row r="405" spans="2:18" x14ac:dyDescent="0.2">
      <c r="B405" s="46"/>
      <c r="C405" s="47"/>
      <c r="D405" s="47"/>
      <c r="E405" s="39"/>
      <c r="F405" s="41"/>
      <c r="G405" s="39"/>
      <c r="H405" s="23"/>
      <c r="I405" s="48">
        <f>I404+1.5</f>
        <v>9.8844999999999992</v>
      </c>
      <c r="J405" s="49">
        <f>J403</f>
        <v>-0.6</v>
      </c>
      <c r="K405" s="39">
        <f t="shared" si="99"/>
        <v>-0.6</v>
      </c>
      <c r="L405" s="41">
        <f t="shared" si="100"/>
        <v>1.5</v>
      </c>
      <c r="M405" s="39">
        <f t="shared" si="101"/>
        <v>-0.89999999999999991</v>
      </c>
      <c r="N405" s="32"/>
      <c r="O405" s="32"/>
      <c r="P405" s="32"/>
      <c r="Q405" s="30"/>
      <c r="R405" s="29"/>
    </row>
    <row r="406" spans="2:18" x14ac:dyDescent="0.2">
      <c r="B406" s="46"/>
      <c r="C406" s="47"/>
      <c r="D406" s="47"/>
      <c r="E406" s="39"/>
      <c r="F406" s="41"/>
      <c r="G406" s="39"/>
      <c r="H406" s="23"/>
      <c r="I406" s="48">
        <f>I405+(J406-J405)*1.5</f>
        <v>14.824</v>
      </c>
      <c r="J406" s="36">
        <v>2.6930000000000001</v>
      </c>
      <c r="K406" s="39">
        <f t="shared" si="99"/>
        <v>1.0465</v>
      </c>
      <c r="L406" s="41">
        <f t="shared" si="100"/>
        <v>4.9395000000000007</v>
      </c>
      <c r="M406" s="39">
        <f t="shared" si="101"/>
        <v>5.1691867500000006</v>
      </c>
      <c r="N406" s="28"/>
      <c r="O406" s="28"/>
      <c r="P406" s="28"/>
      <c r="R406" s="29"/>
    </row>
    <row r="407" spans="2:18" x14ac:dyDescent="0.2">
      <c r="B407" s="46"/>
      <c r="C407" s="47"/>
      <c r="D407" s="47"/>
      <c r="E407" s="39"/>
      <c r="F407" s="41"/>
      <c r="G407" s="39"/>
      <c r="H407" s="23"/>
      <c r="I407" s="46">
        <v>16</v>
      </c>
      <c r="J407" s="47">
        <v>2.6930000000000001</v>
      </c>
      <c r="K407" s="39">
        <f t="shared" si="99"/>
        <v>2.6930000000000001</v>
      </c>
      <c r="L407" s="41">
        <f t="shared" si="100"/>
        <v>1.1760000000000002</v>
      </c>
      <c r="M407" s="39">
        <f t="shared" si="101"/>
        <v>3.1669680000000007</v>
      </c>
      <c r="N407" s="28"/>
      <c r="O407" s="28"/>
      <c r="P407" s="28"/>
      <c r="R407" s="29"/>
    </row>
    <row r="408" spans="2:18" x14ac:dyDescent="0.2">
      <c r="B408" s="46"/>
      <c r="C408" s="47"/>
      <c r="D408" s="47"/>
      <c r="E408" s="39"/>
      <c r="F408" s="41"/>
      <c r="G408" s="39"/>
      <c r="H408" s="23"/>
      <c r="I408" s="26"/>
      <c r="J408" s="26"/>
      <c r="K408" s="39"/>
      <c r="L408" s="41"/>
      <c r="M408" s="39"/>
      <c r="N408" s="28"/>
      <c r="O408" s="28"/>
      <c r="P408" s="28"/>
      <c r="R408" s="29"/>
    </row>
    <row r="409" spans="2:18" x14ac:dyDescent="0.2">
      <c r="B409" s="26"/>
      <c r="C409" s="34"/>
      <c r="D409" s="34"/>
      <c r="E409" s="39"/>
      <c r="F409" s="41"/>
      <c r="G409" s="39"/>
      <c r="I409" s="26"/>
      <c r="J409" s="26"/>
      <c r="K409" s="39"/>
      <c r="L409" s="41"/>
      <c r="M409" s="39"/>
      <c r="N409" s="28"/>
      <c r="O409" s="28"/>
      <c r="P409" s="28"/>
      <c r="R409" s="29"/>
    </row>
    <row r="410" spans="2:18" x14ac:dyDescent="0.2">
      <c r="B410" s="26"/>
      <c r="C410" s="34"/>
      <c r="D410" s="34"/>
      <c r="E410" s="39"/>
      <c r="F410" s="41"/>
      <c r="G410" s="39"/>
      <c r="I410" s="26"/>
      <c r="J410" s="26"/>
      <c r="K410" s="39"/>
      <c r="L410" s="41"/>
      <c r="M410" s="39"/>
      <c r="O410" s="32"/>
      <c r="P410" s="32"/>
    </row>
    <row r="411" spans="2:18" x14ac:dyDescent="0.2">
      <c r="B411" s="26"/>
      <c r="C411" s="34"/>
      <c r="D411" s="34"/>
      <c r="E411" s="39"/>
      <c r="F411" s="41"/>
      <c r="G411" s="39"/>
      <c r="I411" s="26"/>
      <c r="J411" s="26"/>
      <c r="K411" s="39"/>
      <c r="L411" s="41"/>
      <c r="M411" s="39"/>
      <c r="O411" s="24"/>
      <c r="P411" s="24"/>
    </row>
    <row r="412" spans="2:18" x14ac:dyDescent="0.2">
      <c r="B412" s="26"/>
      <c r="C412" s="34"/>
      <c r="D412" s="34"/>
      <c r="E412" s="39"/>
      <c r="F412" s="41"/>
      <c r="G412" s="39"/>
      <c r="I412" s="26"/>
      <c r="J412" s="26"/>
      <c r="K412" s="39"/>
      <c r="L412" s="41"/>
      <c r="M412" s="39"/>
      <c r="O412" s="24"/>
      <c r="P412" s="24"/>
    </row>
    <row r="413" spans="2:18" x14ac:dyDescent="0.2">
      <c r="B413" s="26"/>
      <c r="C413" s="34"/>
      <c r="D413" s="34"/>
      <c r="E413" s="39"/>
      <c r="F413" s="41"/>
      <c r="G413" s="39"/>
      <c r="H413" s="39"/>
      <c r="I413" s="26"/>
      <c r="J413" s="26"/>
      <c r="K413" s="39"/>
      <c r="L413" s="41"/>
      <c r="M413" s="39"/>
      <c r="N413" s="24"/>
      <c r="O413" s="24"/>
      <c r="P413" s="24"/>
    </row>
    <row r="414" spans="2:18" x14ac:dyDescent="0.2">
      <c r="B414" s="26"/>
      <c r="C414" s="34"/>
      <c r="D414" s="34"/>
      <c r="E414" s="39"/>
      <c r="F414" s="41"/>
      <c r="G414" s="39"/>
      <c r="H414" s="39"/>
      <c r="I414" s="26"/>
      <c r="J414" s="26"/>
      <c r="K414" s="39"/>
      <c r="L414" s="41"/>
      <c r="M414" s="39"/>
      <c r="N414" s="24"/>
      <c r="O414" s="24"/>
      <c r="P414" s="24"/>
    </row>
    <row r="415" spans="2:18" x14ac:dyDescent="0.2">
      <c r="B415" s="26"/>
      <c r="C415" s="34"/>
      <c r="D415" s="34"/>
      <c r="E415" s="39"/>
      <c r="F415" s="41"/>
      <c r="G415" s="39"/>
      <c r="H415" s="39"/>
      <c r="I415" s="26"/>
      <c r="J415" s="26"/>
      <c r="K415" s="39"/>
      <c r="L415" s="41"/>
      <c r="M415" s="39"/>
      <c r="N415" s="24"/>
      <c r="O415" s="24"/>
      <c r="P415" s="24"/>
    </row>
    <row r="416" spans="2:18" ht="15" x14ac:dyDescent="0.2">
      <c r="B416" s="42"/>
      <c r="C416" s="22"/>
      <c r="D416" s="22"/>
      <c r="E416" s="42"/>
      <c r="F416" s="56">
        <f>SUM(F395:F415)</f>
        <v>16</v>
      </c>
      <c r="G416" s="56">
        <f>SUM(G395:G415)</f>
        <v>30.735500000000002</v>
      </c>
      <c r="H416" s="39"/>
      <c r="I416" s="39"/>
      <c r="J416" s="42"/>
      <c r="K416" s="42"/>
      <c r="L416" s="55">
        <f>SUM(L398:L415)</f>
        <v>16</v>
      </c>
      <c r="M416" s="55">
        <f>SUM(M398:M415)</f>
        <v>16.1271515</v>
      </c>
      <c r="N416" s="24"/>
      <c r="O416" s="24"/>
      <c r="P416" s="24"/>
    </row>
    <row r="417" spans="2:18" ht="15" x14ac:dyDescent="0.2">
      <c r="B417" s="42"/>
      <c r="C417" s="22"/>
      <c r="D417" s="22"/>
      <c r="E417" s="42"/>
      <c r="F417" s="41"/>
      <c r="G417" s="39"/>
      <c r="H417" s="96" t="s">
        <v>72</v>
      </c>
      <c r="I417" s="96"/>
      <c r="J417" s="41">
        <f>G416</f>
        <v>30.735500000000002</v>
      </c>
      <c r="K417" s="39" t="s">
        <v>73</v>
      </c>
      <c r="L417" s="41">
        <f>M416</f>
        <v>16.1271515</v>
      </c>
      <c r="M417" s="66">
        <f>J417-L417</f>
        <v>14.608348500000002</v>
      </c>
      <c r="N417" s="32"/>
      <c r="O417" s="24"/>
      <c r="P417" s="24"/>
    </row>
    <row r="418" spans="2:18" ht="15" x14ac:dyDescent="0.2">
      <c r="B418" s="42"/>
      <c r="C418" s="22"/>
      <c r="D418" s="22"/>
      <c r="E418" s="42"/>
      <c r="F418" s="23" t="s">
        <v>70</v>
      </c>
      <c r="G418" s="23"/>
      <c r="H418" s="92">
        <v>1.028</v>
      </c>
      <c r="I418" s="92"/>
      <c r="J418" s="42"/>
      <c r="K418" s="42"/>
      <c r="L418" s="42"/>
      <c r="M418" s="42"/>
      <c r="N418" s="24"/>
      <c r="O418" s="24"/>
      <c r="P418" s="24"/>
    </row>
    <row r="419" spans="2:18" x14ac:dyDescent="0.2">
      <c r="B419" s="93" t="s">
        <v>109</v>
      </c>
      <c r="C419" s="93"/>
      <c r="D419" s="93"/>
      <c r="E419" s="93"/>
      <c r="F419" s="93"/>
      <c r="G419" s="93"/>
      <c r="H419" s="21" t="s">
        <v>74</v>
      </c>
      <c r="I419" s="93" t="s">
        <v>71</v>
      </c>
      <c r="J419" s="93"/>
      <c r="K419" s="93"/>
      <c r="L419" s="93"/>
      <c r="M419" s="93"/>
      <c r="N419" s="25"/>
      <c r="O419" s="25"/>
      <c r="P419" s="28">
        <f>I434-I432</f>
        <v>0</v>
      </c>
    </row>
    <row r="420" spans="2:18" x14ac:dyDescent="0.2">
      <c r="B420" s="46">
        <v>0</v>
      </c>
      <c r="C420" s="47">
        <v>3.3279999999999998</v>
      </c>
      <c r="D420" s="47" t="s">
        <v>108</v>
      </c>
      <c r="E420" s="41"/>
      <c r="F420" s="41"/>
      <c r="G420" s="41"/>
      <c r="H420" s="41"/>
      <c r="I420" s="46"/>
      <c r="J420" s="47"/>
      <c r="K420" s="39"/>
      <c r="L420" s="41"/>
      <c r="M420" s="39"/>
      <c r="N420" s="28"/>
      <c r="O420" s="28"/>
      <c r="P420" s="28"/>
      <c r="R420" s="29"/>
    </row>
    <row r="421" spans="2:18" x14ac:dyDescent="0.2">
      <c r="B421" s="46">
        <v>2</v>
      </c>
      <c r="C421" s="47">
        <v>3.323</v>
      </c>
      <c r="D421" s="47" t="s">
        <v>23</v>
      </c>
      <c r="E421" s="39">
        <f>(C420+C421)/2</f>
        <v>3.3254999999999999</v>
      </c>
      <c r="F421" s="41">
        <f>B421-B420</f>
        <v>2</v>
      </c>
      <c r="G421" s="39">
        <f>E421*F421</f>
        <v>6.6509999999999998</v>
      </c>
      <c r="H421" s="41"/>
      <c r="I421" s="46">
        <v>0</v>
      </c>
      <c r="J421" s="47">
        <v>3.3279999999999998</v>
      </c>
      <c r="K421" s="39"/>
      <c r="L421" s="41"/>
      <c r="M421" s="39"/>
      <c r="N421" s="28"/>
      <c r="O421" s="28"/>
      <c r="P421" s="28"/>
      <c r="Q421" s="30"/>
      <c r="R421" s="29"/>
    </row>
    <row r="422" spans="2:18" x14ac:dyDescent="0.2">
      <c r="B422" s="46">
        <v>3</v>
      </c>
      <c r="C422" s="47">
        <v>1.9850000000000001</v>
      </c>
      <c r="D422" s="47"/>
      <c r="E422" s="39">
        <f t="shared" ref="E422:E431" si="102">(C421+C422)/2</f>
        <v>2.6539999999999999</v>
      </c>
      <c r="F422" s="41">
        <f t="shared" ref="F422:F431" si="103">B422-B421</f>
        <v>1</v>
      </c>
      <c r="G422" s="39">
        <f t="shared" ref="G422:G431" si="104">E422*F422</f>
        <v>2.6539999999999999</v>
      </c>
      <c r="H422" s="41"/>
      <c r="I422" s="48">
        <f>I421+(J421-J422)*1.5</f>
        <v>5.8919999999999995</v>
      </c>
      <c r="J422" s="49">
        <v>-0.6</v>
      </c>
      <c r="K422" s="39">
        <f t="shared" ref="K422:K426" si="105">AVERAGE(J421,J422)</f>
        <v>1.3639999999999999</v>
      </c>
      <c r="L422" s="41">
        <f t="shared" ref="L422:L426" si="106">I422-I421</f>
        <v>5.8919999999999995</v>
      </c>
      <c r="M422" s="39">
        <f t="shared" ref="M422:M426" si="107">L422*K422</f>
        <v>8.0366879999999981</v>
      </c>
      <c r="N422" s="28"/>
      <c r="O422" s="28"/>
      <c r="P422" s="28"/>
      <c r="Q422" s="30"/>
      <c r="R422" s="29"/>
    </row>
    <row r="423" spans="2:18" x14ac:dyDescent="0.2">
      <c r="B423" s="46">
        <v>4</v>
      </c>
      <c r="C423" s="47">
        <v>1.173</v>
      </c>
      <c r="D423" s="47"/>
      <c r="E423" s="39">
        <f t="shared" si="102"/>
        <v>1.5790000000000002</v>
      </c>
      <c r="F423" s="41">
        <f t="shared" si="103"/>
        <v>1</v>
      </c>
      <c r="G423" s="39">
        <f t="shared" si="104"/>
        <v>1.5790000000000002</v>
      </c>
      <c r="H423" s="41"/>
      <c r="I423" s="67">
        <f>I422+1.5</f>
        <v>7.3919999999999995</v>
      </c>
      <c r="J423" s="68">
        <f>J422</f>
        <v>-0.6</v>
      </c>
      <c r="K423" s="39">
        <f t="shared" si="105"/>
        <v>-0.6</v>
      </c>
      <c r="L423" s="41">
        <f t="shared" si="106"/>
        <v>1.5</v>
      </c>
      <c r="M423" s="39">
        <f t="shared" si="107"/>
        <v>-0.89999999999999991</v>
      </c>
      <c r="N423" s="28"/>
      <c r="O423" s="28"/>
      <c r="P423" s="28"/>
      <c r="Q423" s="30"/>
      <c r="R423" s="29"/>
    </row>
    <row r="424" spans="2:18" x14ac:dyDescent="0.2">
      <c r="B424" s="46">
        <v>5</v>
      </c>
      <c r="C424" s="47">
        <v>0.79900000000000004</v>
      </c>
      <c r="D424" s="47"/>
      <c r="E424" s="39">
        <f t="shared" si="102"/>
        <v>0.98599999999999999</v>
      </c>
      <c r="F424" s="41">
        <f t="shared" si="103"/>
        <v>1</v>
      </c>
      <c r="G424" s="39">
        <f t="shared" si="104"/>
        <v>0.98599999999999999</v>
      </c>
      <c r="H424" s="41"/>
      <c r="I424" s="48">
        <f>I423+1.5</f>
        <v>8.8919999999999995</v>
      </c>
      <c r="J424" s="49">
        <f>J422</f>
        <v>-0.6</v>
      </c>
      <c r="K424" s="39">
        <f t="shared" si="105"/>
        <v>-0.6</v>
      </c>
      <c r="L424" s="41">
        <f t="shared" si="106"/>
        <v>1.5</v>
      </c>
      <c r="M424" s="39">
        <f t="shared" si="107"/>
        <v>-0.89999999999999991</v>
      </c>
      <c r="N424" s="28"/>
      <c r="O424" s="28"/>
      <c r="P424" s="28"/>
      <c r="Q424" s="30"/>
      <c r="R424" s="29"/>
    </row>
    <row r="425" spans="2:18" x14ac:dyDescent="0.2">
      <c r="B425" s="46">
        <v>6.5</v>
      </c>
      <c r="C425" s="47">
        <v>0.69699999999999995</v>
      </c>
      <c r="D425" s="47" t="s">
        <v>22</v>
      </c>
      <c r="E425" s="39">
        <f t="shared" si="102"/>
        <v>0.748</v>
      </c>
      <c r="F425" s="41">
        <f t="shared" si="103"/>
        <v>1.5</v>
      </c>
      <c r="G425" s="39">
        <f t="shared" si="104"/>
        <v>1.1219999999999999</v>
      </c>
      <c r="H425" s="41"/>
      <c r="I425" s="48">
        <f>I424+(J425-J424)*1.5</f>
        <v>12.744</v>
      </c>
      <c r="J425" s="36">
        <v>1.968</v>
      </c>
      <c r="K425" s="39">
        <f t="shared" si="105"/>
        <v>0.68399999999999994</v>
      </c>
      <c r="L425" s="41">
        <f t="shared" si="106"/>
        <v>3.8520000000000003</v>
      </c>
      <c r="M425" s="39">
        <f t="shared" si="107"/>
        <v>2.6347679999999998</v>
      </c>
      <c r="N425" s="28"/>
      <c r="O425" s="28"/>
      <c r="P425" s="28"/>
      <c r="Q425" s="30"/>
      <c r="R425" s="29"/>
    </row>
    <row r="426" spans="2:18" x14ac:dyDescent="0.2">
      <c r="B426" s="46">
        <v>8</v>
      </c>
      <c r="C426" s="47">
        <v>0.79800000000000004</v>
      </c>
      <c r="D426" s="47"/>
      <c r="E426" s="39">
        <f t="shared" si="102"/>
        <v>0.74750000000000005</v>
      </c>
      <c r="F426" s="41">
        <f t="shared" si="103"/>
        <v>1.5</v>
      </c>
      <c r="G426" s="39">
        <f t="shared" si="104"/>
        <v>1.1212500000000001</v>
      </c>
      <c r="I426" s="46">
        <v>15</v>
      </c>
      <c r="J426" s="47">
        <v>1.968</v>
      </c>
      <c r="K426" s="39">
        <f t="shared" si="105"/>
        <v>1.968</v>
      </c>
      <c r="L426" s="41">
        <f t="shared" si="106"/>
        <v>2.2560000000000002</v>
      </c>
      <c r="M426" s="39">
        <f t="shared" si="107"/>
        <v>4.4398080000000002</v>
      </c>
      <c r="N426" s="28"/>
      <c r="O426" s="28"/>
      <c r="P426" s="28"/>
      <c r="Q426" s="30"/>
      <c r="R426" s="29"/>
    </row>
    <row r="427" spans="2:18" x14ac:dyDescent="0.2">
      <c r="B427" s="46">
        <v>9</v>
      </c>
      <c r="C427" s="47">
        <v>1.105</v>
      </c>
      <c r="D427" s="47"/>
      <c r="E427" s="39">
        <f t="shared" si="102"/>
        <v>0.95150000000000001</v>
      </c>
      <c r="F427" s="41">
        <f t="shared" si="103"/>
        <v>1</v>
      </c>
      <c r="G427" s="39">
        <f t="shared" si="104"/>
        <v>0.95150000000000001</v>
      </c>
      <c r="I427" s="29"/>
      <c r="J427" s="29"/>
      <c r="K427" s="39"/>
      <c r="L427" s="41"/>
      <c r="M427" s="39"/>
      <c r="N427" s="28"/>
      <c r="O427" s="28"/>
      <c r="P427" s="28"/>
      <c r="Q427" s="30"/>
      <c r="R427" s="29"/>
    </row>
    <row r="428" spans="2:18" x14ac:dyDescent="0.2">
      <c r="B428" s="46">
        <v>10</v>
      </c>
      <c r="C428" s="47">
        <v>1.4390000000000001</v>
      </c>
      <c r="D428" s="47"/>
      <c r="E428" s="39">
        <f t="shared" si="102"/>
        <v>1.272</v>
      </c>
      <c r="F428" s="41">
        <f t="shared" si="103"/>
        <v>1</v>
      </c>
      <c r="G428" s="39">
        <f t="shared" si="104"/>
        <v>1.272</v>
      </c>
      <c r="I428" s="29"/>
      <c r="J428" s="29"/>
      <c r="K428" s="39"/>
      <c r="L428" s="41"/>
      <c r="M428" s="39"/>
      <c r="N428" s="32"/>
      <c r="O428" s="32"/>
      <c r="P428" s="32"/>
      <c r="Q428" s="30"/>
      <c r="R428" s="29"/>
    </row>
    <row r="429" spans="2:18" x14ac:dyDescent="0.2">
      <c r="B429" s="46">
        <v>11</v>
      </c>
      <c r="C429" s="47">
        <v>1.9750000000000001</v>
      </c>
      <c r="D429" s="47" t="s">
        <v>21</v>
      </c>
      <c r="E429" s="39">
        <f t="shared" si="102"/>
        <v>1.7070000000000001</v>
      </c>
      <c r="F429" s="41">
        <f t="shared" si="103"/>
        <v>1</v>
      </c>
      <c r="G429" s="39">
        <f t="shared" si="104"/>
        <v>1.7070000000000001</v>
      </c>
      <c r="H429" s="41"/>
      <c r="I429" s="29"/>
      <c r="J429" s="29"/>
      <c r="K429" s="39"/>
      <c r="L429" s="41"/>
      <c r="M429" s="39"/>
      <c r="N429" s="28"/>
      <c r="O429" s="28"/>
      <c r="P429" s="28"/>
      <c r="Q429" s="30"/>
      <c r="R429" s="29"/>
    </row>
    <row r="430" spans="2:18" x14ac:dyDescent="0.2">
      <c r="B430" s="46">
        <v>12</v>
      </c>
      <c r="C430" s="47">
        <v>1.968</v>
      </c>
      <c r="D430" s="47" t="s">
        <v>130</v>
      </c>
      <c r="E430" s="39">
        <f t="shared" si="102"/>
        <v>1.9715</v>
      </c>
      <c r="F430" s="41">
        <f t="shared" si="103"/>
        <v>1</v>
      </c>
      <c r="G430" s="39">
        <f t="shared" si="104"/>
        <v>1.9715</v>
      </c>
      <c r="H430" s="41"/>
      <c r="I430" s="29"/>
      <c r="J430" s="29"/>
      <c r="K430" s="39"/>
      <c r="L430" s="41"/>
      <c r="M430" s="39"/>
      <c r="N430" s="32"/>
      <c r="O430" s="32"/>
      <c r="P430" s="32"/>
      <c r="Q430" s="30"/>
      <c r="R430" s="29"/>
    </row>
    <row r="431" spans="2:18" x14ac:dyDescent="0.2">
      <c r="B431" s="46">
        <v>15</v>
      </c>
      <c r="C431" s="47">
        <v>1.968</v>
      </c>
      <c r="D431" s="47"/>
      <c r="E431" s="39">
        <f t="shared" si="102"/>
        <v>1.968</v>
      </c>
      <c r="F431" s="41">
        <f t="shared" si="103"/>
        <v>3</v>
      </c>
      <c r="G431" s="39">
        <f t="shared" si="104"/>
        <v>5.9039999999999999</v>
      </c>
      <c r="H431" s="41"/>
      <c r="I431" s="48"/>
      <c r="J431" s="49"/>
      <c r="K431" s="39"/>
      <c r="L431" s="41"/>
      <c r="M431" s="39"/>
      <c r="N431" s="32"/>
      <c r="O431" s="32"/>
      <c r="P431" s="32"/>
      <c r="Q431" s="30"/>
      <c r="R431" s="29"/>
    </row>
    <row r="432" spans="2:18" x14ac:dyDescent="0.2">
      <c r="B432" s="46"/>
      <c r="C432" s="47"/>
      <c r="D432" s="47"/>
      <c r="E432" s="39"/>
      <c r="F432" s="41"/>
      <c r="G432" s="39"/>
      <c r="H432" s="41"/>
      <c r="I432" s="52"/>
      <c r="J432" s="53"/>
      <c r="K432" s="39"/>
      <c r="L432" s="41"/>
      <c r="M432" s="39"/>
      <c r="N432" s="28"/>
      <c r="O432" s="28"/>
      <c r="P432" s="28"/>
      <c r="R432" s="29"/>
    </row>
    <row r="433" spans="2:18" x14ac:dyDescent="0.2">
      <c r="B433" s="46"/>
      <c r="C433" s="47"/>
      <c r="D433" s="47"/>
      <c r="E433" s="39"/>
      <c r="F433" s="41"/>
      <c r="G433" s="39"/>
      <c r="H433" s="23"/>
      <c r="I433" s="48"/>
      <c r="J433" s="49"/>
      <c r="K433" s="39"/>
      <c r="L433" s="41"/>
      <c r="M433" s="39"/>
      <c r="N433" s="28"/>
      <c r="O433" s="28"/>
      <c r="P433" s="28"/>
      <c r="R433" s="29"/>
    </row>
    <row r="434" spans="2:18" x14ac:dyDescent="0.2">
      <c r="B434" s="46"/>
      <c r="C434" s="47"/>
      <c r="D434" s="47"/>
      <c r="E434" s="39"/>
      <c r="F434" s="41"/>
      <c r="G434" s="39"/>
      <c r="H434" s="23"/>
      <c r="I434" s="48"/>
      <c r="J434" s="36"/>
      <c r="K434" s="39"/>
      <c r="L434" s="41"/>
      <c r="M434" s="39"/>
      <c r="N434" s="28"/>
      <c r="O434" s="28"/>
      <c r="P434" s="28"/>
      <c r="R434" s="29"/>
    </row>
    <row r="435" spans="2:18" x14ac:dyDescent="0.2">
      <c r="B435" s="26"/>
      <c r="C435" s="34"/>
      <c r="D435" s="34"/>
      <c r="E435" s="39"/>
      <c r="F435" s="41"/>
      <c r="G435" s="39"/>
      <c r="H435" s="23"/>
      <c r="I435" s="41"/>
      <c r="J435" s="41"/>
      <c r="K435" s="39"/>
      <c r="L435" s="41"/>
      <c r="M435" s="39"/>
      <c r="N435" s="28"/>
      <c r="O435" s="28"/>
      <c r="P435" s="28"/>
      <c r="R435" s="29"/>
    </row>
    <row r="436" spans="2:18" x14ac:dyDescent="0.2">
      <c r="B436" s="26"/>
      <c r="C436" s="34"/>
      <c r="D436" s="34"/>
      <c r="E436" s="39"/>
      <c r="F436" s="41"/>
      <c r="G436" s="39"/>
      <c r="H436" s="23"/>
      <c r="I436" s="46"/>
      <c r="J436" s="37"/>
      <c r="K436" s="39"/>
      <c r="L436" s="41"/>
      <c r="M436" s="39"/>
      <c r="O436" s="32"/>
      <c r="P436" s="32"/>
    </row>
    <row r="437" spans="2:18" x14ac:dyDescent="0.2">
      <c r="B437" s="26"/>
      <c r="C437" s="34"/>
      <c r="D437" s="34"/>
      <c r="E437" s="39"/>
      <c r="F437" s="41"/>
      <c r="G437" s="39"/>
      <c r="H437" s="23"/>
      <c r="I437" s="26"/>
      <c r="J437" s="26"/>
      <c r="K437" s="39"/>
      <c r="L437" s="41"/>
      <c r="M437" s="39"/>
      <c r="O437" s="24"/>
      <c r="P437" s="24"/>
    </row>
    <row r="438" spans="2:18" x14ac:dyDescent="0.2">
      <c r="B438" s="26"/>
      <c r="C438" s="34"/>
      <c r="D438" s="34"/>
      <c r="E438" s="39"/>
      <c r="F438" s="41"/>
      <c r="G438" s="39"/>
      <c r="I438" s="26"/>
      <c r="J438" s="26"/>
      <c r="K438" s="39"/>
      <c r="L438" s="41"/>
      <c r="M438" s="39"/>
      <c r="O438" s="24"/>
      <c r="P438" s="24"/>
    </row>
    <row r="439" spans="2:18" x14ac:dyDescent="0.2">
      <c r="B439" s="26"/>
      <c r="C439" s="34"/>
      <c r="D439" s="34"/>
      <c r="E439" s="39"/>
      <c r="F439" s="41"/>
      <c r="G439" s="39"/>
      <c r="I439" s="26"/>
      <c r="J439" s="26"/>
      <c r="K439" s="39"/>
      <c r="L439" s="41"/>
      <c r="M439" s="39"/>
      <c r="N439" s="24"/>
      <c r="O439" s="24"/>
      <c r="P439" s="24"/>
    </row>
    <row r="440" spans="2:18" x14ac:dyDescent="0.2">
      <c r="B440" s="26"/>
      <c r="C440" s="34"/>
      <c r="D440" s="34"/>
      <c r="E440" s="39"/>
      <c r="F440" s="41"/>
      <c r="G440" s="39"/>
      <c r="I440" s="26"/>
      <c r="J440" s="26"/>
      <c r="K440" s="39"/>
      <c r="L440" s="41"/>
      <c r="M440" s="39"/>
      <c r="N440" s="24"/>
      <c r="O440" s="24"/>
      <c r="P440" s="24"/>
    </row>
    <row r="441" spans="2:18" x14ac:dyDescent="0.2">
      <c r="B441" s="26"/>
      <c r="C441" s="34"/>
      <c r="D441" s="34"/>
      <c r="E441" s="39"/>
      <c r="F441" s="41"/>
      <c r="G441" s="39"/>
      <c r="I441" s="26"/>
      <c r="J441" s="26"/>
      <c r="K441" s="39"/>
      <c r="L441" s="41"/>
      <c r="M441" s="39"/>
      <c r="N441" s="24"/>
      <c r="O441" s="24"/>
      <c r="P441" s="24"/>
    </row>
    <row r="442" spans="2:18" x14ac:dyDescent="0.2">
      <c r="B442" s="26"/>
      <c r="C442" s="34"/>
      <c r="D442" s="34"/>
      <c r="E442" s="39"/>
      <c r="F442" s="41"/>
      <c r="G442" s="39"/>
      <c r="H442" s="39"/>
      <c r="I442" s="26"/>
      <c r="J442" s="26"/>
      <c r="K442" s="39"/>
      <c r="L442" s="41"/>
      <c r="M442" s="39"/>
      <c r="N442" s="24"/>
      <c r="O442" s="24"/>
      <c r="P442" s="24"/>
    </row>
    <row r="443" spans="2:18" x14ac:dyDescent="0.2">
      <c r="B443" s="26"/>
      <c r="C443" s="34"/>
      <c r="D443" s="34"/>
      <c r="E443" s="39"/>
      <c r="F443" s="41"/>
      <c r="G443" s="39"/>
      <c r="H443" s="39"/>
      <c r="I443" s="26"/>
      <c r="J443" s="26"/>
      <c r="K443" s="39"/>
      <c r="L443" s="41"/>
      <c r="M443" s="39"/>
      <c r="N443" s="32"/>
      <c r="O443" s="24"/>
      <c r="P443" s="24"/>
    </row>
    <row r="444" spans="2:18" x14ac:dyDescent="0.2">
      <c r="B444" s="26"/>
      <c r="C444" s="34"/>
      <c r="D444" s="34"/>
      <c r="E444" s="39"/>
      <c r="F444" s="41">
        <f>SUM(F421:F443)</f>
        <v>15</v>
      </c>
      <c r="G444" s="39">
        <f>SUM(G421:G443)</f>
        <v>25.919249999999998</v>
      </c>
      <c r="H444" s="39"/>
      <c r="I444" s="26"/>
      <c r="J444" s="26"/>
      <c r="K444" s="39"/>
      <c r="L444" s="41">
        <f>SUM(L421:L443)</f>
        <v>15</v>
      </c>
      <c r="M444" s="39">
        <f>SUM(M421:M443)</f>
        <v>13.311263999999998</v>
      </c>
      <c r="N444" s="28"/>
      <c r="O444" s="28"/>
      <c r="P444" s="28"/>
      <c r="R444" s="29"/>
    </row>
    <row r="445" spans="2:18" ht="15" x14ac:dyDescent="0.2">
      <c r="B445" s="26"/>
      <c r="C445" s="34"/>
      <c r="D445" s="34"/>
      <c r="E445" s="39"/>
      <c r="F445" s="41"/>
      <c r="G445" s="39"/>
      <c r="H445" s="39"/>
      <c r="I445" s="39"/>
      <c r="J445" s="42"/>
      <c r="K445" s="42"/>
      <c r="L445" s="55"/>
      <c r="M445" s="55"/>
      <c r="N445" s="28"/>
      <c r="O445" s="28"/>
      <c r="P445" s="28"/>
      <c r="R445" s="29"/>
    </row>
    <row r="446" spans="2:18" x14ac:dyDescent="0.2">
      <c r="B446" s="26"/>
      <c r="C446" s="34"/>
      <c r="D446" s="34"/>
      <c r="E446" s="39"/>
      <c r="F446" s="41"/>
      <c r="G446" s="39"/>
      <c r="H446" s="41" t="s">
        <v>72</v>
      </c>
      <c r="I446" s="41"/>
      <c r="J446" s="41">
        <f>G444</f>
        <v>25.919249999999998</v>
      </c>
      <c r="K446" s="39" t="s">
        <v>73</v>
      </c>
      <c r="L446" s="41">
        <f>M444</f>
        <v>13.311263999999998</v>
      </c>
      <c r="M446" s="66">
        <f>J446-L446</f>
        <v>12.607986</v>
      </c>
      <c r="N446" s="28"/>
      <c r="O446" s="28"/>
      <c r="P446" s="28"/>
      <c r="R446" s="29"/>
    </row>
    <row r="447" spans="2:18" ht="15" x14ac:dyDescent="0.2">
      <c r="B447" s="42"/>
      <c r="C447" s="22"/>
      <c r="D447" s="22"/>
      <c r="E447" s="42"/>
      <c r="F447" s="23" t="s">
        <v>70</v>
      </c>
      <c r="G447" s="23"/>
      <c r="H447" s="92">
        <v>1.0429999999999999</v>
      </c>
      <c r="I447" s="92"/>
      <c r="J447" s="42"/>
      <c r="K447" s="42"/>
      <c r="L447" s="42"/>
      <c r="M447" s="42"/>
      <c r="N447" s="24"/>
      <c r="O447" s="24"/>
      <c r="P447" s="24"/>
    </row>
    <row r="448" spans="2:18" x14ac:dyDescent="0.2">
      <c r="B448" s="93" t="s">
        <v>109</v>
      </c>
      <c r="C448" s="93"/>
      <c r="D448" s="93"/>
      <c r="E448" s="93"/>
      <c r="F448" s="93"/>
      <c r="G448" s="93"/>
      <c r="H448" s="21" t="s">
        <v>74</v>
      </c>
      <c r="I448" s="93" t="s">
        <v>71</v>
      </c>
      <c r="J448" s="93"/>
      <c r="K448" s="93"/>
      <c r="L448" s="93"/>
      <c r="M448" s="93"/>
      <c r="N448" s="25"/>
      <c r="O448" s="25"/>
      <c r="P448" s="28">
        <f>I463-I461</f>
        <v>-16</v>
      </c>
    </row>
    <row r="449" spans="2:18" x14ac:dyDescent="0.2">
      <c r="B449" s="46">
        <v>0</v>
      </c>
      <c r="C449" s="47">
        <v>1.9039999999999999</v>
      </c>
      <c r="D449" s="47" t="s">
        <v>130</v>
      </c>
      <c r="E449" s="41"/>
      <c r="F449" s="41"/>
      <c r="G449" s="41"/>
      <c r="H449" s="41"/>
      <c r="I449" s="26"/>
      <c r="J449" s="27"/>
      <c r="K449" s="39"/>
      <c r="L449" s="41"/>
      <c r="M449" s="39"/>
      <c r="N449" s="28"/>
      <c r="O449" s="28"/>
      <c r="P449" s="28"/>
      <c r="R449" s="29"/>
    </row>
    <row r="450" spans="2:18" x14ac:dyDescent="0.2">
      <c r="B450" s="46">
        <v>3</v>
      </c>
      <c r="C450" s="47">
        <v>1.895</v>
      </c>
      <c r="D450" s="47" t="s">
        <v>23</v>
      </c>
      <c r="E450" s="39">
        <f>(C449+C450)/2</f>
        <v>1.8995</v>
      </c>
      <c r="F450" s="41">
        <f>B450-B449</f>
        <v>3</v>
      </c>
      <c r="G450" s="39">
        <f>E450*F450</f>
        <v>5.6985000000000001</v>
      </c>
      <c r="H450" s="41"/>
      <c r="I450" s="29"/>
      <c r="J450" s="29"/>
      <c r="K450" s="39"/>
      <c r="L450" s="41"/>
      <c r="M450" s="39"/>
      <c r="N450" s="28"/>
      <c r="O450" s="28"/>
      <c r="P450" s="28"/>
      <c r="Q450" s="30"/>
      <c r="R450" s="29"/>
    </row>
    <row r="451" spans="2:18" x14ac:dyDescent="0.2">
      <c r="B451" s="46">
        <v>4</v>
      </c>
      <c r="C451" s="47">
        <v>1.399</v>
      </c>
      <c r="D451" s="47"/>
      <c r="E451" s="39">
        <f t="shared" ref="E451:E460" si="108">(C450+C451)/2</f>
        <v>1.647</v>
      </c>
      <c r="F451" s="41">
        <f t="shared" ref="F451:F460" si="109">B451-B450</f>
        <v>1</v>
      </c>
      <c r="G451" s="39">
        <f t="shared" ref="G451:G460" si="110">E451*F451</f>
        <v>1.647</v>
      </c>
      <c r="H451" s="41"/>
      <c r="I451" s="29"/>
      <c r="J451" s="29"/>
      <c r="K451" s="39"/>
      <c r="L451" s="41"/>
      <c r="M451" s="39"/>
      <c r="N451" s="28"/>
      <c r="O451" s="28"/>
      <c r="P451" s="28"/>
      <c r="Q451" s="30"/>
      <c r="R451" s="29"/>
    </row>
    <row r="452" spans="2:18" x14ac:dyDescent="0.2">
      <c r="B452" s="46">
        <v>6</v>
      </c>
      <c r="C452" s="47">
        <v>1.109</v>
      </c>
      <c r="D452" s="47"/>
      <c r="E452" s="39">
        <f t="shared" si="108"/>
        <v>1.254</v>
      </c>
      <c r="F452" s="41">
        <f t="shared" si="109"/>
        <v>2</v>
      </c>
      <c r="G452" s="39">
        <f t="shared" si="110"/>
        <v>2.508</v>
      </c>
      <c r="H452" s="41"/>
      <c r="I452" s="29"/>
      <c r="J452" s="29"/>
      <c r="K452" s="39"/>
      <c r="L452" s="41"/>
      <c r="M452" s="39"/>
      <c r="N452" s="28"/>
      <c r="O452" s="28"/>
      <c r="P452" s="28"/>
      <c r="Q452" s="30"/>
      <c r="R452" s="29"/>
    </row>
    <row r="453" spans="2:18" x14ac:dyDescent="0.2">
      <c r="B453" s="46">
        <v>8</v>
      </c>
      <c r="C453" s="47">
        <v>0.86099999999999999</v>
      </c>
      <c r="D453" s="47"/>
      <c r="E453" s="39">
        <f t="shared" si="108"/>
        <v>0.98499999999999999</v>
      </c>
      <c r="F453" s="41">
        <f t="shared" si="109"/>
        <v>2</v>
      </c>
      <c r="G453" s="39">
        <f t="shared" si="110"/>
        <v>1.97</v>
      </c>
      <c r="H453" s="41"/>
      <c r="I453" s="29"/>
      <c r="J453" s="29"/>
      <c r="K453" s="39"/>
      <c r="L453" s="41"/>
      <c r="M453" s="39"/>
      <c r="N453" s="28"/>
      <c r="O453" s="28"/>
      <c r="P453" s="28"/>
      <c r="Q453" s="30"/>
      <c r="R453" s="29"/>
    </row>
    <row r="454" spans="2:18" x14ac:dyDescent="0.2">
      <c r="B454" s="46">
        <v>9</v>
      </c>
      <c r="C454" s="47">
        <v>0.78800000000000003</v>
      </c>
      <c r="D454" s="47" t="s">
        <v>22</v>
      </c>
      <c r="E454" s="39">
        <f t="shared" si="108"/>
        <v>0.82450000000000001</v>
      </c>
      <c r="F454" s="41">
        <f t="shared" si="109"/>
        <v>1</v>
      </c>
      <c r="G454" s="39">
        <f t="shared" si="110"/>
        <v>0.82450000000000001</v>
      </c>
      <c r="H454" s="41"/>
      <c r="I454" s="46">
        <v>0</v>
      </c>
      <c r="J454" s="47">
        <v>1.9039999999999999</v>
      </c>
      <c r="K454" s="39"/>
      <c r="L454" s="41"/>
      <c r="M454" s="39"/>
      <c r="N454" s="28"/>
      <c r="O454" s="28"/>
      <c r="P454" s="28"/>
      <c r="Q454" s="30"/>
      <c r="R454" s="29"/>
    </row>
    <row r="455" spans="2:18" x14ac:dyDescent="0.2">
      <c r="B455" s="46">
        <v>10</v>
      </c>
      <c r="C455" s="47">
        <v>0.86</v>
      </c>
      <c r="D455" s="47"/>
      <c r="E455" s="39">
        <f t="shared" si="108"/>
        <v>0.82400000000000007</v>
      </c>
      <c r="F455" s="41">
        <f t="shared" si="109"/>
        <v>1</v>
      </c>
      <c r="G455" s="39">
        <f t="shared" si="110"/>
        <v>0.82400000000000007</v>
      </c>
      <c r="I455" s="46">
        <v>3</v>
      </c>
      <c r="J455" s="47">
        <v>1.895</v>
      </c>
      <c r="K455" s="39">
        <f t="shared" ref="K455:K462" si="111">AVERAGE(J454,J455)</f>
        <v>1.8995</v>
      </c>
      <c r="L455" s="41">
        <f t="shared" ref="L455:L462" si="112">I455-I454</f>
        <v>3</v>
      </c>
      <c r="M455" s="39">
        <f t="shared" ref="M455:M462" si="113">L455*K455</f>
        <v>5.6985000000000001</v>
      </c>
      <c r="N455" s="28"/>
      <c r="O455" s="28"/>
      <c r="P455" s="28"/>
      <c r="Q455" s="30"/>
      <c r="R455" s="29"/>
    </row>
    <row r="456" spans="2:18" x14ac:dyDescent="0.2">
      <c r="B456" s="46">
        <v>12</v>
      </c>
      <c r="C456" s="47">
        <v>1.2050000000000001</v>
      </c>
      <c r="D456" s="47"/>
      <c r="E456" s="39">
        <f t="shared" si="108"/>
        <v>1.0325</v>
      </c>
      <c r="F456" s="41">
        <f t="shared" si="109"/>
        <v>2</v>
      </c>
      <c r="G456" s="39">
        <f t="shared" si="110"/>
        <v>2.0649999999999999</v>
      </c>
      <c r="I456" s="46">
        <v>4</v>
      </c>
      <c r="J456" s="47">
        <v>1.399</v>
      </c>
      <c r="K456" s="39">
        <f t="shared" si="111"/>
        <v>1.647</v>
      </c>
      <c r="L456" s="41">
        <f t="shared" si="112"/>
        <v>1</v>
      </c>
      <c r="M456" s="39">
        <f t="shared" si="113"/>
        <v>1.647</v>
      </c>
      <c r="N456" s="28"/>
      <c r="O456" s="28"/>
      <c r="P456" s="28"/>
      <c r="Q456" s="30"/>
      <c r="R456" s="29"/>
    </row>
    <row r="457" spans="2:18" x14ac:dyDescent="0.2">
      <c r="B457" s="46">
        <v>14</v>
      </c>
      <c r="C457" s="47">
        <v>1.8720000000000001</v>
      </c>
      <c r="D457" s="47"/>
      <c r="E457" s="39">
        <f t="shared" si="108"/>
        <v>1.5385</v>
      </c>
      <c r="F457" s="41">
        <f t="shared" si="109"/>
        <v>2</v>
      </c>
      <c r="G457" s="39">
        <f t="shared" si="110"/>
        <v>3.077</v>
      </c>
      <c r="I457" s="48">
        <f>I456+(J456-J457)*1.5</f>
        <v>6.9984999999999999</v>
      </c>
      <c r="J457" s="49">
        <v>-0.6</v>
      </c>
      <c r="K457" s="39">
        <f t="shared" si="111"/>
        <v>0.39950000000000002</v>
      </c>
      <c r="L457" s="41">
        <f t="shared" si="112"/>
        <v>2.9984999999999999</v>
      </c>
      <c r="M457" s="39">
        <f t="shared" si="113"/>
        <v>1.1979007500000001</v>
      </c>
      <c r="N457" s="32"/>
      <c r="O457" s="32"/>
      <c r="P457" s="32"/>
      <c r="Q457" s="30"/>
      <c r="R457" s="29"/>
    </row>
    <row r="458" spans="2:18" x14ac:dyDescent="0.2">
      <c r="B458" s="46">
        <v>15</v>
      </c>
      <c r="C458" s="47">
        <v>3.4830000000000001</v>
      </c>
      <c r="D458" s="47" t="s">
        <v>21</v>
      </c>
      <c r="E458" s="39">
        <f t="shared" si="108"/>
        <v>2.6775000000000002</v>
      </c>
      <c r="F458" s="41">
        <f t="shared" si="109"/>
        <v>1</v>
      </c>
      <c r="G458" s="39">
        <f t="shared" si="110"/>
        <v>2.6775000000000002</v>
      </c>
      <c r="H458" s="41"/>
      <c r="I458" s="50">
        <f>I457+1.5</f>
        <v>8.4984999999999999</v>
      </c>
      <c r="J458" s="51">
        <f>J457</f>
        <v>-0.6</v>
      </c>
      <c r="K458" s="39">
        <f t="shared" si="111"/>
        <v>-0.6</v>
      </c>
      <c r="L458" s="41">
        <f t="shared" si="112"/>
        <v>1.5</v>
      </c>
      <c r="M458" s="39">
        <f t="shared" si="113"/>
        <v>-0.89999999999999991</v>
      </c>
      <c r="N458" s="28"/>
      <c r="O458" s="28"/>
      <c r="P458" s="28"/>
      <c r="Q458" s="30"/>
      <c r="R458" s="29"/>
    </row>
    <row r="459" spans="2:18" x14ac:dyDescent="0.2">
      <c r="B459" s="46">
        <v>16</v>
      </c>
      <c r="C459" s="47">
        <v>3.4969999999999999</v>
      </c>
      <c r="D459" s="47" t="s">
        <v>130</v>
      </c>
      <c r="E459" s="39">
        <f t="shared" si="108"/>
        <v>3.49</v>
      </c>
      <c r="F459" s="41">
        <f t="shared" si="109"/>
        <v>1</v>
      </c>
      <c r="G459" s="39">
        <f t="shared" si="110"/>
        <v>3.49</v>
      </c>
      <c r="H459" s="41"/>
      <c r="I459" s="48">
        <f>I458+1.5</f>
        <v>9.9984999999999999</v>
      </c>
      <c r="J459" s="49">
        <f>J457</f>
        <v>-0.6</v>
      </c>
      <c r="K459" s="39">
        <f t="shared" si="111"/>
        <v>-0.6</v>
      </c>
      <c r="L459" s="41">
        <f t="shared" si="112"/>
        <v>1.5</v>
      </c>
      <c r="M459" s="39">
        <f t="shared" si="113"/>
        <v>-0.89999999999999991</v>
      </c>
      <c r="N459" s="32"/>
      <c r="O459" s="32"/>
      <c r="P459" s="32"/>
      <c r="Q459" s="30"/>
      <c r="R459" s="29"/>
    </row>
    <row r="460" spans="2:18" x14ac:dyDescent="0.2">
      <c r="B460" s="73">
        <v>16.59</v>
      </c>
      <c r="C460" s="74">
        <v>3.4969999999999999</v>
      </c>
      <c r="D460" s="47"/>
      <c r="E460" s="39">
        <f t="shared" si="108"/>
        <v>3.4969999999999999</v>
      </c>
      <c r="F460" s="41">
        <f t="shared" si="109"/>
        <v>0.58999999999999986</v>
      </c>
      <c r="G460" s="39">
        <f t="shared" si="110"/>
        <v>2.0632299999999995</v>
      </c>
      <c r="H460" s="41"/>
      <c r="I460" s="48">
        <f>I459+(J460-J459)*1.5</f>
        <v>16.143999999999998</v>
      </c>
      <c r="J460" s="36">
        <v>3.4969999999999999</v>
      </c>
      <c r="K460" s="39">
        <f t="shared" si="111"/>
        <v>1.4484999999999999</v>
      </c>
      <c r="L460" s="41">
        <f t="shared" si="112"/>
        <v>6.1454999999999984</v>
      </c>
      <c r="M460" s="39">
        <f t="shared" si="113"/>
        <v>8.901756749999997</v>
      </c>
      <c r="N460" s="32"/>
      <c r="O460" s="32"/>
      <c r="P460" s="32"/>
      <c r="Q460" s="30"/>
      <c r="R460" s="29"/>
    </row>
    <row r="461" spans="2:18" x14ac:dyDescent="0.2">
      <c r="B461" s="46"/>
      <c r="C461" s="47"/>
      <c r="D461" s="47"/>
      <c r="E461" s="39"/>
      <c r="F461" s="41"/>
      <c r="G461" s="39"/>
      <c r="H461" s="41"/>
      <c r="I461" s="46">
        <v>16</v>
      </c>
      <c r="J461" s="47">
        <v>3.4969999999999999</v>
      </c>
      <c r="K461" s="39">
        <f t="shared" si="111"/>
        <v>3.4969999999999999</v>
      </c>
      <c r="L461" s="41">
        <f t="shared" si="112"/>
        <v>-0.14399999999999835</v>
      </c>
      <c r="M461" s="39">
        <f t="shared" si="113"/>
        <v>-0.50356799999999424</v>
      </c>
      <c r="N461" s="28"/>
      <c r="O461" s="28"/>
      <c r="P461" s="28"/>
      <c r="R461" s="29"/>
    </row>
    <row r="462" spans="2:18" x14ac:dyDescent="0.2">
      <c r="B462" s="46"/>
      <c r="C462" s="47"/>
      <c r="D462" s="47"/>
      <c r="E462" s="39"/>
      <c r="F462" s="41"/>
      <c r="G462" s="39"/>
      <c r="H462" s="23"/>
      <c r="I462" s="73">
        <v>16.59</v>
      </c>
      <c r="J462" s="74">
        <v>3.4969999999999999</v>
      </c>
      <c r="K462" s="39">
        <f t="shared" si="111"/>
        <v>3.4969999999999999</v>
      </c>
      <c r="L462" s="41">
        <f t="shared" si="112"/>
        <v>0.58999999999999986</v>
      </c>
      <c r="M462" s="39">
        <f t="shared" si="113"/>
        <v>2.0632299999999995</v>
      </c>
      <c r="N462" s="28"/>
      <c r="O462" s="28"/>
      <c r="P462" s="28"/>
      <c r="R462" s="29"/>
    </row>
    <row r="463" spans="2:18" x14ac:dyDescent="0.2">
      <c r="B463" s="46"/>
      <c r="C463" s="47"/>
      <c r="D463" s="47"/>
      <c r="E463" s="39"/>
      <c r="F463" s="41"/>
      <c r="G463" s="39"/>
      <c r="H463" s="23"/>
      <c r="I463" s="48"/>
      <c r="J463" s="49"/>
      <c r="K463" s="39"/>
      <c r="L463" s="41"/>
      <c r="M463" s="39"/>
      <c r="N463" s="28"/>
      <c r="O463" s="28"/>
      <c r="P463" s="28"/>
      <c r="R463" s="29"/>
    </row>
    <row r="464" spans="2:18" x14ac:dyDescent="0.2">
      <c r="B464" s="26"/>
      <c r="C464" s="34"/>
      <c r="D464" s="34"/>
      <c r="E464" s="39"/>
      <c r="F464" s="41"/>
      <c r="G464" s="39"/>
      <c r="H464" s="23"/>
      <c r="I464" s="48"/>
      <c r="J464" s="36"/>
      <c r="K464" s="39"/>
      <c r="L464" s="41"/>
      <c r="M464" s="39"/>
      <c r="N464" s="28"/>
      <c r="O464" s="28"/>
      <c r="P464" s="28"/>
      <c r="R464" s="29"/>
    </row>
    <row r="465" spans="2:18" x14ac:dyDescent="0.2">
      <c r="B465" s="26"/>
      <c r="C465" s="34"/>
      <c r="D465" s="34"/>
      <c r="E465" s="39"/>
      <c r="F465" s="41"/>
      <c r="G465" s="39"/>
      <c r="H465" s="23"/>
      <c r="I465" s="46"/>
      <c r="J465" s="37"/>
      <c r="K465" s="39"/>
      <c r="L465" s="41"/>
      <c r="M465" s="39"/>
      <c r="O465" s="32"/>
      <c r="P465" s="32"/>
    </row>
    <row r="466" spans="2:18" x14ac:dyDescent="0.2">
      <c r="B466" s="26"/>
      <c r="C466" s="34"/>
      <c r="D466" s="34"/>
      <c r="E466" s="39"/>
      <c r="F466" s="41"/>
      <c r="G466" s="39"/>
      <c r="H466" s="23"/>
      <c r="I466" s="26"/>
      <c r="J466" s="26"/>
      <c r="K466" s="39"/>
      <c r="L466" s="41"/>
      <c r="M466" s="39"/>
      <c r="O466" s="48">
        <f>O465+(P465-P466)*1.5</f>
        <v>0.75</v>
      </c>
      <c r="P466" s="49">
        <v>-0.5</v>
      </c>
    </row>
    <row r="467" spans="2:18" x14ac:dyDescent="0.2">
      <c r="B467" s="26"/>
      <c r="C467" s="34"/>
      <c r="D467" s="34"/>
      <c r="E467" s="39"/>
      <c r="F467" s="41"/>
      <c r="G467" s="39"/>
      <c r="I467" s="26"/>
      <c r="J467" s="26"/>
      <c r="K467" s="39"/>
      <c r="L467" s="41"/>
      <c r="M467" s="39"/>
      <c r="O467" s="52">
        <f>O466+2.5</f>
        <v>3.25</v>
      </c>
      <c r="P467" s="53">
        <f>P466</f>
        <v>-0.5</v>
      </c>
    </row>
    <row r="468" spans="2:18" x14ac:dyDescent="0.2">
      <c r="B468" s="26"/>
      <c r="C468" s="34"/>
      <c r="D468" s="34"/>
      <c r="E468" s="39"/>
      <c r="F468" s="41"/>
      <c r="G468" s="39"/>
      <c r="I468" s="26"/>
      <c r="J468" s="26"/>
      <c r="K468" s="39"/>
      <c r="L468" s="41"/>
      <c r="M468" s="39"/>
      <c r="N468" s="24"/>
      <c r="O468" s="48">
        <f>O467+2.5</f>
        <v>5.75</v>
      </c>
      <c r="P468" s="49">
        <f>P466</f>
        <v>-0.5</v>
      </c>
    </row>
    <row r="469" spans="2:18" x14ac:dyDescent="0.2">
      <c r="B469" s="26"/>
      <c r="C469" s="34"/>
      <c r="D469" s="34"/>
      <c r="E469" s="39"/>
      <c r="F469" s="41"/>
      <c r="G469" s="39"/>
      <c r="I469" s="26"/>
      <c r="J469" s="26"/>
      <c r="K469" s="39"/>
      <c r="L469" s="41"/>
      <c r="M469" s="39"/>
      <c r="N469" s="24"/>
      <c r="O469" s="48">
        <f>O468+(P469-P468)*1.5</f>
        <v>9.452</v>
      </c>
      <c r="P469" s="36">
        <v>1.968</v>
      </c>
    </row>
    <row r="470" spans="2:18" x14ac:dyDescent="0.2">
      <c r="B470" s="26"/>
      <c r="C470" s="34"/>
      <c r="D470" s="34"/>
      <c r="E470" s="39"/>
      <c r="F470" s="41"/>
      <c r="G470" s="39"/>
      <c r="I470" s="26"/>
      <c r="J470" s="26"/>
      <c r="K470" s="39"/>
      <c r="L470" s="41"/>
      <c r="M470" s="39"/>
      <c r="N470" s="24"/>
      <c r="O470" s="24"/>
      <c r="P470" s="24"/>
    </row>
    <row r="471" spans="2:18" x14ac:dyDescent="0.2">
      <c r="B471" s="26"/>
      <c r="C471" s="34"/>
      <c r="D471" s="34"/>
      <c r="E471" s="39"/>
      <c r="F471" s="41"/>
      <c r="G471" s="39"/>
      <c r="H471" s="39"/>
      <c r="I471" s="26"/>
      <c r="J471" s="26"/>
      <c r="K471" s="39"/>
      <c r="L471" s="41"/>
      <c r="M471" s="39"/>
      <c r="N471" s="24"/>
      <c r="O471" s="24"/>
      <c r="P471" s="24"/>
    </row>
    <row r="472" spans="2:18" x14ac:dyDescent="0.2">
      <c r="B472" s="26"/>
      <c r="C472" s="34"/>
      <c r="D472" s="34"/>
      <c r="E472" s="39"/>
      <c r="F472" s="41"/>
      <c r="G472" s="39"/>
      <c r="H472" s="39"/>
      <c r="I472" s="26"/>
      <c r="J472" s="26"/>
      <c r="K472" s="39"/>
      <c r="L472" s="41"/>
      <c r="M472" s="39"/>
      <c r="N472" s="32"/>
      <c r="O472" s="24"/>
      <c r="P472" s="24"/>
    </row>
    <row r="473" spans="2:18" x14ac:dyDescent="0.2">
      <c r="B473" s="26"/>
      <c r="C473" s="34"/>
      <c r="D473" s="34"/>
      <c r="E473" s="39"/>
      <c r="F473" s="41">
        <f>SUM(F450:F472)</f>
        <v>16.59</v>
      </c>
      <c r="G473" s="39">
        <f>SUM(G450:G472)</f>
        <v>26.844730000000002</v>
      </c>
      <c r="H473" s="39"/>
      <c r="I473" s="26"/>
      <c r="J473" s="26"/>
      <c r="K473" s="39"/>
      <c r="L473" s="41">
        <f>SUM(L451:L472)</f>
        <v>16.59</v>
      </c>
      <c r="M473" s="39">
        <f>SUM(M451:M472)</f>
        <v>17.204819500000003</v>
      </c>
      <c r="N473" s="28"/>
      <c r="O473" s="28"/>
      <c r="P473" s="28"/>
      <c r="R473" s="29"/>
    </row>
    <row r="474" spans="2:18" ht="15" x14ac:dyDescent="0.2">
      <c r="B474" s="26"/>
      <c r="C474" s="34"/>
      <c r="D474" s="34"/>
      <c r="E474" s="39"/>
      <c r="F474" s="41"/>
      <c r="G474" s="39"/>
      <c r="H474" s="39"/>
      <c r="I474" s="39"/>
      <c r="J474" s="42"/>
      <c r="K474" s="42"/>
      <c r="L474" s="55"/>
      <c r="M474" s="55"/>
      <c r="N474" s="28"/>
      <c r="O474" s="28"/>
      <c r="P474" s="28"/>
      <c r="R474" s="29"/>
    </row>
    <row r="475" spans="2:18" x14ac:dyDescent="0.2">
      <c r="B475" s="26"/>
      <c r="C475" s="34"/>
      <c r="D475" s="34"/>
      <c r="E475" s="39"/>
      <c r="F475" s="41"/>
      <c r="G475" s="39"/>
      <c r="H475" s="41" t="s">
        <v>72</v>
      </c>
      <c r="I475" s="41"/>
      <c r="J475" s="41">
        <f>G473</f>
        <v>26.844730000000002</v>
      </c>
      <c r="K475" s="39" t="s">
        <v>73</v>
      </c>
      <c r="L475" s="41">
        <f>M473</f>
        <v>17.204819500000003</v>
      </c>
      <c r="M475" s="66">
        <f>J475-L475</f>
        <v>9.6399104999999992</v>
      </c>
      <c r="N475" s="28"/>
      <c r="O475" s="28"/>
      <c r="P475" s="28"/>
      <c r="R475" s="29"/>
    </row>
    <row r="476" spans="2:18" ht="15" x14ac:dyDescent="0.2">
      <c r="B476" s="42"/>
      <c r="C476" s="22"/>
      <c r="D476" s="22"/>
      <c r="E476" s="42"/>
      <c r="F476" s="23" t="s">
        <v>70</v>
      </c>
      <c r="G476" s="23"/>
      <c r="H476" s="92">
        <v>1.1000000000000001</v>
      </c>
      <c r="I476" s="92"/>
      <c r="J476" s="42"/>
      <c r="K476" s="42"/>
      <c r="L476" s="42"/>
      <c r="M476" s="42"/>
      <c r="N476" s="24"/>
      <c r="O476" s="24"/>
      <c r="P476" s="24"/>
    </row>
    <row r="477" spans="2:18" x14ac:dyDescent="0.2">
      <c r="B477" s="93" t="s">
        <v>109</v>
      </c>
      <c r="C477" s="93"/>
      <c r="D477" s="93"/>
      <c r="E477" s="93"/>
      <c r="F477" s="93"/>
      <c r="G477" s="93"/>
      <c r="H477" s="21" t="s">
        <v>74</v>
      </c>
      <c r="I477" s="93" t="s">
        <v>71</v>
      </c>
      <c r="J477" s="93"/>
      <c r="K477" s="93"/>
      <c r="L477" s="93"/>
      <c r="M477" s="93"/>
      <c r="N477" s="25"/>
      <c r="O477" s="25"/>
      <c r="P477" s="28">
        <f>I492-I490</f>
        <v>0</v>
      </c>
    </row>
    <row r="478" spans="2:18" x14ac:dyDescent="0.2">
      <c r="B478" s="46">
        <v>0</v>
      </c>
      <c r="C478" s="47">
        <v>1.4550000000000001</v>
      </c>
      <c r="D478" s="47" t="s">
        <v>75</v>
      </c>
      <c r="E478" s="41"/>
      <c r="F478" s="41"/>
      <c r="G478" s="41"/>
      <c r="H478" s="41"/>
      <c r="I478" s="26"/>
      <c r="J478" s="27"/>
      <c r="K478" s="39"/>
      <c r="L478" s="41"/>
      <c r="M478" s="39"/>
      <c r="N478" s="28"/>
      <c r="O478" s="28"/>
      <c r="P478" s="28"/>
      <c r="R478" s="29"/>
    </row>
    <row r="479" spans="2:18" x14ac:dyDescent="0.2">
      <c r="B479" s="46">
        <v>5</v>
      </c>
      <c r="C479" s="47">
        <v>1.464</v>
      </c>
      <c r="D479" s="47"/>
      <c r="E479" s="39">
        <f>(C478+C479)/2</f>
        <v>1.4595</v>
      </c>
      <c r="F479" s="41">
        <f>B479-B478</f>
        <v>5</v>
      </c>
      <c r="G479" s="39">
        <f>E479*F479</f>
        <v>7.2975000000000003</v>
      </c>
      <c r="H479" s="41"/>
      <c r="I479" s="29"/>
      <c r="J479" s="29"/>
      <c r="K479" s="39"/>
      <c r="L479" s="41"/>
      <c r="M479" s="39"/>
      <c r="N479" s="28"/>
      <c r="O479" s="28"/>
      <c r="P479" s="28"/>
      <c r="Q479" s="30"/>
      <c r="R479" s="29"/>
    </row>
    <row r="480" spans="2:18" x14ac:dyDescent="0.2">
      <c r="B480" s="46">
        <v>10</v>
      </c>
      <c r="C480" s="47">
        <v>1.4690000000000001</v>
      </c>
      <c r="D480" s="47" t="s">
        <v>23</v>
      </c>
      <c r="E480" s="39">
        <f t="shared" ref="E480:E490" si="114">(C479+C480)/2</f>
        <v>1.4664999999999999</v>
      </c>
      <c r="F480" s="41">
        <f t="shared" ref="F480:F490" si="115">B480-B479</f>
        <v>5</v>
      </c>
      <c r="G480" s="39">
        <f t="shared" ref="G480:G490" si="116">E480*F480</f>
        <v>7.3324999999999996</v>
      </c>
      <c r="H480" s="41"/>
      <c r="I480" s="29"/>
      <c r="J480" s="29"/>
      <c r="K480" s="39"/>
      <c r="L480" s="41"/>
      <c r="M480" s="39"/>
      <c r="N480" s="28"/>
      <c r="O480" s="28"/>
      <c r="P480" s="28"/>
      <c r="Q480" s="30"/>
      <c r="R480" s="29"/>
    </row>
    <row r="481" spans="2:18" x14ac:dyDescent="0.2">
      <c r="B481" s="46">
        <v>11</v>
      </c>
      <c r="C481" s="47">
        <v>0.75900000000000001</v>
      </c>
      <c r="D481" s="47"/>
      <c r="E481" s="39">
        <f t="shared" si="114"/>
        <v>1.1140000000000001</v>
      </c>
      <c r="F481" s="41">
        <f t="shared" si="115"/>
        <v>1</v>
      </c>
      <c r="G481" s="39">
        <f t="shared" si="116"/>
        <v>1.1140000000000001</v>
      </c>
      <c r="H481" s="41"/>
      <c r="I481" s="46">
        <v>0</v>
      </c>
      <c r="J481" s="47">
        <v>1.4550000000000001</v>
      </c>
      <c r="K481" s="39"/>
      <c r="L481" s="41"/>
      <c r="M481" s="39"/>
      <c r="N481" s="28"/>
      <c r="O481" s="28"/>
      <c r="P481" s="28"/>
      <c r="Q481" s="30"/>
      <c r="R481" s="29"/>
    </row>
    <row r="482" spans="2:18" x14ac:dyDescent="0.2">
      <c r="B482" s="46">
        <v>12</v>
      </c>
      <c r="C482" s="47">
        <v>0.46400000000000002</v>
      </c>
      <c r="D482" s="47"/>
      <c r="E482" s="39">
        <f t="shared" si="114"/>
        <v>0.61150000000000004</v>
      </c>
      <c r="F482" s="41">
        <f t="shared" si="115"/>
        <v>1</v>
      </c>
      <c r="G482" s="39">
        <f t="shared" si="116"/>
        <v>0.61150000000000004</v>
      </c>
      <c r="H482" s="41"/>
      <c r="I482" s="46">
        <v>5</v>
      </c>
      <c r="J482" s="47">
        <v>1.464</v>
      </c>
      <c r="K482" s="39">
        <f t="shared" ref="K482:K488" si="117">AVERAGE(J481,J482)</f>
        <v>1.4595</v>
      </c>
      <c r="L482" s="41">
        <f t="shared" ref="L482:L488" si="118">I482-I481</f>
        <v>5</v>
      </c>
      <c r="M482" s="39">
        <f t="shared" ref="M482:M488" si="119">L482*K482</f>
        <v>7.2975000000000003</v>
      </c>
      <c r="N482" s="28"/>
      <c r="O482" s="28"/>
      <c r="P482" s="28"/>
      <c r="Q482" s="30"/>
      <c r="R482" s="29"/>
    </row>
    <row r="483" spans="2:18" x14ac:dyDescent="0.2">
      <c r="B483" s="46">
        <v>13</v>
      </c>
      <c r="C483" s="47">
        <v>0.16700000000000001</v>
      </c>
      <c r="D483" s="47"/>
      <c r="E483" s="39">
        <f t="shared" si="114"/>
        <v>0.3155</v>
      </c>
      <c r="F483" s="41">
        <f t="shared" si="115"/>
        <v>1</v>
      </c>
      <c r="G483" s="39">
        <f t="shared" si="116"/>
        <v>0.3155</v>
      </c>
      <c r="H483" s="41"/>
      <c r="I483" s="46">
        <v>8.5</v>
      </c>
      <c r="J483" s="47">
        <v>1.4690000000000001</v>
      </c>
      <c r="K483" s="39">
        <f t="shared" si="117"/>
        <v>1.4664999999999999</v>
      </c>
      <c r="L483" s="41">
        <f t="shared" si="118"/>
        <v>3.5</v>
      </c>
      <c r="M483" s="39">
        <f t="shared" si="119"/>
        <v>5.1327499999999997</v>
      </c>
      <c r="N483" s="28"/>
      <c r="O483" s="28"/>
      <c r="P483" s="28"/>
      <c r="Q483" s="30"/>
      <c r="R483" s="29"/>
    </row>
    <row r="484" spans="2:18" x14ac:dyDescent="0.2">
      <c r="B484" s="46">
        <v>14</v>
      </c>
      <c r="C484" s="47">
        <v>6.5000000000000002E-2</v>
      </c>
      <c r="D484" s="47" t="s">
        <v>22</v>
      </c>
      <c r="E484" s="39">
        <f t="shared" si="114"/>
        <v>0.11600000000000001</v>
      </c>
      <c r="F484" s="41">
        <f t="shared" si="115"/>
        <v>1</v>
      </c>
      <c r="G484" s="39">
        <f t="shared" si="116"/>
        <v>0.11600000000000001</v>
      </c>
      <c r="I484" s="48">
        <f>I483+(J483-J484)*1.5</f>
        <v>11.6035</v>
      </c>
      <c r="J484" s="49">
        <v>-0.6</v>
      </c>
      <c r="K484" s="39">
        <f t="shared" si="117"/>
        <v>0.43450000000000005</v>
      </c>
      <c r="L484" s="41">
        <f t="shared" si="118"/>
        <v>3.1035000000000004</v>
      </c>
      <c r="M484" s="39">
        <f t="shared" si="119"/>
        <v>1.3484707500000004</v>
      </c>
      <c r="N484" s="28"/>
      <c r="O484" s="28"/>
      <c r="P484" s="28"/>
      <c r="Q484" s="30"/>
      <c r="R484" s="29"/>
    </row>
    <row r="485" spans="2:18" x14ac:dyDescent="0.2">
      <c r="B485" s="46">
        <v>15</v>
      </c>
      <c r="C485" s="47">
        <v>0.16900000000000001</v>
      </c>
      <c r="D485" s="47"/>
      <c r="E485" s="39">
        <f t="shared" si="114"/>
        <v>0.11700000000000001</v>
      </c>
      <c r="F485" s="41">
        <f t="shared" si="115"/>
        <v>1</v>
      </c>
      <c r="G485" s="39">
        <f t="shared" si="116"/>
        <v>0.11700000000000001</v>
      </c>
      <c r="I485" s="67">
        <f>I484+1.5</f>
        <v>13.1035</v>
      </c>
      <c r="J485" s="68">
        <f>J484</f>
        <v>-0.6</v>
      </c>
      <c r="K485" s="39">
        <f t="shared" si="117"/>
        <v>-0.6</v>
      </c>
      <c r="L485" s="41">
        <f t="shared" si="118"/>
        <v>1.5</v>
      </c>
      <c r="M485" s="39">
        <f t="shared" si="119"/>
        <v>-0.89999999999999991</v>
      </c>
      <c r="N485" s="28"/>
      <c r="O485" s="28"/>
      <c r="P485" s="28"/>
      <c r="Q485" s="30"/>
      <c r="R485" s="29"/>
    </row>
    <row r="486" spans="2:18" x14ac:dyDescent="0.2">
      <c r="B486" s="46">
        <v>16</v>
      </c>
      <c r="C486" s="47">
        <v>0.55800000000000005</v>
      </c>
      <c r="D486" s="47"/>
      <c r="E486" s="39">
        <f t="shared" si="114"/>
        <v>0.36350000000000005</v>
      </c>
      <c r="F486" s="41">
        <f t="shared" si="115"/>
        <v>1</v>
      </c>
      <c r="G486" s="39">
        <f t="shared" si="116"/>
        <v>0.36350000000000005</v>
      </c>
      <c r="I486" s="48">
        <f>I485+1.5</f>
        <v>14.6035</v>
      </c>
      <c r="J486" s="49">
        <f>J484</f>
        <v>-0.6</v>
      </c>
      <c r="K486" s="39">
        <f t="shared" si="117"/>
        <v>-0.6</v>
      </c>
      <c r="L486" s="41">
        <f t="shared" si="118"/>
        <v>1.5</v>
      </c>
      <c r="M486" s="39">
        <f t="shared" si="119"/>
        <v>-0.89999999999999991</v>
      </c>
      <c r="N486" s="32"/>
      <c r="O486" s="32"/>
      <c r="P486" s="32"/>
      <c r="Q486" s="30"/>
      <c r="R486" s="29"/>
    </row>
    <row r="487" spans="2:18" x14ac:dyDescent="0.2">
      <c r="B487" s="46">
        <v>17</v>
      </c>
      <c r="C487" s="47">
        <v>1.56</v>
      </c>
      <c r="D487" s="47"/>
      <c r="E487" s="39">
        <f t="shared" si="114"/>
        <v>1.0590000000000002</v>
      </c>
      <c r="F487" s="41">
        <f t="shared" si="115"/>
        <v>1</v>
      </c>
      <c r="G487" s="39">
        <f t="shared" si="116"/>
        <v>1.0590000000000002</v>
      </c>
      <c r="H487" s="41"/>
      <c r="I487" s="48">
        <f>I486+(J487-J486)*1.5</f>
        <v>19.490500000000001</v>
      </c>
      <c r="J487" s="36">
        <v>2.6579999999999999</v>
      </c>
      <c r="K487" s="39">
        <f t="shared" si="117"/>
        <v>1.0289999999999999</v>
      </c>
      <c r="L487" s="41">
        <f t="shared" si="118"/>
        <v>4.8870000000000005</v>
      </c>
      <c r="M487" s="39">
        <f t="shared" si="119"/>
        <v>5.0287230000000003</v>
      </c>
      <c r="N487" s="28"/>
      <c r="O487" s="28"/>
      <c r="P487" s="28"/>
      <c r="Q487" s="30"/>
      <c r="R487" s="29"/>
    </row>
    <row r="488" spans="2:18" x14ac:dyDescent="0.2">
      <c r="B488" s="46">
        <v>18</v>
      </c>
      <c r="C488" s="47">
        <v>2.6459999999999999</v>
      </c>
      <c r="D488" s="47" t="s">
        <v>21</v>
      </c>
      <c r="E488" s="39">
        <f t="shared" si="114"/>
        <v>2.1029999999999998</v>
      </c>
      <c r="F488" s="41">
        <f t="shared" si="115"/>
        <v>1</v>
      </c>
      <c r="G488" s="39">
        <f t="shared" si="116"/>
        <v>2.1029999999999998</v>
      </c>
      <c r="H488" s="41"/>
      <c r="I488" s="46">
        <v>20.190000000000001</v>
      </c>
      <c r="J488" s="47">
        <v>2.6579999999999999</v>
      </c>
      <c r="K488" s="39">
        <f t="shared" si="117"/>
        <v>2.6579999999999999</v>
      </c>
      <c r="L488" s="41">
        <f t="shared" si="118"/>
        <v>0.69950000000000045</v>
      </c>
      <c r="M488" s="39">
        <f t="shared" si="119"/>
        <v>1.8592710000000012</v>
      </c>
      <c r="N488" s="32"/>
      <c r="O488" s="32"/>
      <c r="P488" s="32"/>
      <c r="Q488" s="30"/>
      <c r="R488" s="29"/>
    </row>
    <row r="489" spans="2:18" x14ac:dyDescent="0.2">
      <c r="B489" s="46">
        <v>19</v>
      </c>
      <c r="C489" s="47">
        <v>2.6579999999999999</v>
      </c>
      <c r="D489" s="47" t="s">
        <v>108</v>
      </c>
      <c r="E489" s="39">
        <f t="shared" si="114"/>
        <v>2.6520000000000001</v>
      </c>
      <c r="F489" s="41">
        <f t="shared" si="115"/>
        <v>1</v>
      </c>
      <c r="G489" s="39">
        <f t="shared" si="116"/>
        <v>2.6520000000000001</v>
      </c>
      <c r="H489" s="41"/>
      <c r="I489" s="41"/>
      <c r="J489" s="41"/>
      <c r="K489" s="39"/>
      <c r="L489" s="41"/>
      <c r="M489" s="39"/>
      <c r="N489" s="32"/>
      <c r="O489" s="32"/>
      <c r="P489" s="32"/>
      <c r="Q489" s="30"/>
      <c r="R489" s="29"/>
    </row>
    <row r="490" spans="2:18" x14ac:dyDescent="0.2">
      <c r="B490" s="46">
        <v>20.190000000000001</v>
      </c>
      <c r="C490" s="47">
        <v>2.6579999999999999</v>
      </c>
      <c r="D490" s="47"/>
      <c r="E490" s="39">
        <f t="shared" si="114"/>
        <v>2.6579999999999999</v>
      </c>
      <c r="F490" s="41">
        <f t="shared" si="115"/>
        <v>1.1900000000000013</v>
      </c>
      <c r="G490" s="39">
        <f t="shared" si="116"/>
        <v>3.1630200000000035</v>
      </c>
      <c r="H490" s="41"/>
      <c r="I490" s="75"/>
      <c r="J490" s="29"/>
      <c r="K490" s="39"/>
      <c r="L490" s="41"/>
      <c r="M490" s="39"/>
      <c r="N490" s="28"/>
      <c r="O490" s="28"/>
      <c r="P490" s="28"/>
      <c r="R490" s="29"/>
    </row>
    <row r="491" spans="2:18" x14ac:dyDescent="0.2">
      <c r="B491" s="46"/>
      <c r="C491" s="47"/>
      <c r="D491" s="47"/>
      <c r="E491" s="39"/>
      <c r="F491" s="41"/>
      <c r="G491" s="39"/>
      <c r="H491" s="23"/>
      <c r="I491" s="75"/>
      <c r="J491" s="29"/>
      <c r="K491" s="39"/>
      <c r="L491" s="41"/>
      <c r="M491" s="39"/>
      <c r="N491" s="28"/>
      <c r="O491" s="28"/>
      <c r="P491" s="28"/>
      <c r="R491" s="29"/>
    </row>
    <row r="492" spans="2:18" x14ac:dyDescent="0.2">
      <c r="B492" s="46"/>
      <c r="C492" s="47"/>
      <c r="D492" s="47"/>
      <c r="E492" s="39"/>
      <c r="F492" s="41"/>
      <c r="G492" s="39"/>
      <c r="H492" s="23"/>
      <c r="I492" s="76"/>
      <c r="J492" s="41"/>
      <c r="K492" s="39"/>
      <c r="L492" s="41"/>
      <c r="M492" s="39"/>
      <c r="N492" s="28"/>
      <c r="O492" s="28"/>
      <c r="P492" s="28"/>
      <c r="R492" s="29"/>
    </row>
    <row r="493" spans="2:18" x14ac:dyDescent="0.2">
      <c r="B493" s="26"/>
      <c r="C493" s="34"/>
      <c r="D493" s="34"/>
      <c r="E493" s="39"/>
      <c r="F493" s="41"/>
      <c r="G493" s="39"/>
      <c r="H493" s="23"/>
      <c r="I493" s="41"/>
      <c r="J493" s="41"/>
      <c r="K493" s="39"/>
      <c r="L493" s="41"/>
      <c r="M493" s="39"/>
      <c r="N493" s="28"/>
      <c r="O493" s="28"/>
      <c r="P493" s="28"/>
      <c r="R493" s="29"/>
    </row>
    <row r="494" spans="2:18" x14ac:dyDescent="0.2">
      <c r="B494" s="26"/>
      <c r="C494" s="34"/>
      <c r="D494" s="34"/>
      <c r="E494" s="39"/>
      <c r="F494" s="41"/>
      <c r="G494" s="39"/>
      <c r="H494" s="23"/>
      <c r="I494" s="46"/>
      <c r="J494" s="37"/>
      <c r="K494" s="39"/>
      <c r="L494" s="41"/>
      <c r="M494" s="39"/>
      <c r="O494" s="32"/>
      <c r="P494" s="32"/>
    </row>
    <row r="495" spans="2:18" x14ac:dyDescent="0.2">
      <c r="B495" s="26"/>
      <c r="C495" s="34"/>
      <c r="D495" s="34"/>
      <c r="E495" s="39"/>
      <c r="F495" s="41"/>
      <c r="G495" s="39"/>
      <c r="H495" s="23"/>
      <c r="I495" s="26"/>
      <c r="J495" s="26"/>
      <c r="K495" s="39"/>
      <c r="L495" s="41"/>
      <c r="M495" s="39"/>
      <c r="O495" s="24"/>
      <c r="P495" s="24"/>
    </row>
    <row r="496" spans="2:18" x14ac:dyDescent="0.2">
      <c r="B496" s="26"/>
      <c r="C496" s="34"/>
      <c r="D496" s="34"/>
      <c r="E496" s="39"/>
      <c r="F496" s="41"/>
      <c r="G496" s="39"/>
      <c r="I496" s="26"/>
      <c r="J496" s="26"/>
      <c r="K496" s="39"/>
      <c r="L496" s="41"/>
      <c r="M496" s="39"/>
      <c r="O496" s="24"/>
      <c r="P496" s="24"/>
    </row>
    <row r="497" spans="2:18" x14ac:dyDescent="0.2">
      <c r="B497" s="26"/>
      <c r="C497" s="34"/>
      <c r="D497" s="34"/>
      <c r="E497" s="39"/>
      <c r="F497" s="41"/>
      <c r="G497" s="39"/>
      <c r="I497" s="26"/>
      <c r="J497" s="26"/>
      <c r="K497" s="39"/>
      <c r="L497" s="41"/>
      <c r="M497" s="39"/>
      <c r="N497" s="24"/>
      <c r="O497" s="24"/>
      <c r="P497" s="24"/>
    </row>
    <row r="498" spans="2:18" x14ac:dyDescent="0.2">
      <c r="B498" s="26"/>
      <c r="C498" s="34"/>
      <c r="D498" s="34"/>
      <c r="E498" s="39"/>
      <c r="F498" s="41"/>
      <c r="G498" s="39"/>
      <c r="I498" s="26"/>
      <c r="J498" s="26"/>
      <c r="K498" s="39"/>
      <c r="L498" s="41"/>
      <c r="M498" s="39"/>
      <c r="N498" s="24"/>
      <c r="O498" s="24"/>
      <c r="P498" s="24"/>
    </row>
    <row r="499" spans="2:18" x14ac:dyDescent="0.2">
      <c r="B499" s="26"/>
      <c r="C499" s="34"/>
      <c r="D499" s="34"/>
      <c r="E499" s="39"/>
      <c r="F499" s="41"/>
      <c r="G499" s="39"/>
      <c r="I499" s="26"/>
      <c r="J499" s="26"/>
      <c r="K499" s="39"/>
      <c r="L499" s="41"/>
      <c r="M499" s="39"/>
      <c r="N499" s="24"/>
      <c r="O499" s="24"/>
      <c r="P499" s="24"/>
    </row>
    <row r="500" spans="2:18" x14ac:dyDescent="0.2">
      <c r="B500" s="26"/>
      <c r="C500" s="34"/>
      <c r="D500" s="34"/>
      <c r="E500" s="39"/>
      <c r="F500" s="41"/>
      <c r="G500" s="39"/>
      <c r="H500" s="39"/>
      <c r="I500" s="26"/>
      <c r="J500" s="26"/>
      <c r="K500" s="39"/>
      <c r="L500" s="41"/>
      <c r="M500" s="39"/>
      <c r="N500" s="24"/>
      <c r="O500" s="24"/>
      <c r="P500" s="24"/>
    </row>
    <row r="501" spans="2:18" x14ac:dyDescent="0.2">
      <c r="B501" s="26"/>
      <c r="C501" s="34"/>
      <c r="D501" s="34"/>
      <c r="E501" s="39"/>
      <c r="F501" s="41"/>
      <c r="G501" s="39"/>
      <c r="H501" s="39"/>
      <c r="I501" s="26"/>
      <c r="J501" s="26"/>
      <c r="K501" s="39"/>
      <c r="L501" s="41"/>
      <c r="M501" s="39"/>
      <c r="N501" s="32"/>
      <c r="O501" s="24"/>
      <c r="P501" s="24"/>
    </row>
    <row r="502" spans="2:18" x14ac:dyDescent="0.2">
      <c r="B502" s="26"/>
      <c r="C502" s="34"/>
      <c r="D502" s="34"/>
      <c r="E502" s="39"/>
      <c r="F502" s="41"/>
      <c r="G502" s="39"/>
      <c r="H502" s="39"/>
      <c r="I502" s="26"/>
      <c r="J502" s="26"/>
      <c r="K502" s="39"/>
      <c r="L502" s="41"/>
      <c r="M502" s="39"/>
      <c r="N502" s="28"/>
      <c r="O502" s="28"/>
      <c r="P502" s="28"/>
      <c r="R502" s="29"/>
    </row>
    <row r="503" spans="2:18" ht="15" x14ac:dyDescent="0.2">
      <c r="B503" s="26"/>
      <c r="C503" s="34"/>
      <c r="D503" s="34"/>
      <c r="E503" s="39"/>
      <c r="F503" s="41">
        <f>SUM(F479:F502)</f>
        <v>20.190000000000001</v>
      </c>
      <c r="G503" s="39">
        <f>SUM(G479:G502)</f>
        <v>26.244520000000001</v>
      </c>
      <c r="H503" s="39"/>
      <c r="I503" s="39"/>
      <c r="J503" s="42"/>
      <c r="K503" s="42"/>
      <c r="L503" s="41">
        <f>SUM(L480:L502)</f>
        <v>20.190000000000001</v>
      </c>
      <c r="M503" s="41">
        <f>SUM(M480:M502)</f>
        <v>18.86671475</v>
      </c>
      <c r="N503" s="28"/>
      <c r="O503" s="28"/>
      <c r="P503" s="28"/>
      <c r="R503" s="29"/>
    </row>
    <row r="504" spans="2:18" x14ac:dyDescent="0.2">
      <c r="B504" s="26"/>
      <c r="C504" s="34"/>
      <c r="D504" s="34"/>
      <c r="E504" s="39"/>
      <c r="F504" s="41"/>
      <c r="G504" s="39"/>
      <c r="H504" s="41" t="s">
        <v>72</v>
      </c>
      <c r="I504" s="41"/>
      <c r="J504" s="41">
        <f>G503</f>
        <v>26.244520000000001</v>
      </c>
      <c r="K504" s="39" t="s">
        <v>73</v>
      </c>
      <c r="L504" s="41">
        <f>M503</f>
        <v>18.86671475</v>
      </c>
      <c r="M504" s="66">
        <f>J504-L504</f>
        <v>7.3778052500000015</v>
      </c>
      <c r="N504" s="28"/>
      <c r="O504" s="28"/>
      <c r="P504" s="28"/>
      <c r="R504" s="29"/>
    </row>
    <row r="505" spans="2:18" ht="15" x14ac:dyDescent="0.2">
      <c r="B505" s="42"/>
      <c r="C505" s="22"/>
      <c r="D505" s="22"/>
      <c r="E505" s="42"/>
      <c r="F505" s="23" t="s">
        <v>70</v>
      </c>
      <c r="G505" s="23"/>
      <c r="H505" s="92">
        <v>1.2</v>
      </c>
      <c r="I505" s="92"/>
      <c r="J505" s="42"/>
      <c r="K505" s="42"/>
      <c r="L505" s="42"/>
      <c r="M505" s="42"/>
      <c r="N505" s="24"/>
      <c r="O505" s="24"/>
      <c r="P505" s="24"/>
    </row>
    <row r="506" spans="2:18" x14ac:dyDescent="0.2">
      <c r="B506" s="93" t="s">
        <v>109</v>
      </c>
      <c r="C506" s="93"/>
      <c r="D506" s="93"/>
      <c r="E506" s="93"/>
      <c r="F506" s="93"/>
      <c r="G506" s="93"/>
      <c r="H506" s="21" t="s">
        <v>74</v>
      </c>
      <c r="I506" s="93" t="s">
        <v>71</v>
      </c>
      <c r="J506" s="93"/>
      <c r="K506" s="93"/>
      <c r="L506" s="93"/>
      <c r="M506" s="93"/>
      <c r="N506" s="25"/>
      <c r="O506" s="25"/>
      <c r="P506" s="28">
        <f>I521-I519</f>
        <v>-28</v>
      </c>
    </row>
    <row r="507" spans="2:18" x14ac:dyDescent="0.2">
      <c r="B507" s="46">
        <v>0</v>
      </c>
      <c r="C507" s="47">
        <v>0.71899999999999997</v>
      </c>
      <c r="D507" s="47" t="s">
        <v>131</v>
      </c>
      <c r="E507" s="41"/>
      <c r="F507" s="41"/>
      <c r="G507" s="41"/>
      <c r="H507" s="41"/>
      <c r="I507" s="26"/>
      <c r="J507" s="27"/>
      <c r="K507" s="39"/>
      <c r="L507" s="41"/>
      <c r="M507" s="39"/>
      <c r="N507" s="28"/>
      <c r="O507" s="28"/>
      <c r="P507" s="28"/>
      <c r="R507" s="29"/>
    </row>
    <row r="508" spans="2:18" x14ac:dyDescent="0.2">
      <c r="B508" s="46">
        <v>5</v>
      </c>
      <c r="C508" s="47">
        <v>0.71399999999999997</v>
      </c>
      <c r="D508" s="47"/>
      <c r="E508" s="39">
        <f>(C507+C508)/2</f>
        <v>0.71649999999999991</v>
      </c>
      <c r="F508" s="41">
        <f>B508-B507</f>
        <v>5</v>
      </c>
      <c r="G508" s="39">
        <f>E508*F508</f>
        <v>3.5824999999999996</v>
      </c>
      <c r="H508" s="41"/>
      <c r="I508" s="29"/>
      <c r="J508" s="29"/>
      <c r="K508" s="39"/>
      <c r="L508" s="41"/>
      <c r="M508" s="39"/>
      <c r="N508" s="28"/>
      <c r="O508" s="28"/>
      <c r="P508" s="28"/>
      <c r="Q508" s="30"/>
      <c r="R508" s="29"/>
    </row>
    <row r="509" spans="2:18" x14ac:dyDescent="0.2">
      <c r="B509" s="46">
        <v>10</v>
      </c>
      <c r="C509" s="47">
        <v>0.70599999999999996</v>
      </c>
      <c r="D509" s="47" t="s">
        <v>23</v>
      </c>
      <c r="E509" s="39">
        <f t="shared" ref="E509:E519" si="120">(C508+C509)/2</f>
        <v>0.71</v>
      </c>
      <c r="F509" s="41">
        <f t="shared" ref="F509:F519" si="121">B509-B508</f>
        <v>5</v>
      </c>
      <c r="G509" s="39">
        <f t="shared" ref="G509:G519" si="122">E509*F509</f>
        <v>3.55</v>
      </c>
      <c r="H509" s="41"/>
      <c r="I509" s="29"/>
      <c r="J509" s="29"/>
      <c r="K509" s="39"/>
      <c r="L509" s="41"/>
      <c r="M509" s="39"/>
      <c r="N509" s="28"/>
      <c r="O509" s="28"/>
      <c r="P509" s="28"/>
      <c r="Q509" s="30"/>
      <c r="R509" s="29"/>
    </row>
    <row r="510" spans="2:18" x14ac:dyDescent="0.2">
      <c r="B510" s="46">
        <v>11</v>
      </c>
      <c r="C510" s="47">
        <v>0.439</v>
      </c>
      <c r="D510" s="47"/>
      <c r="E510" s="39">
        <f t="shared" si="120"/>
        <v>0.57250000000000001</v>
      </c>
      <c r="F510" s="41">
        <f t="shared" si="121"/>
        <v>1</v>
      </c>
      <c r="G510" s="39">
        <f t="shared" si="122"/>
        <v>0.57250000000000001</v>
      </c>
      <c r="H510" s="41"/>
      <c r="I510" s="29"/>
      <c r="J510" s="29"/>
      <c r="K510" s="39"/>
      <c r="L510" s="41"/>
      <c r="M510" s="39"/>
      <c r="N510" s="28"/>
      <c r="O510" s="28"/>
      <c r="P510" s="28"/>
      <c r="Q510" s="30"/>
      <c r="R510" s="29"/>
    </row>
    <row r="511" spans="2:18" x14ac:dyDescent="0.2">
      <c r="B511" s="46">
        <v>12</v>
      </c>
      <c r="C511" s="47">
        <v>0.32400000000000001</v>
      </c>
      <c r="D511" s="47"/>
      <c r="E511" s="39">
        <f t="shared" si="120"/>
        <v>0.38150000000000001</v>
      </c>
      <c r="F511" s="41">
        <f t="shared" si="121"/>
        <v>1</v>
      </c>
      <c r="G511" s="39">
        <f t="shared" si="122"/>
        <v>0.38150000000000001</v>
      </c>
      <c r="H511" s="41"/>
      <c r="I511" s="46">
        <v>0</v>
      </c>
      <c r="J511" s="47">
        <v>0.71899999999999997</v>
      </c>
      <c r="K511" s="39"/>
      <c r="L511" s="41"/>
      <c r="M511" s="39"/>
      <c r="N511" s="28"/>
      <c r="O511" s="28"/>
      <c r="P511" s="28"/>
      <c r="Q511" s="30"/>
      <c r="R511" s="29"/>
    </row>
    <row r="512" spans="2:18" x14ac:dyDescent="0.2">
      <c r="B512" s="46">
        <v>13</v>
      </c>
      <c r="C512" s="47">
        <v>0.23599999999999999</v>
      </c>
      <c r="D512" s="47"/>
      <c r="E512" s="39">
        <f t="shared" si="120"/>
        <v>0.28000000000000003</v>
      </c>
      <c r="F512" s="41">
        <f t="shared" si="121"/>
        <v>1</v>
      </c>
      <c r="G512" s="39">
        <f t="shared" si="122"/>
        <v>0.28000000000000003</v>
      </c>
      <c r="H512" s="41"/>
      <c r="I512" s="46">
        <v>5</v>
      </c>
      <c r="J512" s="47">
        <v>0.71399999999999997</v>
      </c>
      <c r="K512" s="39">
        <f t="shared" ref="K512:K519" si="123">AVERAGE(J511,J512)</f>
        <v>0.71649999999999991</v>
      </c>
      <c r="L512" s="41">
        <f t="shared" ref="L512:L519" si="124">I512-I511</f>
        <v>5</v>
      </c>
      <c r="M512" s="39">
        <f t="shared" ref="M512:M519" si="125">L512*K512</f>
        <v>3.5824999999999996</v>
      </c>
      <c r="N512" s="28"/>
      <c r="O512" s="28"/>
      <c r="P512" s="28"/>
      <c r="Q512" s="30"/>
      <c r="R512" s="29"/>
    </row>
    <row r="513" spans="2:18" x14ac:dyDescent="0.2">
      <c r="B513" s="46">
        <v>14</v>
      </c>
      <c r="C513" s="47">
        <v>0.13700000000000001</v>
      </c>
      <c r="D513" s="47" t="s">
        <v>22</v>
      </c>
      <c r="E513" s="39">
        <f t="shared" si="120"/>
        <v>0.1865</v>
      </c>
      <c r="F513" s="41">
        <f t="shared" si="121"/>
        <v>1</v>
      </c>
      <c r="G513" s="39">
        <f t="shared" si="122"/>
        <v>0.1865</v>
      </c>
      <c r="I513" s="46">
        <v>10</v>
      </c>
      <c r="J513" s="47">
        <v>0.70599999999999996</v>
      </c>
      <c r="K513" s="39">
        <f t="shared" si="123"/>
        <v>0.71</v>
      </c>
      <c r="L513" s="41">
        <f t="shared" si="124"/>
        <v>5</v>
      </c>
      <c r="M513" s="39">
        <f t="shared" si="125"/>
        <v>3.55</v>
      </c>
      <c r="N513" s="28"/>
      <c r="O513" s="28"/>
      <c r="P513" s="28"/>
      <c r="Q513" s="30"/>
      <c r="R513" s="29"/>
    </row>
    <row r="514" spans="2:18" x14ac:dyDescent="0.2">
      <c r="B514" s="46">
        <v>15</v>
      </c>
      <c r="C514" s="47">
        <v>0.23899999999999999</v>
      </c>
      <c r="D514" s="47"/>
      <c r="E514" s="39">
        <f t="shared" si="120"/>
        <v>0.188</v>
      </c>
      <c r="F514" s="41">
        <f t="shared" si="121"/>
        <v>1</v>
      </c>
      <c r="G514" s="39">
        <f t="shared" si="122"/>
        <v>0.188</v>
      </c>
      <c r="I514" s="48">
        <f>I513+(J513-J514)*1.5</f>
        <v>11.959</v>
      </c>
      <c r="J514" s="49">
        <v>-0.6</v>
      </c>
      <c r="K514" s="39">
        <f t="shared" si="123"/>
        <v>5.2999999999999992E-2</v>
      </c>
      <c r="L514" s="41">
        <f t="shared" si="124"/>
        <v>1.9589999999999996</v>
      </c>
      <c r="M514" s="39">
        <f t="shared" si="125"/>
        <v>0.10382699999999996</v>
      </c>
      <c r="N514" s="28"/>
      <c r="O514" s="28"/>
      <c r="P514" s="28"/>
      <c r="Q514" s="30"/>
      <c r="R514" s="29"/>
    </row>
    <row r="515" spans="2:18" x14ac:dyDescent="0.2">
      <c r="B515" s="46">
        <v>16</v>
      </c>
      <c r="C515" s="47">
        <v>0.53600000000000003</v>
      </c>
      <c r="D515" s="47"/>
      <c r="E515" s="39">
        <f t="shared" si="120"/>
        <v>0.38750000000000001</v>
      </c>
      <c r="F515" s="41">
        <f t="shared" si="121"/>
        <v>1</v>
      </c>
      <c r="G515" s="39">
        <f t="shared" si="122"/>
        <v>0.38750000000000001</v>
      </c>
      <c r="I515" s="67">
        <f>I514+1.5</f>
        <v>13.459</v>
      </c>
      <c r="J515" s="68">
        <f>J514</f>
        <v>-0.6</v>
      </c>
      <c r="K515" s="39">
        <f t="shared" si="123"/>
        <v>-0.6</v>
      </c>
      <c r="L515" s="41">
        <f t="shared" si="124"/>
        <v>1.5</v>
      </c>
      <c r="M515" s="39">
        <f t="shared" si="125"/>
        <v>-0.89999999999999991</v>
      </c>
      <c r="N515" s="32"/>
      <c r="O515" s="32"/>
      <c r="P515" s="32"/>
      <c r="Q515" s="30"/>
      <c r="R515" s="29"/>
    </row>
    <row r="516" spans="2:18" x14ac:dyDescent="0.2">
      <c r="B516" s="46">
        <v>17</v>
      </c>
      <c r="C516" s="47">
        <v>1.0349999999999999</v>
      </c>
      <c r="D516" s="47"/>
      <c r="E516" s="39">
        <f t="shared" si="120"/>
        <v>0.78549999999999998</v>
      </c>
      <c r="F516" s="41">
        <f t="shared" si="121"/>
        <v>1</v>
      </c>
      <c r="G516" s="39">
        <f t="shared" si="122"/>
        <v>0.78549999999999998</v>
      </c>
      <c r="H516" s="41"/>
      <c r="I516" s="48">
        <f>I515+1.5</f>
        <v>14.959</v>
      </c>
      <c r="J516" s="49">
        <f>J514</f>
        <v>-0.6</v>
      </c>
      <c r="K516" s="39">
        <f t="shared" si="123"/>
        <v>-0.6</v>
      </c>
      <c r="L516" s="41">
        <f t="shared" si="124"/>
        <v>1.5</v>
      </c>
      <c r="M516" s="39">
        <f t="shared" si="125"/>
        <v>-0.89999999999999991</v>
      </c>
      <c r="N516" s="28"/>
      <c r="O516" s="28"/>
      <c r="P516" s="28"/>
      <c r="Q516" s="30"/>
      <c r="R516" s="29"/>
    </row>
    <row r="517" spans="2:18" x14ac:dyDescent="0.2">
      <c r="B517" s="46">
        <v>18</v>
      </c>
      <c r="C517" s="47">
        <v>1.974</v>
      </c>
      <c r="D517" s="47" t="s">
        <v>21</v>
      </c>
      <c r="E517" s="39">
        <f t="shared" si="120"/>
        <v>1.5044999999999999</v>
      </c>
      <c r="F517" s="41">
        <f t="shared" si="121"/>
        <v>1</v>
      </c>
      <c r="G517" s="39">
        <f t="shared" si="122"/>
        <v>1.5044999999999999</v>
      </c>
      <c r="H517" s="41"/>
      <c r="I517" s="48">
        <f>I516+(J517-J516)*1.5</f>
        <v>18.814</v>
      </c>
      <c r="J517" s="36">
        <v>1.97</v>
      </c>
      <c r="K517" s="39">
        <f t="shared" si="123"/>
        <v>0.68500000000000005</v>
      </c>
      <c r="L517" s="41">
        <f t="shared" si="124"/>
        <v>3.8550000000000004</v>
      </c>
      <c r="M517" s="39">
        <f t="shared" si="125"/>
        <v>2.6406750000000003</v>
      </c>
      <c r="N517" s="32"/>
      <c r="O517" s="32"/>
      <c r="P517" s="32"/>
      <c r="Q517" s="30"/>
      <c r="R517" s="29"/>
    </row>
    <row r="518" spans="2:18" x14ac:dyDescent="0.2">
      <c r="B518" s="46">
        <v>23</v>
      </c>
      <c r="C518" s="47">
        <v>1.9790000000000001</v>
      </c>
      <c r="D518" s="47"/>
      <c r="E518" s="39">
        <f t="shared" si="120"/>
        <v>1.9765000000000001</v>
      </c>
      <c r="F518" s="41">
        <f t="shared" si="121"/>
        <v>5</v>
      </c>
      <c r="G518" s="39">
        <f t="shared" si="122"/>
        <v>9.8825000000000003</v>
      </c>
      <c r="H518" s="41"/>
      <c r="I518" s="46">
        <v>23</v>
      </c>
      <c r="J518" s="47">
        <v>1.9790000000000001</v>
      </c>
      <c r="K518" s="39">
        <f t="shared" si="123"/>
        <v>1.9744999999999999</v>
      </c>
      <c r="L518" s="41">
        <f t="shared" si="124"/>
        <v>4.1859999999999999</v>
      </c>
      <c r="M518" s="39">
        <f t="shared" si="125"/>
        <v>8.2652570000000001</v>
      </c>
      <c r="N518" s="32"/>
      <c r="O518" s="32"/>
      <c r="P518" s="32"/>
      <c r="Q518" s="30"/>
      <c r="R518" s="29"/>
    </row>
    <row r="519" spans="2:18" x14ac:dyDescent="0.2">
      <c r="B519" s="46">
        <v>28</v>
      </c>
      <c r="C519" s="47">
        <v>1.986</v>
      </c>
      <c r="D519" s="47" t="s">
        <v>125</v>
      </c>
      <c r="E519" s="39">
        <f t="shared" si="120"/>
        <v>1.9824999999999999</v>
      </c>
      <c r="F519" s="41">
        <f t="shared" si="121"/>
        <v>5</v>
      </c>
      <c r="G519" s="39">
        <f t="shared" si="122"/>
        <v>9.9124999999999996</v>
      </c>
      <c r="H519" s="41"/>
      <c r="I519" s="46">
        <v>28</v>
      </c>
      <c r="J519" s="47">
        <v>1.986</v>
      </c>
      <c r="K519" s="39">
        <f t="shared" si="123"/>
        <v>1.9824999999999999</v>
      </c>
      <c r="L519" s="41">
        <f t="shared" si="124"/>
        <v>5</v>
      </c>
      <c r="M519" s="39">
        <f t="shared" si="125"/>
        <v>9.9124999999999996</v>
      </c>
      <c r="N519" s="28"/>
      <c r="O519" s="28"/>
      <c r="P519" s="28"/>
      <c r="R519" s="29"/>
    </row>
    <row r="520" spans="2:18" x14ac:dyDescent="0.2">
      <c r="B520" s="46"/>
      <c r="C520" s="47"/>
      <c r="D520" s="47"/>
      <c r="E520" s="39"/>
      <c r="F520" s="41"/>
      <c r="G520" s="39"/>
      <c r="H520" s="23"/>
      <c r="I520" s="75"/>
      <c r="J520" s="29"/>
      <c r="K520" s="39"/>
      <c r="L520" s="41"/>
      <c r="M520" s="39"/>
      <c r="N520" s="28"/>
      <c r="O520" s="28"/>
      <c r="P520" s="28"/>
      <c r="R520" s="29"/>
    </row>
    <row r="521" spans="2:18" x14ac:dyDescent="0.2">
      <c r="B521" s="46"/>
      <c r="C521" s="47"/>
      <c r="D521" s="47"/>
      <c r="E521" s="39"/>
      <c r="F521" s="41"/>
      <c r="G521" s="39"/>
      <c r="H521" s="23"/>
      <c r="I521" s="76"/>
      <c r="J521" s="41"/>
      <c r="K521" s="39"/>
      <c r="L521" s="41"/>
      <c r="M521" s="39"/>
      <c r="N521" s="28"/>
      <c r="O521" s="28"/>
      <c r="P521" s="28"/>
      <c r="R521" s="29"/>
    </row>
    <row r="522" spans="2:18" x14ac:dyDescent="0.2">
      <c r="B522" s="26"/>
      <c r="C522" s="34"/>
      <c r="D522" s="34"/>
      <c r="E522" s="39"/>
      <c r="F522" s="41"/>
      <c r="G522" s="39"/>
      <c r="H522" s="23"/>
      <c r="I522" s="41"/>
      <c r="J522" s="41"/>
      <c r="K522" s="39"/>
      <c r="L522" s="41"/>
      <c r="M522" s="39"/>
      <c r="N522" s="28"/>
      <c r="O522" s="28"/>
      <c r="P522" s="28"/>
      <c r="R522" s="29"/>
    </row>
    <row r="523" spans="2:18" x14ac:dyDescent="0.2">
      <c r="B523" s="26"/>
      <c r="C523" s="34"/>
      <c r="D523" s="34"/>
      <c r="E523" s="39"/>
      <c r="F523" s="41"/>
      <c r="G523" s="39"/>
      <c r="H523" s="23"/>
      <c r="I523" s="46"/>
      <c r="J523" s="37"/>
      <c r="K523" s="39"/>
      <c r="L523" s="41"/>
      <c r="M523" s="39"/>
      <c r="O523" s="32"/>
      <c r="P523" s="32"/>
    </row>
    <row r="524" spans="2:18" x14ac:dyDescent="0.2">
      <c r="B524" s="26"/>
      <c r="C524" s="34"/>
      <c r="D524" s="34"/>
      <c r="E524" s="39"/>
      <c r="F524" s="41"/>
      <c r="G524" s="39"/>
      <c r="H524" s="23"/>
      <c r="I524" s="26"/>
      <c r="J524" s="26"/>
      <c r="K524" s="39"/>
      <c r="L524" s="41"/>
      <c r="M524" s="39"/>
      <c r="O524" s="24"/>
      <c r="P524" s="24"/>
    </row>
    <row r="525" spans="2:18" x14ac:dyDescent="0.2">
      <c r="B525" s="26"/>
      <c r="C525" s="34"/>
      <c r="D525" s="34"/>
      <c r="E525" s="39"/>
      <c r="F525" s="41"/>
      <c r="G525" s="39"/>
      <c r="I525" s="26"/>
      <c r="J525" s="26"/>
      <c r="K525" s="39"/>
      <c r="L525" s="41"/>
      <c r="M525" s="39"/>
      <c r="O525" s="24"/>
      <c r="P525" s="24"/>
    </row>
    <row r="526" spans="2:18" x14ac:dyDescent="0.2">
      <c r="B526" s="26"/>
      <c r="C526" s="34"/>
      <c r="D526" s="34"/>
      <c r="E526" s="39"/>
      <c r="F526" s="41"/>
      <c r="G526" s="39"/>
      <c r="I526" s="26"/>
      <c r="J526" s="26"/>
      <c r="K526" s="39"/>
      <c r="L526" s="41"/>
      <c r="M526" s="39"/>
      <c r="N526" s="24"/>
      <c r="O526" s="24"/>
      <c r="P526" s="24"/>
    </row>
    <row r="527" spans="2:18" x14ac:dyDescent="0.2">
      <c r="B527" s="26"/>
      <c r="C527" s="34"/>
      <c r="D527" s="34"/>
      <c r="E527" s="39"/>
      <c r="F527" s="41"/>
      <c r="G527" s="39"/>
      <c r="I527" s="26"/>
      <c r="J527" s="26"/>
      <c r="K527" s="39"/>
      <c r="L527" s="41"/>
      <c r="M527" s="39"/>
      <c r="N527" s="24"/>
      <c r="O527" s="24"/>
      <c r="P527" s="24"/>
    </row>
    <row r="528" spans="2:18" x14ac:dyDescent="0.2">
      <c r="B528" s="26"/>
      <c r="C528" s="34"/>
      <c r="D528" s="34"/>
      <c r="E528" s="39"/>
      <c r="F528" s="41"/>
      <c r="G528" s="39"/>
      <c r="I528" s="26"/>
      <c r="J528" s="26"/>
      <c r="K528" s="39"/>
      <c r="L528" s="41"/>
      <c r="M528" s="39"/>
      <c r="N528" s="24"/>
      <c r="O528" s="24"/>
      <c r="P528" s="24"/>
    </row>
    <row r="529" spans="2:18" x14ac:dyDescent="0.2">
      <c r="B529" s="26"/>
      <c r="C529" s="34"/>
      <c r="D529" s="34"/>
      <c r="E529" s="39"/>
      <c r="F529" s="41"/>
      <c r="G529" s="39"/>
      <c r="H529" s="39"/>
      <c r="I529" s="26"/>
      <c r="J529" s="26"/>
      <c r="K529" s="39"/>
      <c r="L529" s="41"/>
      <c r="M529" s="39"/>
      <c r="N529" s="24"/>
      <c r="O529" s="24"/>
      <c r="P529" s="24"/>
    </row>
    <row r="530" spans="2:18" x14ac:dyDescent="0.2">
      <c r="B530" s="26"/>
      <c r="C530" s="34"/>
      <c r="D530" s="34"/>
      <c r="E530" s="39"/>
      <c r="F530" s="41"/>
      <c r="G530" s="39"/>
      <c r="H530" s="39"/>
      <c r="I530" s="26"/>
      <c r="J530" s="26"/>
      <c r="K530" s="39"/>
      <c r="L530" s="41"/>
      <c r="M530" s="39"/>
      <c r="N530" s="32"/>
      <c r="O530" s="24"/>
      <c r="P530" s="24"/>
    </row>
    <row r="531" spans="2:18" x14ac:dyDescent="0.2">
      <c r="B531" s="26"/>
      <c r="C531" s="34"/>
      <c r="D531" s="34"/>
      <c r="E531" s="39"/>
      <c r="F531" s="41"/>
      <c r="G531" s="39"/>
      <c r="H531" s="39"/>
      <c r="I531" s="26"/>
      <c r="J531" s="26"/>
      <c r="K531" s="39"/>
      <c r="L531" s="41"/>
      <c r="M531" s="39"/>
      <c r="N531" s="28"/>
      <c r="O531" s="28"/>
      <c r="P531" s="28"/>
      <c r="R531" s="29"/>
    </row>
    <row r="532" spans="2:18" ht="15" x14ac:dyDescent="0.2">
      <c r="B532" s="26"/>
      <c r="C532" s="34"/>
      <c r="D532" s="34"/>
      <c r="E532" s="39"/>
      <c r="F532" s="41">
        <f>SUM(F508:F531)</f>
        <v>28</v>
      </c>
      <c r="G532" s="39">
        <f>SUM(G508:G531)</f>
        <v>31.213500000000003</v>
      </c>
      <c r="H532" s="39"/>
      <c r="I532" s="39"/>
      <c r="J532" s="42"/>
      <c r="K532" s="42"/>
      <c r="L532" s="77">
        <f>SUM(L509:L531)</f>
        <v>28</v>
      </c>
      <c r="M532" s="77">
        <f>SUM(M509:M531)</f>
        <v>26.254759</v>
      </c>
      <c r="N532" s="28"/>
      <c r="O532" s="28"/>
      <c r="P532" s="28"/>
      <c r="R532" s="29"/>
    </row>
    <row r="533" spans="2:18" x14ac:dyDescent="0.2">
      <c r="B533" s="26"/>
      <c r="C533" s="34"/>
      <c r="D533" s="34"/>
      <c r="E533" s="39"/>
      <c r="F533" s="41"/>
      <c r="G533" s="39"/>
      <c r="H533" s="41" t="s">
        <v>72</v>
      </c>
      <c r="I533" s="41"/>
      <c r="J533" s="41">
        <f>G532</f>
        <v>31.213500000000003</v>
      </c>
      <c r="K533" s="39" t="s">
        <v>73</v>
      </c>
      <c r="L533" s="41">
        <f>M532</f>
        <v>26.254759</v>
      </c>
      <c r="M533" s="66">
        <f>J533-L533</f>
        <v>4.9587410000000034</v>
      </c>
      <c r="N533" s="28"/>
      <c r="O533" s="28"/>
      <c r="P533" s="28"/>
      <c r="R533" s="29"/>
    </row>
    <row r="535" spans="2:18" ht="15" x14ac:dyDescent="0.2">
      <c r="B535" s="42"/>
      <c r="C535" s="22"/>
      <c r="D535" s="22"/>
      <c r="E535" s="42"/>
      <c r="F535" s="23" t="s">
        <v>70</v>
      </c>
      <c r="G535" s="23"/>
      <c r="H535" s="92">
        <v>1.3</v>
      </c>
      <c r="I535" s="92"/>
      <c r="J535" s="42"/>
      <c r="K535" s="42"/>
      <c r="L535" s="42"/>
      <c r="M535" s="42"/>
      <c r="N535" s="24"/>
      <c r="O535" s="24"/>
      <c r="P535" s="24"/>
    </row>
    <row r="536" spans="2:18" x14ac:dyDescent="0.2">
      <c r="B536" s="93" t="s">
        <v>109</v>
      </c>
      <c r="C536" s="93"/>
      <c r="D536" s="93"/>
      <c r="E536" s="93"/>
      <c r="F536" s="93"/>
      <c r="G536" s="93"/>
      <c r="H536" s="21" t="s">
        <v>74</v>
      </c>
      <c r="I536" s="93" t="s">
        <v>71</v>
      </c>
      <c r="J536" s="93"/>
      <c r="K536" s="93"/>
      <c r="L536" s="93"/>
      <c r="M536" s="93"/>
      <c r="N536" s="25"/>
      <c r="O536" s="25"/>
      <c r="P536" s="28">
        <f>I551-I549</f>
        <v>3.2134999999999998</v>
      </c>
    </row>
    <row r="537" spans="2:18" x14ac:dyDescent="0.2">
      <c r="B537" s="46">
        <v>0</v>
      </c>
      <c r="C537" s="47">
        <v>2.1110000000000002</v>
      </c>
      <c r="D537" s="47" t="s">
        <v>110</v>
      </c>
      <c r="E537" s="41"/>
      <c r="F537" s="41"/>
      <c r="G537" s="41"/>
      <c r="H537" s="41"/>
      <c r="I537" s="26"/>
      <c r="J537" s="27"/>
      <c r="K537" s="39"/>
      <c r="L537" s="41"/>
      <c r="M537" s="39"/>
      <c r="N537" s="28"/>
      <c r="O537" s="28"/>
      <c r="P537" s="28"/>
      <c r="R537" s="29"/>
    </row>
    <row r="538" spans="2:18" x14ac:dyDescent="0.2">
      <c r="B538" s="46">
        <v>5</v>
      </c>
      <c r="C538" s="47">
        <v>2.097</v>
      </c>
      <c r="D538" s="47"/>
      <c r="E538" s="39">
        <f>(C537+C538)/2</f>
        <v>2.1040000000000001</v>
      </c>
      <c r="F538" s="41">
        <f>B538-B537</f>
        <v>5</v>
      </c>
      <c r="G538" s="39">
        <f>E538*F538</f>
        <v>10.52</v>
      </c>
      <c r="H538" s="41"/>
      <c r="I538" s="29"/>
      <c r="J538" s="29"/>
      <c r="K538" s="39"/>
      <c r="L538" s="41"/>
      <c r="M538" s="39"/>
      <c r="N538" s="28"/>
      <c r="O538" s="28"/>
      <c r="P538" s="28"/>
      <c r="Q538" s="30"/>
      <c r="R538" s="29"/>
    </row>
    <row r="539" spans="2:18" x14ac:dyDescent="0.2">
      <c r="B539" s="46">
        <v>10</v>
      </c>
      <c r="C539" s="47">
        <v>2.0859999999999999</v>
      </c>
      <c r="D539" s="47" t="s">
        <v>23</v>
      </c>
      <c r="E539" s="39">
        <f t="shared" ref="E539:E549" si="126">(C538+C539)/2</f>
        <v>2.0914999999999999</v>
      </c>
      <c r="F539" s="41">
        <f t="shared" ref="F539:F549" si="127">B539-B538</f>
        <v>5</v>
      </c>
      <c r="G539" s="39">
        <f t="shared" ref="G539:G549" si="128">E539*F539</f>
        <v>10.4575</v>
      </c>
      <c r="H539" s="41"/>
      <c r="I539" s="29"/>
      <c r="J539" s="29"/>
      <c r="K539" s="39"/>
      <c r="L539" s="41"/>
      <c r="M539" s="39"/>
      <c r="N539" s="28"/>
      <c r="O539" s="28"/>
      <c r="P539" s="28"/>
      <c r="Q539" s="30"/>
      <c r="R539" s="29"/>
    </row>
    <row r="540" spans="2:18" x14ac:dyDescent="0.2">
      <c r="B540" s="46">
        <v>11</v>
      </c>
      <c r="C540" s="47">
        <v>1.127</v>
      </c>
      <c r="D540" s="47"/>
      <c r="E540" s="39">
        <f t="shared" si="126"/>
        <v>1.6065</v>
      </c>
      <c r="F540" s="41">
        <f t="shared" si="127"/>
        <v>1</v>
      </c>
      <c r="G540" s="39">
        <f t="shared" si="128"/>
        <v>1.6065</v>
      </c>
      <c r="H540" s="41"/>
      <c r="I540" s="29"/>
      <c r="J540" s="29"/>
      <c r="K540" s="39"/>
      <c r="L540" s="41"/>
      <c r="M540" s="39"/>
      <c r="N540" s="28"/>
      <c r="O540" s="28"/>
      <c r="P540" s="28"/>
      <c r="Q540" s="30"/>
      <c r="R540" s="29"/>
    </row>
    <row r="541" spans="2:18" x14ac:dyDescent="0.2">
      <c r="B541" s="46">
        <v>13</v>
      </c>
      <c r="C541" s="47">
        <v>0.59099999999999997</v>
      </c>
      <c r="D541" s="47"/>
      <c r="E541" s="39">
        <f t="shared" si="126"/>
        <v>0.85899999999999999</v>
      </c>
      <c r="F541" s="41">
        <f t="shared" si="127"/>
        <v>2</v>
      </c>
      <c r="G541" s="39">
        <f t="shared" si="128"/>
        <v>1.718</v>
      </c>
      <c r="H541" s="41"/>
      <c r="I541" s="29"/>
      <c r="J541" s="29"/>
      <c r="K541" s="39"/>
      <c r="L541" s="41"/>
      <c r="M541" s="39"/>
      <c r="N541" s="28"/>
      <c r="O541" s="28"/>
      <c r="P541" s="28"/>
      <c r="Q541" s="30"/>
      <c r="R541" s="29"/>
    </row>
    <row r="542" spans="2:18" x14ac:dyDescent="0.2">
      <c r="B542" s="46">
        <v>15</v>
      </c>
      <c r="C542" s="47">
        <v>7.1999999999999995E-2</v>
      </c>
      <c r="D542" s="47"/>
      <c r="E542" s="39">
        <f t="shared" si="126"/>
        <v>0.33149999999999996</v>
      </c>
      <c r="F542" s="41">
        <f t="shared" si="127"/>
        <v>2</v>
      </c>
      <c r="G542" s="39">
        <f t="shared" si="128"/>
        <v>0.66299999999999992</v>
      </c>
      <c r="H542" s="41"/>
      <c r="I542" s="46">
        <v>0</v>
      </c>
      <c r="J542" s="47">
        <v>2.1110000000000002</v>
      </c>
      <c r="K542" s="39"/>
      <c r="L542" s="41"/>
      <c r="M542" s="39"/>
      <c r="N542" s="28"/>
      <c r="O542" s="28"/>
      <c r="P542" s="28"/>
      <c r="Q542" s="30"/>
      <c r="R542" s="29"/>
    </row>
    <row r="543" spans="2:18" x14ac:dyDescent="0.2">
      <c r="B543" s="46">
        <v>16</v>
      </c>
      <c r="C543" s="47">
        <v>-2.9000000000000001E-2</v>
      </c>
      <c r="D543" s="47" t="s">
        <v>22</v>
      </c>
      <c r="E543" s="39">
        <f t="shared" si="126"/>
        <v>2.1499999999999998E-2</v>
      </c>
      <c r="F543" s="41">
        <f t="shared" si="127"/>
        <v>1</v>
      </c>
      <c r="G543" s="39">
        <f t="shared" si="128"/>
        <v>2.1499999999999998E-2</v>
      </c>
      <c r="I543" s="46">
        <v>5</v>
      </c>
      <c r="J543" s="47">
        <v>2.097</v>
      </c>
      <c r="K543" s="39">
        <f t="shared" ref="K543:K554" si="129">AVERAGE(J542,J543)</f>
        <v>2.1040000000000001</v>
      </c>
      <c r="L543" s="41">
        <f t="shared" ref="L543:L554" si="130">I543-I542</f>
        <v>5</v>
      </c>
      <c r="M543" s="39">
        <f t="shared" ref="M543:M554" si="131">L543*K543</f>
        <v>10.52</v>
      </c>
      <c r="N543" s="28"/>
      <c r="O543" s="28"/>
      <c r="P543" s="28"/>
      <c r="Q543" s="30"/>
      <c r="R543" s="29"/>
    </row>
    <row r="544" spans="2:18" x14ac:dyDescent="0.2">
      <c r="B544" s="46">
        <v>17</v>
      </c>
      <c r="C544" s="47">
        <v>7.5999999999999998E-2</v>
      </c>
      <c r="D544" s="47"/>
      <c r="E544" s="39">
        <f t="shared" si="126"/>
        <v>2.35E-2</v>
      </c>
      <c r="F544" s="41">
        <f t="shared" si="127"/>
        <v>1</v>
      </c>
      <c r="G544" s="39">
        <f t="shared" si="128"/>
        <v>2.35E-2</v>
      </c>
      <c r="I544" s="46">
        <v>10</v>
      </c>
      <c r="J544" s="47">
        <v>2.0859999999999999</v>
      </c>
      <c r="K544" s="39">
        <f t="shared" si="129"/>
        <v>2.0914999999999999</v>
      </c>
      <c r="L544" s="41">
        <f t="shared" si="130"/>
        <v>5</v>
      </c>
      <c r="M544" s="39">
        <f t="shared" si="131"/>
        <v>10.4575</v>
      </c>
      <c r="N544" s="28"/>
      <c r="O544" s="28"/>
      <c r="P544" s="28"/>
      <c r="Q544" s="30"/>
      <c r="R544" s="29"/>
    </row>
    <row r="545" spans="2:18" x14ac:dyDescent="0.2">
      <c r="B545" s="46">
        <v>19</v>
      </c>
      <c r="C545" s="47">
        <v>0.52</v>
      </c>
      <c r="D545" s="47"/>
      <c r="E545" s="39">
        <f t="shared" si="126"/>
        <v>0.29799999999999999</v>
      </c>
      <c r="F545" s="41">
        <f t="shared" si="127"/>
        <v>2</v>
      </c>
      <c r="G545" s="39">
        <f t="shared" si="128"/>
        <v>0.59599999999999997</v>
      </c>
      <c r="I545" s="46">
        <v>11</v>
      </c>
      <c r="J545" s="47">
        <v>1.127</v>
      </c>
      <c r="K545" s="39">
        <f t="shared" si="129"/>
        <v>1.6065</v>
      </c>
      <c r="L545" s="41">
        <f t="shared" si="130"/>
        <v>1</v>
      </c>
      <c r="M545" s="39">
        <f t="shared" si="131"/>
        <v>1.6065</v>
      </c>
      <c r="N545" s="32"/>
      <c r="O545" s="32"/>
      <c r="P545" s="32"/>
      <c r="Q545" s="30"/>
      <c r="R545" s="29"/>
    </row>
    <row r="546" spans="2:18" x14ac:dyDescent="0.2">
      <c r="B546" s="46">
        <v>21</v>
      </c>
      <c r="C546" s="47">
        <v>1.123</v>
      </c>
      <c r="D546" s="47"/>
      <c r="E546" s="39">
        <f t="shared" si="126"/>
        <v>0.82150000000000001</v>
      </c>
      <c r="F546" s="41">
        <f t="shared" si="127"/>
        <v>2</v>
      </c>
      <c r="G546" s="39">
        <f t="shared" si="128"/>
        <v>1.643</v>
      </c>
      <c r="H546" s="41"/>
      <c r="I546" s="46">
        <v>13</v>
      </c>
      <c r="J546" s="47">
        <v>0.59099999999999997</v>
      </c>
      <c r="K546" s="39">
        <f t="shared" si="129"/>
        <v>0.85899999999999999</v>
      </c>
      <c r="L546" s="41">
        <f t="shared" si="130"/>
        <v>2</v>
      </c>
      <c r="M546" s="39">
        <f t="shared" si="131"/>
        <v>1.718</v>
      </c>
      <c r="N546" s="28"/>
      <c r="O546" s="28"/>
      <c r="P546" s="28"/>
      <c r="Q546" s="30"/>
      <c r="R546" s="29"/>
    </row>
    <row r="547" spans="2:18" x14ac:dyDescent="0.2">
      <c r="B547" s="46">
        <v>22</v>
      </c>
      <c r="C547" s="47">
        <v>2.2010000000000001</v>
      </c>
      <c r="D547" s="47" t="s">
        <v>21</v>
      </c>
      <c r="E547" s="39">
        <f t="shared" si="126"/>
        <v>1.6619999999999999</v>
      </c>
      <c r="F547" s="41">
        <f t="shared" si="127"/>
        <v>1</v>
      </c>
      <c r="G547" s="39">
        <f t="shared" si="128"/>
        <v>1.6619999999999999</v>
      </c>
      <c r="H547" s="41"/>
      <c r="I547" s="48">
        <f>I546+(J546-J547)*1.5</f>
        <v>14.7865</v>
      </c>
      <c r="J547" s="49">
        <v>-0.6</v>
      </c>
      <c r="K547" s="39">
        <f t="shared" si="129"/>
        <v>-4.500000000000004E-3</v>
      </c>
      <c r="L547" s="41">
        <f t="shared" si="130"/>
        <v>1.7865000000000002</v>
      </c>
      <c r="M547" s="39">
        <f t="shared" si="131"/>
        <v>-8.0392500000000082E-3</v>
      </c>
      <c r="N547" s="32"/>
      <c r="O547" s="32"/>
      <c r="P547" s="32"/>
      <c r="Q547" s="30"/>
      <c r="R547" s="29"/>
    </row>
    <row r="548" spans="2:18" x14ac:dyDescent="0.2">
      <c r="B548" s="46">
        <v>27</v>
      </c>
      <c r="C548" s="47">
        <v>2.206</v>
      </c>
      <c r="D548" s="47"/>
      <c r="E548" s="39">
        <f t="shared" si="126"/>
        <v>2.2035</v>
      </c>
      <c r="F548" s="41">
        <f t="shared" si="127"/>
        <v>5</v>
      </c>
      <c r="G548" s="39">
        <f t="shared" si="128"/>
        <v>11.0175</v>
      </c>
      <c r="H548" s="41"/>
      <c r="I548" s="67">
        <f>I547+1.5</f>
        <v>16.2865</v>
      </c>
      <c r="J548" s="68">
        <f>J547</f>
        <v>-0.6</v>
      </c>
      <c r="K548" s="39">
        <f t="shared" si="129"/>
        <v>-0.6</v>
      </c>
      <c r="L548" s="41">
        <f t="shared" si="130"/>
        <v>1.5</v>
      </c>
      <c r="M548" s="39">
        <f t="shared" si="131"/>
        <v>-0.89999999999999991</v>
      </c>
      <c r="N548" s="32"/>
      <c r="O548" s="32"/>
      <c r="P548" s="32"/>
      <c r="Q548" s="30"/>
      <c r="R548" s="29"/>
    </row>
    <row r="549" spans="2:18" x14ac:dyDescent="0.2">
      <c r="B549" s="46">
        <v>32</v>
      </c>
      <c r="C549" s="47">
        <v>2.222</v>
      </c>
      <c r="D549" s="47" t="s">
        <v>128</v>
      </c>
      <c r="E549" s="39">
        <f t="shared" si="126"/>
        <v>2.214</v>
      </c>
      <c r="F549" s="41">
        <f t="shared" si="127"/>
        <v>5</v>
      </c>
      <c r="G549" s="39">
        <f t="shared" si="128"/>
        <v>11.07</v>
      </c>
      <c r="H549" s="41"/>
      <c r="I549" s="48">
        <f>I548+1.5</f>
        <v>17.7865</v>
      </c>
      <c r="J549" s="49">
        <f>J547</f>
        <v>-0.6</v>
      </c>
      <c r="K549" s="39">
        <f t="shared" si="129"/>
        <v>-0.6</v>
      </c>
      <c r="L549" s="41">
        <f t="shared" si="130"/>
        <v>1.5</v>
      </c>
      <c r="M549" s="39">
        <f t="shared" si="131"/>
        <v>-0.89999999999999991</v>
      </c>
      <c r="N549" s="28"/>
      <c r="O549" s="28"/>
      <c r="P549" s="28"/>
      <c r="R549" s="29"/>
    </row>
    <row r="550" spans="2:18" x14ac:dyDescent="0.2">
      <c r="B550" s="46"/>
      <c r="C550" s="47"/>
      <c r="D550" s="47"/>
      <c r="E550" s="39"/>
      <c r="F550" s="41"/>
      <c r="G550" s="39"/>
      <c r="H550" s="23"/>
      <c r="I550" s="48">
        <f>I549+(J550-J549)*1.5</f>
        <v>19.736499999999999</v>
      </c>
      <c r="J550" s="47">
        <v>0.7</v>
      </c>
      <c r="K550" s="39">
        <f t="shared" si="129"/>
        <v>4.9999999999999989E-2</v>
      </c>
      <c r="L550" s="41">
        <f t="shared" si="130"/>
        <v>1.9499999999999993</v>
      </c>
      <c r="M550" s="39">
        <f t="shared" si="131"/>
        <v>9.7499999999999948E-2</v>
      </c>
      <c r="N550" s="28"/>
      <c r="O550" s="28"/>
      <c r="P550" s="28"/>
      <c r="R550" s="29"/>
    </row>
    <row r="551" spans="2:18" x14ac:dyDescent="0.2">
      <c r="B551" s="46"/>
      <c r="C551" s="47"/>
      <c r="D551" s="47"/>
      <c r="E551" s="39"/>
      <c r="F551" s="41"/>
      <c r="G551" s="39"/>
      <c r="H551" s="23"/>
      <c r="I551" s="46">
        <v>21</v>
      </c>
      <c r="J551" s="47">
        <v>1.123</v>
      </c>
      <c r="K551" s="39">
        <f t="shared" si="129"/>
        <v>0.91149999999999998</v>
      </c>
      <c r="L551" s="41">
        <f t="shared" si="130"/>
        <v>1.2635000000000005</v>
      </c>
      <c r="M551" s="39">
        <f t="shared" si="131"/>
        <v>1.1516802500000005</v>
      </c>
      <c r="N551" s="28"/>
      <c r="O551" s="28"/>
      <c r="P551" s="28"/>
      <c r="R551" s="29"/>
    </row>
    <row r="552" spans="2:18" x14ac:dyDescent="0.2">
      <c r="B552" s="26"/>
      <c r="C552" s="34"/>
      <c r="D552" s="34"/>
      <c r="E552" s="39"/>
      <c r="F552" s="41"/>
      <c r="G552" s="39"/>
      <c r="H552" s="23"/>
      <c r="I552" s="46">
        <v>22</v>
      </c>
      <c r="J552" s="47">
        <v>2.2010000000000001</v>
      </c>
      <c r="K552" s="39">
        <f t="shared" si="129"/>
        <v>1.6619999999999999</v>
      </c>
      <c r="L552" s="41">
        <f t="shared" si="130"/>
        <v>1</v>
      </c>
      <c r="M552" s="39">
        <f t="shared" si="131"/>
        <v>1.6619999999999999</v>
      </c>
      <c r="N552" s="28"/>
      <c r="O552" s="28"/>
      <c r="P552" s="28"/>
      <c r="R552" s="29"/>
    </row>
    <row r="553" spans="2:18" x14ac:dyDescent="0.2">
      <c r="B553" s="26"/>
      <c r="C553" s="34"/>
      <c r="D553" s="34"/>
      <c r="E553" s="39"/>
      <c r="F553" s="41"/>
      <c r="G553" s="39"/>
      <c r="H553" s="23"/>
      <c r="I553" s="46">
        <v>27</v>
      </c>
      <c r="J553" s="47">
        <v>2.206</v>
      </c>
      <c r="K553" s="39">
        <f t="shared" si="129"/>
        <v>2.2035</v>
      </c>
      <c r="L553" s="41">
        <f t="shared" si="130"/>
        <v>5</v>
      </c>
      <c r="M553" s="39">
        <f t="shared" si="131"/>
        <v>11.0175</v>
      </c>
      <c r="O553" s="32"/>
      <c r="P553" s="32"/>
    </row>
    <row r="554" spans="2:18" x14ac:dyDescent="0.2">
      <c r="B554" s="26"/>
      <c r="C554" s="34"/>
      <c r="D554" s="34"/>
      <c r="E554" s="39"/>
      <c r="F554" s="41"/>
      <c r="G554" s="39"/>
      <c r="H554" s="23"/>
      <c r="I554" s="46">
        <v>32</v>
      </c>
      <c r="J554" s="47">
        <v>2.222</v>
      </c>
      <c r="K554" s="39">
        <f t="shared" si="129"/>
        <v>2.214</v>
      </c>
      <c r="L554" s="41">
        <f t="shared" si="130"/>
        <v>5</v>
      </c>
      <c r="M554" s="39">
        <f t="shared" si="131"/>
        <v>11.07</v>
      </c>
      <c r="O554" s="24"/>
      <c r="P554" s="24"/>
    </row>
    <row r="555" spans="2:18" x14ac:dyDescent="0.2">
      <c r="B555" s="26"/>
      <c r="C555" s="34"/>
      <c r="D555" s="34"/>
      <c r="E555" s="39"/>
      <c r="F555" s="41"/>
      <c r="G555" s="39"/>
      <c r="I555" s="52"/>
      <c r="J555" s="53"/>
      <c r="K555" s="39"/>
      <c r="L555" s="41"/>
      <c r="M555" s="39"/>
      <c r="O555" s="24"/>
      <c r="P555" s="24"/>
    </row>
    <row r="556" spans="2:18" x14ac:dyDescent="0.2">
      <c r="B556" s="26"/>
      <c r="C556" s="34"/>
      <c r="D556" s="34"/>
      <c r="E556" s="39"/>
      <c r="F556" s="41"/>
      <c r="G556" s="39"/>
      <c r="I556" s="48"/>
      <c r="J556" s="49"/>
      <c r="K556" s="39"/>
      <c r="L556" s="41"/>
      <c r="M556" s="39"/>
      <c r="N556" s="24"/>
      <c r="O556" s="24"/>
      <c r="P556" s="24"/>
    </row>
    <row r="557" spans="2:18" x14ac:dyDescent="0.2">
      <c r="B557" s="26"/>
      <c r="C557" s="34"/>
      <c r="D557" s="34"/>
      <c r="E557" s="39"/>
      <c r="F557" s="41"/>
      <c r="G557" s="39"/>
      <c r="I557" s="48"/>
      <c r="J557" s="47"/>
      <c r="K557" s="39"/>
      <c r="L557" s="41"/>
      <c r="M557" s="39"/>
      <c r="N557" s="24"/>
      <c r="O557" s="24"/>
      <c r="P557" s="24"/>
    </row>
    <row r="558" spans="2:18" x14ac:dyDescent="0.2">
      <c r="B558" s="26"/>
      <c r="C558" s="34"/>
      <c r="D558" s="34"/>
      <c r="E558" s="39"/>
      <c r="F558" s="41"/>
      <c r="G558" s="39"/>
      <c r="I558" s="46"/>
      <c r="J558" s="47"/>
      <c r="K558" s="39"/>
      <c r="L558" s="41"/>
      <c r="M558" s="39"/>
      <c r="N558" s="24"/>
      <c r="O558" s="24"/>
      <c r="P558" s="24"/>
    </row>
    <row r="559" spans="2:18" x14ac:dyDescent="0.2">
      <c r="B559" s="26"/>
      <c r="C559" s="34"/>
      <c r="D559" s="34"/>
      <c r="E559" s="39"/>
      <c r="F559" s="41"/>
      <c r="G559" s="39"/>
      <c r="H559" s="39"/>
      <c r="I559" s="46"/>
      <c r="J559" s="47"/>
      <c r="K559" s="39"/>
      <c r="L559" s="41"/>
      <c r="M559" s="39"/>
      <c r="N559" s="24"/>
      <c r="O559" s="24"/>
      <c r="P559" s="24"/>
    </row>
    <row r="560" spans="2:18" x14ac:dyDescent="0.2">
      <c r="B560" s="26"/>
      <c r="C560" s="34"/>
      <c r="D560" s="34"/>
      <c r="E560" s="39"/>
      <c r="F560" s="41"/>
      <c r="G560" s="39"/>
      <c r="H560" s="39"/>
      <c r="I560" s="26"/>
      <c r="J560" s="26"/>
      <c r="K560" s="39"/>
      <c r="L560" s="41"/>
      <c r="M560" s="39"/>
      <c r="N560" s="32"/>
      <c r="O560" s="24"/>
      <c r="P560" s="24"/>
    </row>
    <row r="561" spans="2:18" x14ac:dyDescent="0.2">
      <c r="B561" s="26"/>
      <c r="C561" s="34"/>
      <c r="D561" s="34"/>
      <c r="E561" s="39"/>
      <c r="F561" s="41"/>
      <c r="G561" s="39"/>
      <c r="H561" s="39"/>
      <c r="I561" s="26"/>
      <c r="J561" s="26"/>
      <c r="K561" s="39"/>
      <c r="L561" s="41"/>
      <c r="M561" s="39"/>
      <c r="N561" s="28"/>
      <c r="O561" s="28"/>
      <c r="P561" s="28"/>
      <c r="R561" s="29"/>
    </row>
    <row r="562" spans="2:18" ht="15" x14ac:dyDescent="0.2">
      <c r="B562" s="26"/>
      <c r="C562" s="34"/>
      <c r="D562" s="34"/>
      <c r="E562" s="39"/>
      <c r="F562" s="41">
        <f>SUM(F538:F561)</f>
        <v>32</v>
      </c>
      <c r="G562" s="39">
        <f>SUM(G538:G561)</f>
        <v>50.9985</v>
      </c>
      <c r="H562" s="39"/>
      <c r="I562" s="39"/>
      <c r="J562" s="42"/>
      <c r="K562" s="42"/>
      <c r="L562" s="41">
        <f>SUM(L538:L561)</f>
        <v>32</v>
      </c>
      <c r="M562" s="55">
        <f>SUM(M541:M561)</f>
        <v>47.492641000000006</v>
      </c>
      <c r="N562" s="28"/>
      <c r="O562" s="28"/>
      <c r="P562" s="28"/>
      <c r="R562" s="29"/>
    </row>
    <row r="563" spans="2:18" x14ac:dyDescent="0.2">
      <c r="B563" s="26"/>
      <c r="C563" s="34"/>
      <c r="D563" s="34"/>
      <c r="E563" s="39"/>
      <c r="F563" s="41"/>
      <c r="G563" s="39"/>
      <c r="H563" s="41" t="s">
        <v>72</v>
      </c>
      <c r="I563" s="41"/>
      <c r="J563" s="41">
        <f>G562</f>
        <v>50.9985</v>
      </c>
      <c r="K563" s="39" t="s">
        <v>73</v>
      </c>
      <c r="L563" s="41">
        <f>M562</f>
        <v>47.492641000000006</v>
      </c>
      <c r="M563" s="66">
        <f>J563-L563</f>
        <v>3.5058589999999938</v>
      </c>
      <c r="N563" s="28"/>
      <c r="O563" s="28"/>
      <c r="P563" s="28"/>
      <c r="R563" s="29"/>
    </row>
    <row r="565" spans="2:18" ht="15" x14ac:dyDescent="0.2">
      <c r="B565" s="42"/>
      <c r="C565" s="22"/>
      <c r="D565" s="22"/>
      <c r="E565" s="42"/>
      <c r="F565" s="23" t="s">
        <v>70</v>
      </c>
      <c r="G565" s="23"/>
      <c r="H565" s="94">
        <v>1.4</v>
      </c>
      <c r="I565" s="94"/>
      <c r="J565" s="42"/>
      <c r="K565" s="42"/>
      <c r="L565" s="42"/>
      <c r="M565" s="42"/>
      <c r="N565" s="24"/>
      <c r="O565" s="24"/>
      <c r="P565" s="24"/>
    </row>
    <row r="566" spans="2:18" x14ac:dyDescent="0.2">
      <c r="B566" s="93" t="s">
        <v>109</v>
      </c>
      <c r="C566" s="93"/>
      <c r="D566" s="93"/>
      <c r="E566" s="93"/>
      <c r="F566" s="93"/>
      <c r="G566" s="93"/>
      <c r="H566" s="21" t="s">
        <v>74</v>
      </c>
      <c r="I566" s="93" t="s">
        <v>71</v>
      </c>
      <c r="J566" s="93"/>
      <c r="K566" s="93"/>
      <c r="L566" s="93"/>
      <c r="M566" s="93"/>
      <c r="N566" s="25"/>
      <c r="O566" s="25"/>
      <c r="P566" s="28">
        <f>I581-I579</f>
        <v>2.9014999999999986</v>
      </c>
    </row>
    <row r="567" spans="2:18" x14ac:dyDescent="0.2">
      <c r="B567" s="46">
        <v>0</v>
      </c>
      <c r="C567" s="47">
        <v>1.944</v>
      </c>
      <c r="D567" s="47" t="s">
        <v>108</v>
      </c>
      <c r="E567" s="41"/>
      <c r="F567" s="41"/>
      <c r="G567" s="41"/>
      <c r="H567" s="41"/>
      <c r="I567" s="26"/>
      <c r="J567" s="27"/>
      <c r="K567" s="39"/>
      <c r="L567" s="41"/>
      <c r="M567" s="39"/>
      <c r="N567" s="28"/>
      <c r="O567" s="28"/>
      <c r="P567" s="28"/>
      <c r="R567" s="29"/>
    </row>
    <row r="568" spans="2:18" x14ac:dyDescent="0.2">
      <c r="B568" s="46">
        <v>4</v>
      </c>
      <c r="C568" s="47">
        <v>1.9370000000000001</v>
      </c>
      <c r="D568" s="47" t="s">
        <v>23</v>
      </c>
      <c r="E568" s="39">
        <f>(C567+C568)/2</f>
        <v>1.9405000000000001</v>
      </c>
      <c r="F568" s="41">
        <f>B568-B567</f>
        <v>4</v>
      </c>
      <c r="G568" s="39">
        <f>E568*F568</f>
        <v>7.7620000000000005</v>
      </c>
      <c r="H568" s="41"/>
      <c r="I568" s="29"/>
      <c r="J568" s="29"/>
      <c r="K568" s="39"/>
      <c r="L568" s="41"/>
      <c r="M568" s="39"/>
      <c r="N568" s="28"/>
      <c r="O568" s="28"/>
      <c r="P568" s="28"/>
      <c r="Q568" s="30"/>
      <c r="R568" s="29"/>
    </row>
    <row r="569" spans="2:18" x14ac:dyDescent="0.2">
      <c r="B569" s="46">
        <v>5</v>
      </c>
      <c r="C569" s="47">
        <v>0.94099999999999995</v>
      </c>
      <c r="D569" s="47"/>
      <c r="E569" s="39">
        <f t="shared" ref="E569:E578" si="132">(C568+C569)/2</f>
        <v>1.4390000000000001</v>
      </c>
      <c r="F569" s="41">
        <f t="shared" ref="F569:F578" si="133">B569-B568</f>
        <v>1</v>
      </c>
      <c r="G569" s="39">
        <f t="shared" ref="G569:G578" si="134">E569*F569</f>
        <v>1.4390000000000001</v>
      </c>
      <c r="H569" s="41"/>
      <c r="I569" s="29"/>
      <c r="J569" s="29"/>
      <c r="K569" s="39"/>
      <c r="L569" s="41"/>
      <c r="M569" s="39"/>
      <c r="N569" s="28"/>
      <c r="O569" s="28"/>
      <c r="P569" s="28"/>
      <c r="Q569" s="30"/>
      <c r="R569" s="29"/>
    </row>
    <row r="570" spans="2:18" x14ac:dyDescent="0.2">
      <c r="B570" s="46">
        <v>7</v>
      </c>
      <c r="C570" s="47">
        <v>0.34300000000000003</v>
      </c>
      <c r="D570" s="47"/>
      <c r="E570" s="39">
        <f t="shared" si="132"/>
        <v>0.64200000000000002</v>
      </c>
      <c r="F570" s="41">
        <f t="shared" si="133"/>
        <v>2</v>
      </c>
      <c r="G570" s="39">
        <f t="shared" si="134"/>
        <v>1.284</v>
      </c>
      <c r="H570" s="41"/>
      <c r="I570" s="29"/>
      <c r="J570" s="29"/>
      <c r="K570" s="39"/>
      <c r="L570" s="41"/>
      <c r="M570" s="39"/>
      <c r="N570" s="28"/>
      <c r="O570" s="28"/>
      <c r="P570" s="28"/>
      <c r="Q570" s="30"/>
      <c r="R570" s="29"/>
    </row>
    <row r="571" spans="2:18" x14ac:dyDescent="0.2">
      <c r="B571" s="46">
        <v>9</v>
      </c>
      <c r="C571" s="47">
        <v>-1E-3</v>
      </c>
      <c r="D571" s="47"/>
      <c r="E571" s="39">
        <f t="shared" si="132"/>
        <v>0.17100000000000001</v>
      </c>
      <c r="F571" s="41">
        <f t="shared" si="133"/>
        <v>2</v>
      </c>
      <c r="G571" s="39">
        <f t="shared" si="134"/>
        <v>0.34200000000000003</v>
      </c>
      <c r="H571" s="41"/>
      <c r="I571" s="46">
        <v>0</v>
      </c>
      <c r="J571" s="47">
        <v>1.944</v>
      </c>
      <c r="K571" s="39"/>
      <c r="L571" s="41"/>
      <c r="M571" s="39"/>
      <c r="N571" s="28"/>
      <c r="O571" s="28"/>
      <c r="P571" s="28"/>
      <c r="Q571" s="30"/>
      <c r="R571" s="29"/>
    </row>
    <row r="572" spans="2:18" x14ac:dyDescent="0.2">
      <c r="B572" s="46">
        <v>11</v>
      </c>
      <c r="C572" s="47">
        <v>-0.10299999999999999</v>
      </c>
      <c r="D572" s="47" t="s">
        <v>22</v>
      </c>
      <c r="E572" s="39">
        <f t="shared" si="132"/>
        <v>-5.1999999999999998E-2</v>
      </c>
      <c r="F572" s="41">
        <f t="shared" si="133"/>
        <v>2</v>
      </c>
      <c r="G572" s="39">
        <f t="shared" si="134"/>
        <v>-0.104</v>
      </c>
      <c r="H572" s="41"/>
      <c r="I572" s="46">
        <v>4</v>
      </c>
      <c r="J572" s="47">
        <v>1.9370000000000001</v>
      </c>
      <c r="K572" s="39">
        <f t="shared" ref="K572:K584" si="135">AVERAGE(J571,J572)</f>
        <v>1.9405000000000001</v>
      </c>
      <c r="L572" s="41">
        <f t="shared" ref="L572:L584" si="136">I572-I571</f>
        <v>4</v>
      </c>
      <c r="M572" s="39">
        <f t="shared" ref="M572:M584" si="137">L572*K572</f>
        <v>7.7620000000000005</v>
      </c>
      <c r="N572" s="28"/>
      <c r="O572" s="28"/>
      <c r="P572" s="28"/>
      <c r="Q572" s="30"/>
      <c r="R572" s="29"/>
    </row>
    <row r="573" spans="2:18" x14ac:dyDescent="0.2">
      <c r="B573" s="46">
        <v>13</v>
      </c>
      <c r="C573" s="47">
        <v>-2E-3</v>
      </c>
      <c r="D573" s="47"/>
      <c r="E573" s="39">
        <f t="shared" si="132"/>
        <v>-5.2499999999999998E-2</v>
      </c>
      <c r="F573" s="41">
        <f t="shared" si="133"/>
        <v>2</v>
      </c>
      <c r="G573" s="39">
        <f t="shared" si="134"/>
        <v>-0.105</v>
      </c>
      <c r="I573" s="46">
        <v>5</v>
      </c>
      <c r="J573" s="47">
        <v>0.94099999999999995</v>
      </c>
      <c r="K573" s="39">
        <f t="shared" si="135"/>
        <v>1.4390000000000001</v>
      </c>
      <c r="L573" s="41">
        <f t="shared" si="136"/>
        <v>1</v>
      </c>
      <c r="M573" s="39">
        <f t="shared" si="137"/>
        <v>1.4390000000000001</v>
      </c>
      <c r="N573" s="28"/>
      <c r="O573" s="28"/>
      <c r="P573" s="28"/>
      <c r="Q573" s="30"/>
      <c r="R573" s="29"/>
    </row>
    <row r="574" spans="2:18" x14ac:dyDescent="0.2">
      <c r="B574" s="46">
        <v>15</v>
      </c>
      <c r="C574" s="47">
        <v>0.42099999999999999</v>
      </c>
      <c r="D574" s="47"/>
      <c r="E574" s="39">
        <f t="shared" si="132"/>
        <v>0.20949999999999999</v>
      </c>
      <c r="F574" s="41">
        <f t="shared" si="133"/>
        <v>2</v>
      </c>
      <c r="G574" s="39">
        <f t="shared" si="134"/>
        <v>0.41899999999999998</v>
      </c>
      <c r="I574" s="46">
        <v>7</v>
      </c>
      <c r="J574" s="47">
        <v>0.34300000000000003</v>
      </c>
      <c r="K574" s="39">
        <f t="shared" si="135"/>
        <v>0.64200000000000002</v>
      </c>
      <c r="L574" s="41">
        <f t="shared" si="136"/>
        <v>2</v>
      </c>
      <c r="M574" s="39">
        <f t="shared" si="137"/>
        <v>1.284</v>
      </c>
      <c r="N574" s="28"/>
      <c r="O574" s="28"/>
      <c r="P574" s="28"/>
      <c r="Q574" s="30"/>
      <c r="R574" s="29"/>
    </row>
    <row r="575" spans="2:18" x14ac:dyDescent="0.2">
      <c r="B575" s="46">
        <v>17</v>
      </c>
      <c r="C575" s="47">
        <v>0.84699999999999998</v>
      </c>
      <c r="D575" s="47"/>
      <c r="E575" s="39">
        <f t="shared" si="132"/>
        <v>0.63400000000000001</v>
      </c>
      <c r="F575" s="41">
        <f t="shared" si="133"/>
        <v>2</v>
      </c>
      <c r="G575" s="39">
        <f t="shared" si="134"/>
        <v>1.268</v>
      </c>
      <c r="I575" s="46">
        <v>9</v>
      </c>
      <c r="J575" s="47">
        <v>-1E-3</v>
      </c>
      <c r="K575" s="39">
        <f t="shared" si="135"/>
        <v>0.17100000000000001</v>
      </c>
      <c r="L575" s="41">
        <f t="shared" si="136"/>
        <v>2</v>
      </c>
      <c r="M575" s="39">
        <f t="shared" si="137"/>
        <v>0.34200000000000003</v>
      </c>
      <c r="N575" s="32"/>
      <c r="O575" s="32"/>
      <c r="P575" s="32"/>
      <c r="Q575" s="30"/>
      <c r="R575" s="29"/>
    </row>
    <row r="576" spans="2:18" x14ac:dyDescent="0.2">
      <c r="B576" s="46">
        <v>18</v>
      </c>
      <c r="C576" s="47">
        <v>1.833</v>
      </c>
      <c r="D576" s="47" t="s">
        <v>21</v>
      </c>
      <c r="E576" s="39">
        <f t="shared" si="132"/>
        <v>1.3399999999999999</v>
      </c>
      <c r="F576" s="41">
        <f t="shared" si="133"/>
        <v>1</v>
      </c>
      <c r="G576" s="39">
        <f t="shared" si="134"/>
        <v>1.3399999999999999</v>
      </c>
      <c r="H576" s="41"/>
      <c r="I576" s="48">
        <f>I575+(J575-J576)*1.5</f>
        <v>9.8985000000000003</v>
      </c>
      <c r="J576" s="49">
        <v>-0.6</v>
      </c>
      <c r="K576" s="39">
        <f t="shared" si="135"/>
        <v>-0.30049999999999999</v>
      </c>
      <c r="L576" s="41">
        <f t="shared" si="136"/>
        <v>0.8985000000000003</v>
      </c>
      <c r="M576" s="39">
        <f t="shared" si="137"/>
        <v>-0.26999925000000008</v>
      </c>
      <c r="N576" s="28"/>
      <c r="O576" s="28"/>
      <c r="P576" s="28"/>
      <c r="Q576" s="30"/>
      <c r="R576" s="29"/>
    </row>
    <row r="577" spans="2:18" x14ac:dyDescent="0.2">
      <c r="B577" s="46">
        <v>23</v>
      </c>
      <c r="C577" s="47">
        <v>1.84</v>
      </c>
      <c r="D577" s="47"/>
      <c r="E577" s="39">
        <f t="shared" si="132"/>
        <v>1.8365</v>
      </c>
      <c r="F577" s="41">
        <f t="shared" si="133"/>
        <v>5</v>
      </c>
      <c r="G577" s="39">
        <f t="shared" si="134"/>
        <v>9.182500000000001</v>
      </c>
      <c r="H577" s="41"/>
      <c r="I577" s="50">
        <f>I576+1.5</f>
        <v>11.3985</v>
      </c>
      <c r="J577" s="51">
        <f>J576</f>
        <v>-0.6</v>
      </c>
      <c r="K577" s="39">
        <f t="shared" si="135"/>
        <v>-0.6</v>
      </c>
      <c r="L577" s="41">
        <f t="shared" si="136"/>
        <v>1.5</v>
      </c>
      <c r="M577" s="39">
        <f t="shared" si="137"/>
        <v>-0.89999999999999991</v>
      </c>
      <c r="N577" s="32"/>
      <c r="O577" s="32"/>
      <c r="P577" s="32"/>
      <c r="Q577" s="30"/>
      <c r="R577" s="29"/>
    </row>
    <row r="578" spans="2:18" x14ac:dyDescent="0.2">
      <c r="B578" s="46">
        <v>28</v>
      </c>
      <c r="C578" s="47">
        <v>1.847</v>
      </c>
      <c r="D578" s="47" t="s">
        <v>110</v>
      </c>
      <c r="E578" s="39">
        <f t="shared" si="132"/>
        <v>1.8435000000000001</v>
      </c>
      <c r="F578" s="41">
        <f t="shared" si="133"/>
        <v>5</v>
      </c>
      <c r="G578" s="39">
        <f t="shared" si="134"/>
        <v>9.2175000000000011</v>
      </c>
      <c r="H578" s="41"/>
      <c r="I578" s="48">
        <f>I577+1.5</f>
        <v>12.8985</v>
      </c>
      <c r="J578" s="49">
        <f>J576</f>
        <v>-0.6</v>
      </c>
      <c r="K578" s="39">
        <f t="shared" si="135"/>
        <v>-0.6</v>
      </c>
      <c r="L578" s="41">
        <f t="shared" si="136"/>
        <v>1.5</v>
      </c>
      <c r="M578" s="39">
        <f t="shared" si="137"/>
        <v>-0.89999999999999991</v>
      </c>
      <c r="N578" s="32"/>
      <c r="O578" s="32"/>
      <c r="P578" s="32"/>
      <c r="Q578" s="30"/>
      <c r="R578" s="29"/>
    </row>
    <row r="579" spans="2:18" x14ac:dyDescent="0.2">
      <c r="B579" s="46"/>
      <c r="C579" s="47"/>
      <c r="D579" s="47"/>
      <c r="E579" s="39"/>
      <c r="F579" s="41"/>
      <c r="G579" s="39"/>
      <c r="H579" s="41"/>
      <c r="I579" s="48">
        <f>I578+(J579-J578)*1.5</f>
        <v>14.098500000000001</v>
      </c>
      <c r="J579" s="47">
        <v>0.2</v>
      </c>
      <c r="K579" s="39">
        <f t="shared" si="135"/>
        <v>-0.19999999999999998</v>
      </c>
      <c r="L579" s="41">
        <f t="shared" si="136"/>
        <v>1.2000000000000011</v>
      </c>
      <c r="M579" s="39">
        <f t="shared" si="137"/>
        <v>-0.24000000000000019</v>
      </c>
      <c r="N579" s="28"/>
      <c r="O579" s="28"/>
      <c r="P579" s="28"/>
      <c r="R579" s="29"/>
    </row>
    <row r="580" spans="2:18" x14ac:dyDescent="0.2">
      <c r="B580" s="46"/>
      <c r="C580" s="47"/>
      <c r="D580" s="47"/>
      <c r="E580" s="39"/>
      <c r="F580" s="41"/>
      <c r="G580" s="39"/>
      <c r="H580" s="23"/>
      <c r="I580" s="46">
        <v>15</v>
      </c>
      <c r="J580" s="47">
        <v>0.42099999999999999</v>
      </c>
      <c r="K580" s="39">
        <f t="shared" si="135"/>
        <v>0.3105</v>
      </c>
      <c r="L580" s="41">
        <f t="shared" si="136"/>
        <v>0.90149999999999864</v>
      </c>
      <c r="M580" s="39">
        <f t="shared" si="137"/>
        <v>0.27991574999999957</v>
      </c>
      <c r="N580" s="28"/>
      <c r="O580" s="28"/>
      <c r="P580" s="28"/>
      <c r="R580" s="29"/>
    </row>
    <row r="581" spans="2:18" x14ac:dyDescent="0.2">
      <c r="B581" s="46"/>
      <c r="C581" s="47"/>
      <c r="D581" s="47"/>
      <c r="E581" s="39"/>
      <c r="F581" s="41"/>
      <c r="G581" s="39"/>
      <c r="H581" s="23"/>
      <c r="I581" s="46">
        <v>17</v>
      </c>
      <c r="J581" s="47">
        <v>0.84699999999999998</v>
      </c>
      <c r="K581" s="39">
        <f t="shared" si="135"/>
        <v>0.63400000000000001</v>
      </c>
      <c r="L581" s="41">
        <f t="shared" si="136"/>
        <v>2</v>
      </c>
      <c r="M581" s="39">
        <f t="shared" si="137"/>
        <v>1.268</v>
      </c>
      <c r="N581" s="28"/>
      <c r="O581" s="28"/>
      <c r="P581" s="28"/>
      <c r="R581" s="29"/>
    </row>
    <row r="582" spans="2:18" x14ac:dyDescent="0.2">
      <c r="B582" s="26"/>
      <c r="C582" s="34"/>
      <c r="D582" s="34"/>
      <c r="E582" s="39"/>
      <c r="F582" s="41"/>
      <c r="G582" s="39"/>
      <c r="H582" s="23"/>
      <c r="I582" s="46">
        <v>18</v>
      </c>
      <c r="J582" s="47">
        <v>1.833</v>
      </c>
      <c r="K582" s="39">
        <f t="shared" si="135"/>
        <v>1.3399999999999999</v>
      </c>
      <c r="L582" s="41">
        <f t="shared" si="136"/>
        <v>1</v>
      </c>
      <c r="M582" s="39">
        <f t="shared" si="137"/>
        <v>1.3399999999999999</v>
      </c>
      <c r="N582" s="28"/>
      <c r="O582" s="28"/>
      <c r="P582" s="28"/>
      <c r="R582" s="29"/>
    </row>
    <row r="583" spans="2:18" x14ac:dyDescent="0.2">
      <c r="B583" s="26"/>
      <c r="C583" s="34"/>
      <c r="D583" s="34"/>
      <c r="E583" s="39"/>
      <c r="F583" s="41"/>
      <c r="G583" s="39"/>
      <c r="H583" s="23"/>
      <c r="I583" s="46">
        <v>23</v>
      </c>
      <c r="J583" s="47">
        <v>1.84</v>
      </c>
      <c r="K583" s="39">
        <f t="shared" si="135"/>
        <v>1.8365</v>
      </c>
      <c r="L583" s="41">
        <f t="shared" si="136"/>
        <v>5</v>
      </c>
      <c r="M583" s="39">
        <f t="shared" si="137"/>
        <v>9.182500000000001</v>
      </c>
      <c r="O583" s="32"/>
      <c r="P583" s="32"/>
    </row>
    <row r="584" spans="2:18" x14ac:dyDescent="0.2">
      <c r="B584" s="26"/>
      <c r="C584" s="34"/>
      <c r="D584" s="34"/>
      <c r="E584" s="39"/>
      <c r="F584" s="41"/>
      <c r="G584" s="39"/>
      <c r="H584" s="23"/>
      <c r="I584" s="46">
        <v>28</v>
      </c>
      <c r="J584" s="47">
        <v>1.847</v>
      </c>
      <c r="K584" s="39">
        <f t="shared" si="135"/>
        <v>1.8435000000000001</v>
      </c>
      <c r="L584" s="41">
        <f t="shared" si="136"/>
        <v>5</v>
      </c>
      <c r="M584" s="39">
        <f t="shared" si="137"/>
        <v>9.2175000000000011</v>
      </c>
      <c r="O584" s="24"/>
      <c r="P584" s="24"/>
    </row>
    <row r="585" spans="2:18" x14ac:dyDescent="0.2">
      <c r="B585" s="26"/>
      <c r="C585" s="34"/>
      <c r="D585" s="34"/>
      <c r="E585" s="39"/>
      <c r="F585" s="41"/>
      <c r="G585" s="39"/>
      <c r="I585" s="48"/>
      <c r="J585" s="49"/>
      <c r="K585" s="39"/>
      <c r="L585" s="41"/>
      <c r="M585" s="39"/>
      <c r="O585" s="24"/>
      <c r="P585" s="24"/>
    </row>
    <row r="586" spans="2:18" x14ac:dyDescent="0.2">
      <c r="B586" s="26"/>
      <c r="C586" s="34"/>
      <c r="D586" s="34"/>
      <c r="E586" s="39"/>
      <c r="F586" s="41"/>
      <c r="G586" s="39"/>
      <c r="I586" s="52"/>
      <c r="J586" s="53"/>
      <c r="K586" s="39"/>
      <c r="L586" s="41"/>
      <c r="M586" s="39"/>
      <c r="N586" s="24"/>
      <c r="O586" s="24"/>
      <c r="P586" s="24"/>
    </row>
    <row r="587" spans="2:18" x14ac:dyDescent="0.2">
      <c r="B587" s="26"/>
      <c r="C587" s="34"/>
      <c r="D587" s="34"/>
      <c r="E587" s="39"/>
      <c r="F587" s="41"/>
      <c r="G587" s="39"/>
      <c r="I587" s="48"/>
      <c r="J587" s="49"/>
      <c r="K587" s="39"/>
      <c r="L587" s="41"/>
      <c r="M587" s="39"/>
      <c r="N587" s="24"/>
      <c r="O587" s="24"/>
      <c r="P587" s="24"/>
    </row>
    <row r="588" spans="2:18" x14ac:dyDescent="0.2">
      <c r="B588" s="26"/>
      <c r="C588" s="34"/>
      <c r="D588" s="34"/>
      <c r="E588" s="39"/>
      <c r="F588" s="41"/>
      <c r="G588" s="39"/>
      <c r="I588" s="48"/>
      <c r="J588" s="47"/>
      <c r="K588" s="39"/>
      <c r="L588" s="41"/>
      <c r="M588" s="39"/>
      <c r="N588" s="24"/>
      <c r="O588" s="24"/>
      <c r="P588" s="24"/>
    </row>
    <row r="589" spans="2:18" x14ac:dyDescent="0.2">
      <c r="B589" s="26"/>
      <c r="C589" s="34"/>
      <c r="D589" s="34"/>
      <c r="E589" s="39"/>
      <c r="F589" s="41"/>
      <c r="G589" s="39"/>
      <c r="H589" s="39"/>
      <c r="I589" s="46"/>
      <c r="J589" s="47"/>
      <c r="K589" s="39"/>
      <c r="L589" s="41"/>
      <c r="M589" s="39"/>
      <c r="N589" s="24"/>
      <c r="O589" s="24"/>
      <c r="P589" s="24"/>
    </row>
    <row r="590" spans="2:18" x14ac:dyDescent="0.2">
      <c r="B590" s="26"/>
      <c r="C590" s="34"/>
      <c r="D590" s="34"/>
      <c r="E590" s="39"/>
      <c r="F590" s="41"/>
      <c r="G590" s="39"/>
      <c r="H590" s="39"/>
      <c r="I590" s="46"/>
      <c r="J590" s="47"/>
      <c r="K590" s="39"/>
      <c r="L590" s="41"/>
      <c r="M590" s="39"/>
      <c r="N590" s="32"/>
      <c r="O590" s="24"/>
      <c r="P590" s="24"/>
    </row>
    <row r="591" spans="2:18" x14ac:dyDescent="0.2">
      <c r="B591" s="26"/>
      <c r="C591" s="34"/>
      <c r="D591" s="34"/>
      <c r="E591" s="39"/>
      <c r="F591" s="41"/>
      <c r="G591" s="39"/>
      <c r="H591" s="39"/>
      <c r="I591" s="46"/>
      <c r="J591" s="47"/>
      <c r="K591" s="39"/>
      <c r="L591" s="41"/>
      <c r="M591" s="39"/>
      <c r="N591" s="28"/>
      <c r="O591" s="28"/>
      <c r="P591" s="28"/>
      <c r="R591" s="29"/>
    </row>
    <row r="592" spans="2:18" ht="15" x14ac:dyDescent="0.2">
      <c r="B592" s="26"/>
      <c r="C592" s="34"/>
      <c r="D592" s="34"/>
      <c r="E592" s="39"/>
      <c r="F592" s="41">
        <f>SUM(F568:F591)</f>
        <v>28</v>
      </c>
      <c r="G592" s="39">
        <f>SUM(G568:G591)</f>
        <v>32.045000000000002</v>
      </c>
      <c r="H592" s="39"/>
      <c r="I592" s="46"/>
      <c r="J592" s="47"/>
      <c r="K592" s="42"/>
      <c r="L592" s="55">
        <f>SUM(L569:L591)</f>
        <v>28</v>
      </c>
      <c r="M592" s="55">
        <f>SUM(M569:M591)</f>
        <v>29.804916500000004</v>
      </c>
      <c r="N592" s="28"/>
      <c r="O592" s="28"/>
      <c r="P592" s="28"/>
      <c r="R592" s="29"/>
    </row>
    <row r="593" spans="2:18" x14ac:dyDescent="0.2">
      <c r="B593" s="26"/>
      <c r="C593" s="34"/>
      <c r="D593" s="34"/>
      <c r="E593" s="39"/>
      <c r="F593" s="41"/>
      <c r="G593" s="39"/>
      <c r="H593" s="41" t="s">
        <v>72</v>
      </c>
      <c r="I593" s="46"/>
      <c r="J593" s="47">
        <f>G592</f>
        <v>32.045000000000002</v>
      </c>
      <c r="K593" s="39" t="s">
        <v>73</v>
      </c>
      <c r="L593" s="41">
        <f>M592</f>
        <v>29.804916500000004</v>
      </c>
      <c r="M593" s="66">
        <f>J593-L593</f>
        <v>2.2400834999999972</v>
      </c>
      <c r="N593" s="28"/>
      <c r="O593" s="28"/>
      <c r="P593" s="28"/>
      <c r="R593" s="29"/>
    </row>
    <row r="595" spans="2:18" ht="15" x14ac:dyDescent="0.2">
      <c r="B595" s="42"/>
      <c r="C595" s="22"/>
      <c r="D595" s="22"/>
      <c r="E595" s="42"/>
      <c r="F595" s="23" t="s">
        <v>70</v>
      </c>
      <c r="G595" s="23"/>
      <c r="H595" s="92">
        <v>1.5</v>
      </c>
      <c r="I595" s="92"/>
      <c r="J595" s="42"/>
      <c r="K595" s="42"/>
      <c r="L595" s="42"/>
      <c r="M595" s="42"/>
      <c r="N595" s="24"/>
      <c r="O595" s="24"/>
      <c r="P595" s="24"/>
    </row>
    <row r="596" spans="2:18" x14ac:dyDescent="0.2">
      <c r="B596" s="93" t="s">
        <v>109</v>
      </c>
      <c r="C596" s="93"/>
      <c r="D596" s="93"/>
      <c r="E596" s="93"/>
      <c r="F596" s="93"/>
      <c r="G596" s="93"/>
      <c r="H596" s="21" t="s">
        <v>74</v>
      </c>
      <c r="I596" s="93" t="s">
        <v>71</v>
      </c>
      <c r="J596" s="93"/>
      <c r="K596" s="93"/>
      <c r="L596" s="93"/>
      <c r="M596" s="93"/>
      <c r="N596" s="25"/>
      <c r="O596" s="25"/>
      <c r="P596" s="28">
        <f>I611-I609</f>
        <v>3.5450000000000017</v>
      </c>
    </row>
    <row r="597" spans="2:18" x14ac:dyDescent="0.2">
      <c r="B597" s="46">
        <v>0</v>
      </c>
      <c r="C597" s="47">
        <v>1.8360000000000001</v>
      </c>
      <c r="D597" s="47" t="s">
        <v>75</v>
      </c>
      <c r="E597" s="41"/>
      <c r="F597" s="41"/>
      <c r="G597" s="41"/>
      <c r="H597" s="41"/>
      <c r="I597" s="26"/>
      <c r="J597" s="27"/>
      <c r="K597" s="39"/>
      <c r="L597" s="41"/>
      <c r="M597" s="39"/>
      <c r="N597" s="28"/>
      <c r="O597" s="28"/>
      <c r="P597" s="28"/>
      <c r="R597" s="29"/>
    </row>
    <row r="598" spans="2:18" x14ac:dyDescent="0.2">
      <c r="B598" s="46">
        <v>5</v>
      </c>
      <c r="C598" s="47">
        <v>1.7709999999999999</v>
      </c>
      <c r="D598" s="47"/>
      <c r="E598" s="39">
        <f>(C597+C598)/2</f>
        <v>1.8035000000000001</v>
      </c>
      <c r="F598" s="41">
        <f>B598-B597</f>
        <v>5</v>
      </c>
      <c r="G598" s="39">
        <f>E598*F598</f>
        <v>9.0175000000000001</v>
      </c>
      <c r="H598" s="41"/>
      <c r="I598" s="29"/>
      <c r="J598" s="29"/>
      <c r="K598" s="39"/>
      <c r="L598" s="41"/>
      <c r="M598" s="39"/>
      <c r="N598" s="28"/>
      <c r="O598" s="28"/>
      <c r="P598" s="28"/>
      <c r="Q598" s="30"/>
      <c r="R598" s="29"/>
    </row>
    <row r="599" spans="2:18" x14ac:dyDescent="0.2">
      <c r="B599" s="46">
        <v>10</v>
      </c>
      <c r="C599" s="47">
        <v>1.82</v>
      </c>
      <c r="D599" s="47" t="s">
        <v>23</v>
      </c>
      <c r="E599" s="39">
        <f t="shared" ref="E599:E609" si="138">(C598+C599)/2</f>
        <v>1.7955000000000001</v>
      </c>
      <c r="F599" s="41">
        <f t="shared" ref="F599:F609" si="139">B599-B598</f>
        <v>5</v>
      </c>
      <c r="G599" s="39">
        <f t="shared" ref="G599:G609" si="140">E599*F599</f>
        <v>8.9775000000000009</v>
      </c>
      <c r="H599" s="41"/>
      <c r="I599" s="29"/>
      <c r="J599" s="29"/>
      <c r="K599" s="39"/>
      <c r="L599" s="41"/>
      <c r="M599" s="39"/>
      <c r="N599" s="28"/>
      <c r="O599" s="28"/>
      <c r="P599" s="28"/>
      <c r="Q599" s="30"/>
      <c r="R599" s="29"/>
    </row>
    <row r="600" spans="2:18" x14ac:dyDescent="0.2">
      <c r="B600" s="46">
        <v>11</v>
      </c>
      <c r="C600" s="47">
        <v>1.206</v>
      </c>
      <c r="D600" s="47"/>
      <c r="E600" s="39">
        <f t="shared" si="138"/>
        <v>1.5129999999999999</v>
      </c>
      <c r="F600" s="41">
        <f t="shared" si="139"/>
        <v>1</v>
      </c>
      <c r="G600" s="39">
        <f t="shared" si="140"/>
        <v>1.5129999999999999</v>
      </c>
      <c r="H600" s="41"/>
      <c r="I600" s="29"/>
      <c r="J600" s="29"/>
      <c r="K600" s="39"/>
      <c r="L600" s="41"/>
      <c r="M600" s="39"/>
      <c r="N600" s="28"/>
      <c r="O600" s="28"/>
      <c r="P600" s="28"/>
      <c r="Q600" s="30"/>
      <c r="R600" s="29"/>
    </row>
    <row r="601" spans="2:18" x14ac:dyDescent="0.2">
      <c r="B601" s="46">
        <v>13</v>
      </c>
      <c r="C601" s="47">
        <v>0.82299999999999995</v>
      </c>
      <c r="D601" s="47"/>
      <c r="E601" s="39">
        <f t="shared" si="138"/>
        <v>1.0145</v>
      </c>
      <c r="F601" s="41">
        <f t="shared" si="139"/>
        <v>2</v>
      </c>
      <c r="G601" s="39">
        <f t="shared" si="140"/>
        <v>2.0289999999999999</v>
      </c>
      <c r="H601" s="41"/>
      <c r="I601" s="29"/>
      <c r="J601" s="29"/>
      <c r="K601" s="39"/>
      <c r="L601" s="41"/>
      <c r="M601" s="39"/>
      <c r="N601" s="28"/>
      <c r="O601" s="28"/>
      <c r="P601" s="28"/>
      <c r="Q601" s="30"/>
      <c r="R601" s="29"/>
    </row>
    <row r="602" spans="2:18" x14ac:dyDescent="0.2">
      <c r="B602" s="46">
        <v>15</v>
      </c>
      <c r="C602" s="47">
        <v>0.43</v>
      </c>
      <c r="D602" s="47"/>
      <c r="E602" s="39">
        <f t="shared" si="138"/>
        <v>0.62649999999999995</v>
      </c>
      <c r="F602" s="41">
        <f t="shared" si="139"/>
        <v>2</v>
      </c>
      <c r="G602" s="39">
        <f t="shared" si="140"/>
        <v>1.2529999999999999</v>
      </c>
      <c r="H602" s="41"/>
      <c r="I602" s="29"/>
      <c r="J602" s="29"/>
      <c r="K602" s="39"/>
      <c r="L602" s="41"/>
      <c r="M602" s="39"/>
      <c r="N602" s="28"/>
      <c r="O602" s="28"/>
      <c r="P602" s="28"/>
      <c r="Q602" s="30"/>
      <c r="R602" s="29"/>
    </row>
    <row r="603" spans="2:18" x14ac:dyDescent="0.2">
      <c r="B603" s="46">
        <v>17</v>
      </c>
      <c r="C603" s="47">
        <v>-4.9000000000000002E-2</v>
      </c>
      <c r="D603" s="47" t="s">
        <v>22</v>
      </c>
      <c r="E603" s="39">
        <f t="shared" si="138"/>
        <v>0.1905</v>
      </c>
      <c r="F603" s="41">
        <f t="shared" si="139"/>
        <v>2</v>
      </c>
      <c r="G603" s="39">
        <f t="shared" si="140"/>
        <v>0.38100000000000001</v>
      </c>
      <c r="I603" s="29"/>
      <c r="J603" s="29"/>
      <c r="K603" s="39"/>
      <c r="L603" s="41"/>
      <c r="M603" s="39"/>
      <c r="N603" s="28"/>
      <c r="O603" s="28"/>
      <c r="P603" s="28"/>
      <c r="Q603" s="30"/>
      <c r="R603" s="29"/>
    </row>
    <row r="604" spans="2:18" x14ac:dyDescent="0.2">
      <c r="B604" s="46">
        <v>19</v>
      </c>
      <c r="C604" s="47">
        <v>5.2999999999999999E-2</v>
      </c>
      <c r="D604" s="47"/>
      <c r="E604" s="39">
        <f t="shared" si="138"/>
        <v>1.9999999999999983E-3</v>
      </c>
      <c r="F604" s="41">
        <f t="shared" si="139"/>
        <v>2</v>
      </c>
      <c r="G604" s="39">
        <f t="shared" si="140"/>
        <v>3.9999999999999966E-3</v>
      </c>
      <c r="I604" s="29"/>
      <c r="J604" s="29"/>
      <c r="K604" s="39"/>
      <c r="L604" s="41"/>
      <c r="M604" s="39"/>
      <c r="N604" s="28"/>
      <c r="O604" s="28"/>
      <c r="P604" s="28"/>
      <c r="Q604" s="30"/>
      <c r="R604" s="29"/>
    </row>
    <row r="605" spans="2:18" x14ac:dyDescent="0.2">
      <c r="B605" s="46">
        <v>21</v>
      </c>
      <c r="C605" s="47">
        <v>0.437</v>
      </c>
      <c r="D605" s="47"/>
      <c r="E605" s="39">
        <f t="shared" si="138"/>
        <v>0.245</v>
      </c>
      <c r="F605" s="41">
        <f t="shared" si="139"/>
        <v>2</v>
      </c>
      <c r="G605" s="39">
        <f t="shared" si="140"/>
        <v>0.49</v>
      </c>
      <c r="I605" s="46">
        <v>0</v>
      </c>
      <c r="J605" s="47">
        <v>1.8360000000000001</v>
      </c>
      <c r="K605" s="39"/>
      <c r="L605" s="41"/>
      <c r="M605" s="39"/>
      <c r="N605" s="32"/>
      <c r="O605" s="32"/>
      <c r="P605" s="32"/>
      <c r="Q605" s="30"/>
      <c r="R605" s="29"/>
    </row>
    <row r="606" spans="2:18" x14ac:dyDescent="0.2">
      <c r="B606" s="46">
        <v>23</v>
      </c>
      <c r="C606" s="47">
        <v>1.321</v>
      </c>
      <c r="D606" s="47"/>
      <c r="E606" s="39">
        <f t="shared" si="138"/>
        <v>0.879</v>
      </c>
      <c r="F606" s="41">
        <f t="shared" si="139"/>
        <v>2</v>
      </c>
      <c r="G606" s="39">
        <f t="shared" si="140"/>
        <v>1.758</v>
      </c>
      <c r="H606" s="41"/>
      <c r="I606" s="46">
        <v>5</v>
      </c>
      <c r="J606" s="47">
        <v>1.7709999999999999</v>
      </c>
      <c r="K606" s="39">
        <f t="shared" ref="K606:K619" si="141">AVERAGE(J605,J606)</f>
        <v>1.8035000000000001</v>
      </c>
      <c r="L606" s="41">
        <f t="shared" ref="L606:L619" si="142">I606-I605</f>
        <v>5</v>
      </c>
      <c r="M606" s="39">
        <f t="shared" ref="M606:M619" si="143">L606*K606</f>
        <v>9.0175000000000001</v>
      </c>
      <c r="N606" s="28"/>
      <c r="O606" s="28"/>
      <c r="P606" s="28"/>
      <c r="Q606" s="30"/>
      <c r="R606" s="29"/>
    </row>
    <row r="607" spans="2:18" x14ac:dyDescent="0.2">
      <c r="B607" s="46">
        <v>24</v>
      </c>
      <c r="C607" s="47">
        <v>2.6030000000000002</v>
      </c>
      <c r="D607" s="47" t="s">
        <v>21</v>
      </c>
      <c r="E607" s="39">
        <f t="shared" si="138"/>
        <v>1.9620000000000002</v>
      </c>
      <c r="F607" s="41">
        <f t="shared" si="139"/>
        <v>1</v>
      </c>
      <c r="G607" s="39">
        <f t="shared" si="140"/>
        <v>1.9620000000000002</v>
      </c>
      <c r="H607" s="41"/>
      <c r="I607" s="46">
        <v>10</v>
      </c>
      <c r="J607" s="47">
        <v>1.82</v>
      </c>
      <c r="K607" s="39">
        <f t="shared" si="141"/>
        <v>1.7955000000000001</v>
      </c>
      <c r="L607" s="41">
        <f t="shared" si="142"/>
        <v>5</v>
      </c>
      <c r="M607" s="39">
        <f t="shared" si="143"/>
        <v>8.9775000000000009</v>
      </c>
      <c r="N607" s="32"/>
      <c r="O607" s="32"/>
      <c r="P607" s="32"/>
      <c r="Q607" s="30"/>
      <c r="R607" s="29"/>
    </row>
    <row r="608" spans="2:18" x14ac:dyDescent="0.2">
      <c r="B608" s="46">
        <v>30</v>
      </c>
      <c r="C608" s="47">
        <v>2.6110000000000002</v>
      </c>
      <c r="D608" s="47"/>
      <c r="E608" s="39">
        <f t="shared" si="138"/>
        <v>2.6070000000000002</v>
      </c>
      <c r="F608" s="41">
        <f t="shared" si="139"/>
        <v>6</v>
      </c>
      <c r="G608" s="39">
        <f t="shared" si="140"/>
        <v>15.642000000000001</v>
      </c>
      <c r="H608" s="41"/>
      <c r="I608" s="46">
        <v>11</v>
      </c>
      <c r="J608" s="47">
        <v>1.206</v>
      </c>
      <c r="K608" s="39">
        <f t="shared" si="141"/>
        <v>1.5129999999999999</v>
      </c>
      <c r="L608" s="41">
        <f t="shared" si="142"/>
        <v>1</v>
      </c>
      <c r="M608" s="39">
        <f t="shared" si="143"/>
        <v>1.5129999999999999</v>
      </c>
      <c r="N608" s="32"/>
      <c r="O608" s="32"/>
      <c r="P608" s="32"/>
      <c r="Q608" s="30"/>
      <c r="R608" s="29"/>
    </row>
    <row r="609" spans="2:18" x14ac:dyDescent="0.2">
      <c r="B609" s="46">
        <v>35</v>
      </c>
      <c r="C609" s="47">
        <v>2.6160000000000001</v>
      </c>
      <c r="D609" s="47" t="s">
        <v>128</v>
      </c>
      <c r="E609" s="39">
        <f t="shared" si="138"/>
        <v>2.6135000000000002</v>
      </c>
      <c r="F609" s="41">
        <f t="shared" si="139"/>
        <v>5</v>
      </c>
      <c r="G609" s="39">
        <f t="shared" si="140"/>
        <v>13.067500000000001</v>
      </c>
      <c r="H609" s="41"/>
      <c r="I609" s="46">
        <v>13</v>
      </c>
      <c r="J609" s="47">
        <v>0.82299999999999995</v>
      </c>
      <c r="K609" s="39">
        <f t="shared" si="141"/>
        <v>1.0145</v>
      </c>
      <c r="L609" s="41">
        <f t="shared" si="142"/>
        <v>2</v>
      </c>
      <c r="M609" s="39">
        <f t="shared" si="143"/>
        <v>2.0289999999999999</v>
      </c>
      <c r="N609" s="28"/>
      <c r="O609" s="28"/>
      <c r="P609" s="28"/>
      <c r="R609" s="29"/>
    </row>
    <row r="610" spans="2:18" x14ac:dyDescent="0.2">
      <c r="B610" s="46"/>
      <c r="C610" s="47"/>
      <c r="D610" s="47"/>
      <c r="E610" s="39"/>
      <c r="F610" s="41"/>
      <c r="G610" s="39"/>
      <c r="H610" s="23"/>
      <c r="I610" s="46">
        <v>15</v>
      </c>
      <c r="J610" s="47">
        <v>0.43</v>
      </c>
      <c r="K610" s="39">
        <f t="shared" si="141"/>
        <v>0.62649999999999995</v>
      </c>
      <c r="L610" s="41">
        <f t="shared" si="142"/>
        <v>2</v>
      </c>
      <c r="M610" s="39">
        <f t="shared" si="143"/>
        <v>1.2529999999999999</v>
      </c>
      <c r="N610" s="28"/>
      <c r="O610" s="28"/>
      <c r="P610" s="28"/>
      <c r="R610" s="29"/>
    </row>
    <row r="611" spans="2:18" x14ac:dyDescent="0.2">
      <c r="B611" s="46"/>
      <c r="C611" s="47"/>
      <c r="D611" s="47"/>
      <c r="E611" s="39"/>
      <c r="F611" s="41"/>
      <c r="G611" s="39"/>
      <c r="H611" s="23"/>
      <c r="I611" s="48">
        <f>I610+(J610-J611)*1.5</f>
        <v>16.545000000000002</v>
      </c>
      <c r="J611" s="49">
        <v>-0.6</v>
      </c>
      <c r="K611" s="39">
        <f t="shared" si="141"/>
        <v>-8.4999999999999992E-2</v>
      </c>
      <c r="L611" s="41">
        <f t="shared" si="142"/>
        <v>1.5450000000000017</v>
      </c>
      <c r="M611" s="39">
        <f t="shared" si="143"/>
        <v>-0.13132500000000014</v>
      </c>
      <c r="N611" s="28"/>
      <c r="O611" s="28"/>
      <c r="P611" s="28"/>
      <c r="R611" s="29"/>
    </row>
    <row r="612" spans="2:18" x14ac:dyDescent="0.2">
      <c r="B612" s="26"/>
      <c r="C612" s="34"/>
      <c r="D612" s="34"/>
      <c r="E612" s="39"/>
      <c r="F612" s="41"/>
      <c r="G612" s="39"/>
      <c r="H612" s="23"/>
      <c r="I612" s="50">
        <f>I611+1.5</f>
        <v>18.045000000000002</v>
      </c>
      <c r="J612" s="51">
        <f>J611</f>
        <v>-0.6</v>
      </c>
      <c r="K612" s="39">
        <f t="shared" si="141"/>
        <v>-0.6</v>
      </c>
      <c r="L612" s="41">
        <f t="shared" si="142"/>
        <v>1.5</v>
      </c>
      <c r="M612" s="39">
        <f t="shared" si="143"/>
        <v>-0.89999999999999991</v>
      </c>
      <c r="N612" s="28"/>
      <c r="O612" s="28"/>
      <c r="P612" s="28"/>
      <c r="R612" s="29"/>
    </row>
    <row r="613" spans="2:18" x14ac:dyDescent="0.2">
      <c r="B613" s="26"/>
      <c r="C613" s="34"/>
      <c r="D613" s="34"/>
      <c r="E613" s="39"/>
      <c r="F613" s="41"/>
      <c r="G613" s="39"/>
      <c r="H613" s="23"/>
      <c r="I613" s="48">
        <f>I612+1.5</f>
        <v>19.545000000000002</v>
      </c>
      <c r="J613" s="49">
        <f>J611</f>
        <v>-0.6</v>
      </c>
      <c r="K613" s="39">
        <f t="shared" si="141"/>
        <v>-0.6</v>
      </c>
      <c r="L613" s="41">
        <f t="shared" si="142"/>
        <v>1.5</v>
      </c>
      <c r="M613" s="39">
        <f t="shared" si="143"/>
        <v>-0.89999999999999991</v>
      </c>
      <c r="O613" s="48">
        <f>O612+(P612-P613)*1.5</f>
        <v>0.75</v>
      </c>
      <c r="P613" s="49">
        <v>-0.5</v>
      </c>
    </row>
    <row r="614" spans="2:18" x14ac:dyDescent="0.2">
      <c r="B614" s="26"/>
      <c r="C614" s="34"/>
      <c r="D614" s="34"/>
      <c r="E614" s="39"/>
      <c r="F614" s="41"/>
      <c r="G614" s="39"/>
      <c r="H614" s="23"/>
      <c r="I614" s="48">
        <f>I613+(J614-J613)*1.5</f>
        <v>21.195</v>
      </c>
      <c r="J614" s="47">
        <v>0.5</v>
      </c>
      <c r="K614" s="39">
        <f t="shared" si="141"/>
        <v>-4.9999999999999989E-2</v>
      </c>
      <c r="L614" s="41">
        <f t="shared" si="142"/>
        <v>1.6499999999999986</v>
      </c>
      <c r="M614" s="39">
        <f t="shared" si="143"/>
        <v>-8.2499999999999907E-2</v>
      </c>
      <c r="O614" s="52">
        <f>O613+2.5</f>
        <v>3.25</v>
      </c>
      <c r="P614" s="53">
        <f>P613</f>
        <v>-0.5</v>
      </c>
    </row>
    <row r="615" spans="2:18" x14ac:dyDescent="0.2">
      <c r="B615" s="26"/>
      <c r="C615" s="34"/>
      <c r="D615" s="34"/>
      <c r="E615" s="39"/>
      <c r="F615" s="41"/>
      <c r="G615" s="39"/>
      <c r="I615" s="46">
        <v>21</v>
      </c>
      <c r="J615" s="47">
        <v>0.437</v>
      </c>
      <c r="K615" s="39">
        <f t="shared" si="141"/>
        <v>0.46850000000000003</v>
      </c>
      <c r="L615" s="41">
        <f t="shared" si="142"/>
        <v>-0.19500000000000028</v>
      </c>
      <c r="M615" s="39">
        <f t="shared" si="143"/>
        <v>-9.1357500000000133E-2</v>
      </c>
      <c r="O615" s="48">
        <f>O614+2.5</f>
        <v>5.75</v>
      </c>
      <c r="P615" s="49">
        <f>P613</f>
        <v>-0.5</v>
      </c>
    </row>
    <row r="616" spans="2:18" x14ac:dyDescent="0.2">
      <c r="B616" s="26"/>
      <c r="C616" s="34"/>
      <c r="D616" s="34"/>
      <c r="E616" s="39"/>
      <c r="F616" s="41"/>
      <c r="G616" s="39"/>
      <c r="I616" s="46">
        <v>23</v>
      </c>
      <c r="J616" s="47">
        <v>1.321</v>
      </c>
      <c r="K616" s="39">
        <f t="shared" si="141"/>
        <v>0.879</v>
      </c>
      <c r="L616" s="41">
        <f t="shared" si="142"/>
        <v>2</v>
      </c>
      <c r="M616" s="39">
        <f t="shared" si="143"/>
        <v>1.758</v>
      </c>
      <c r="N616" s="24"/>
      <c r="O616" s="48">
        <f>O615+(P616-P615)*1.5</f>
        <v>9.8015000000000008</v>
      </c>
      <c r="P616" s="47">
        <v>2.2010000000000001</v>
      </c>
    </row>
    <row r="617" spans="2:18" x14ac:dyDescent="0.2">
      <c r="B617" s="26"/>
      <c r="C617" s="34"/>
      <c r="D617" s="34"/>
      <c r="E617" s="39"/>
      <c r="F617" s="41"/>
      <c r="G617" s="39"/>
      <c r="I617" s="46">
        <v>24</v>
      </c>
      <c r="J617" s="47">
        <v>2.6030000000000002</v>
      </c>
      <c r="K617" s="39">
        <f t="shared" si="141"/>
        <v>1.9620000000000002</v>
      </c>
      <c r="L617" s="41">
        <f t="shared" si="142"/>
        <v>1</v>
      </c>
      <c r="M617" s="39">
        <f t="shared" si="143"/>
        <v>1.9620000000000002</v>
      </c>
      <c r="N617" s="24"/>
      <c r="O617" s="24"/>
      <c r="P617" s="24"/>
    </row>
    <row r="618" spans="2:18" x14ac:dyDescent="0.2">
      <c r="B618" s="26"/>
      <c r="C618" s="34"/>
      <c r="D618" s="34"/>
      <c r="E618" s="39"/>
      <c r="F618" s="41"/>
      <c r="G618" s="39"/>
      <c r="I618" s="46">
        <v>30</v>
      </c>
      <c r="J618" s="47">
        <v>2.6110000000000002</v>
      </c>
      <c r="K618" s="39">
        <f t="shared" si="141"/>
        <v>2.6070000000000002</v>
      </c>
      <c r="L618" s="41">
        <f t="shared" si="142"/>
        <v>6</v>
      </c>
      <c r="M618" s="39">
        <f t="shared" si="143"/>
        <v>15.642000000000001</v>
      </c>
      <c r="N618" s="24"/>
      <c r="O618" s="24"/>
      <c r="P618" s="24"/>
    </row>
    <row r="619" spans="2:18" x14ac:dyDescent="0.2">
      <c r="B619" s="26"/>
      <c r="C619" s="34"/>
      <c r="D619" s="34"/>
      <c r="E619" s="39"/>
      <c r="F619" s="41"/>
      <c r="G619" s="39"/>
      <c r="H619" s="39"/>
      <c r="I619" s="46">
        <v>35</v>
      </c>
      <c r="J619" s="47">
        <v>2.6160000000000001</v>
      </c>
      <c r="K619" s="39">
        <f t="shared" si="141"/>
        <v>2.6135000000000002</v>
      </c>
      <c r="L619" s="41">
        <f t="shared" si="142"/>
        <v>5</v>
      </c>
      <c r="M619" s="39">
        <f t="shared" si="143"/>
        <v>13.067500000000001</v>
      </c>
      <c r="N619" s="24"/>
      <c r="O619" s="24"/>
      <c r="P619" s="24"/>
    </row>
    <row r="620" spans="2:18" x14ac:dyDescent="0.2">
      <c r="B620" s="26"/>
      <c r="C620" s="34"/>
      <c r="D620" s="34"/>
      <c r="E620" s="39"/>
      <c r="F620" s="41"/>
      <c r="G620" s="39"/>
      <c r="H620" s="39"/>
      <c r="I620" s="26"/>
      <c r="J620" s="26"/>
      <c r="K620" s="39"/>
      <c r="L620" s="41"/>
      <c r="M620" s="39"/>
      <c r="N620" s="32"/>
      <c r="O620" s="24"/>
      <c r="P620" s="24"/>
    </row>
    <row r="621" spans="2:18" x14ac:dyDescent="0.2">
      <c r="B621" s="26"/>
      <c r="C621" s="34"/>
      <c r="D621" s="34"/>
      <c r="E621" s="39"/>
      <c r="F621" s="41"/>
      <c r="G621" s="39"/>
      <c r="H621" s="39"/>
      <c r="I621" s="26"/>
      <c r="J621" s="26"/>
      <c r="K621" s="39"/>
      <c r="L621" s="41"/>
      <c r="M621" s="39"/>
      <c r="N621" s="28"/>
      <c r="O621" s="28"/>
      <c r="P621" s="28"/>
      <c r="R621" s="29"/>
    </row>
    <row r="622" spans="2:18" ht="15" x14ac:dyDescent="0.2">
      <c r="B622" s="26"/>
      <c r="C622" s="34"/>
      <c r="D622" s="34"/>
      <c r="E622" s="39"/>
      <c r="F622" s="41">
        <f>SUM(F598:F621)</f>
        <v>35</v>
      </c>
      <c r="G622" s="39">
        <f>SUM(G598:G621)</f>
        <v>56.094500000000004</v>
      </c>
      <c r="H622" s="39"/>
      <c r="I622" s="39"/>
      <c r="J622" s="42"/>
      <c r="K622" s="42"/>
      <c r="L622" s="55">
        <f>SUM(L599:L621)</f>
        <v>35</v>
      </c>
      <c r="M622" s="55">
        <f>SUM(M599:M621)</f>
        <v>53.114317500000006</v>
      </c>
      <c r="N622" s="28"/>
      <c r="O622" s="28"/>
      <c r="P622" s="28"/>
      <c r="R622" s="29"/>
    </row>
    <row r="623" spans="2:18" x14ac:dyDescent="0.2">
      <c r="B623" s="26"/>
      <c r="C623" s="34"/>
      <c r="D623" s="34"/>
      <c r="E623" s="39"/>
      <c r="F623" s="41"/>
      <c r="G623" s="39"/>
      <c r="H623" s="41" t="s">
        <v>72</v>
      </c>
      <c r="I623" s="41"/>
      <c r="J623" s="41">
        <f>G622</f>
        <v>56.094500000000004</v>
      </c>
      <c r="K623" s="39" t="s">
        <v>73</v>
      </c>
      <c r="L623" s="41">
        <f>M622</f>
        <v>53.114317500000006</v>
      </c>
      <c r="M623" s="66">
        <f>J623-L623</f>
        <v>2.980182499999998</v>
      </c>
      <c r="N623" s="28"/>
      <c r="O623" s="28"/>
      <c r="P623" s="28"/>
      <c r="R623" s="29"/>
    </row>
    <row r="625" spans="2:18" ht="15" x14ac:dyDescent="0.2">
      <c r="B625" s="42"/>
      <c r="C625" s="22"/>
      <c r="D625" s="22"/>
      <c r="E625" s="42"/>
      <c r="F625" s="23" t="s">
        <v>70</v>
      </c>
      <c r="G625" s="23"/>
      <c r="H625" s="92">
        <v>1.6</v>
      </c>
      <c r="I625" s="92"/>
      <c r="J625" s="42"/>
      <c r="K625" s="42"/>
      <c r="L625" s="42"/>
      <c r="M625" s="42"/>
      <c r="N625" s="24"/>
      <c r="O625" s="24"/>
      <c r="P625" s="24"/>
    </row>
    <row r="626" spans="2:18" x14ac:dyDescent="0.2">
      <c r="B626" s="93" t="s">
        <v>109</v>
      </c>
      <c r="C626" s="93"/>
      <c r="D626" s="93"/>
      <c r="E626" s="93"/>
      <c r="F626" s="93"/>
      <c r="G626" s="93"/>
      <c r="H626" s="21" t="s">
        <v>74</v>
      </c>
      <c r="I626" s="93" t="s">
        <v>71</v>
      </c>
      <c r="J626" s="93"/>
      <c r="K626" s="93"/>
      <c r="L626" s="93"/>
      <c r="M626" s="93"/>
      <c r="N626" s="25"/>
      <c r="O626" s="25"/>
      <c r="P626" s="28">
        <f>I641-I639</f>
        <v>3.5</v>
      </c>
    </row>
    <row r="627" spans="2:18" x14ac:dyDescent="0.2">
      <c r="B627" s="46">
        <v>0</v>
      </c>
      <c r="C627" s="47">
        <v>1.73</v>
      </c>
      <c r="D627" s="47" t="s">
        <v>110</v>
      </c>
      <c r="E627" s="41"/>
      <c r="F627" s="41"/>
      <c r="G627" s="41"/>
      <c r="H627" s="41"/>
      <c r="I627" s="26"/>
      <c r="J627" s="27"/>
      <c r="K627" s="39"/>
      <c r="L627" s="41"/>
      <c r="M627" s="39"/>
      <c r="N627" s="28"/>
      <c r="O627" s="28"/>
      <c r="P627" s="28"/>
      <c r="R627" s="29"/>
    </row>
    <row r="628" spans="2:18" x14ac:dyDescent="0.2">
      <c r="B628" s="46">
        <v>5</v>
      </c>
      <c r="C628" s="47">
        <v>1.7170000000000001</v>
      </c>
      <c r="D628" s="47"/>
      <c r="E628" s="39">
        <f>(C627+C628)/2</f>
        <v>1.7235</v>
      </c>
      <c r="F628" s="41">
        <f>B628-B627</f>
        <v>5</v>
      </c>
      <c r="G628" s="39">
        <f>E628*F628</f>
        <v>8.6174999999999997</v>
      </c>
      <c r="H628" s="41"/>
      <c r="I628" s="29"/>
      <c r="J628" s="29"/>
      <c r="K628" s="39"/>
      <c r="L628" s="41"/>
      <c r="M628" s="39"/>
      <c r="N628" s="28"/>
      <c r="O628" s="28"/>
      <c r="P628" s="28"/>
      <c r="Q628" s="30"/>
      <c r="R628" s="29"/>
    </row>
    <row r="629" spans="2:18" x14ac:dyDescent="0.2">
      <c r="B629" s="46">
        <v>10</v>
      </c>
      <c r="C629" s="47">
        <v>1.706</v>
      </c>
      <c r="D629" s="47" t="s">
        <v>23</v>
      </c>
      <c r="E629" s="39">
        <f t="shared" ref="E629:E640" si="144">(C628+C629)/2</f>
        <v>1.7115</v>
      </c>
      <c r="F629" s="41">
        <f t="shared" ref="F629:F640" si="145">B629-B628</f>
        <v>5</v>
      </c>
      <c r="G629" s="39">
        <f t="shared" ref="G629:G640" si="146">E629*F629</f>
        <v>8.557500000000001</v>
      </c>
      <c r="H629" s="41"/>
      <c r="I629" s="29"/>
      <c r="J629" s="29"/>
      <c r="K629" s="39"/>
      <c r="L629" s="41"/>
      <c r="M629" s="39"/>
      <c r="N629" s="28"/>
      <c r="O629" s="28"/>
      <c r="P629" s="28"/>
      <c r="Q629" s="30"/>
      <c r="R629" s="29"/>
    </row>
    <row r="630" spans="2:18" x14ac:dyDescent="0.2">
      <c r="B630" s="46">
        <v>12</v>
      </c>
      <c r="C630" s="47">
        <v>0.93500000000000005</v>
      </c>
      <c r="D630" s="47"/>
      <c r="E630" s="39">
        <f t="shared" si="144"/>
        <v>1.3205</v>
      </c>
      <c r="F630" s="41">
        <f t="shared" si="145"/>
        <v>2</v>
      </c>
      <c r="G630" s="39">
        <f t="shared" si="146"/>
        <v>2.641</v>
      </c>
      <c r="H630" s="41"/>
      <c r="I630" s="29"/>
      <c r="J630" s="29"/>
      <c r="K630" s="39"/>
      <c r="L630" s="41"/>
      <c r="M630" s="39"/>
      <c r="N630" s="28"/>
      <c r="O630" s="28"/>
      <c r="P630" s="28"/>
      <c r="Q630" s="30"/>
      <c r="R630" s="29"/>
    </row>
    <row r="631" spans="2:18" x14ac:dyDescent="0.2">
      <c r="B631" s="46">
        <v>14</v>
      </c>
      <c r="C631" s="47">
        <v>0.41699999999999998</v>
      </c>
      <c r="D631" s="47"/>
      <c r="E631" s="39">
        <f t="shared" si="144"/>
        <v>0.67600000000000005</v>
      </c>
      <c r="F631" s="41">
        <f t="shared" si="145"/>
        <v>2</v>
      </c>
      <c r="G631" s="39">
        <f t="shared" si="146"/>
        <v>1.3520000000000001</v>
      </c>
      <c r="H631" s="41"/>
      <c r="I631" s="29"/>
      <c r="J631" s="29"/>
      <c r="K631" s="39"/>
      <c r="L631" s="41"/>
      <c r="M631" s="39"/>
      <c r="N631" s="28"/>
      <c r="O631" s="28"/>
      <c r="P631" s="28"/>
      <c r="Q631" s="30"/>
      <c r="R631" s="29"/>
    </row>
    <row r="632" spans="2:18" x14ac:dyDescent="0.2">
      <c r="B632" s="46">
        <v>16</v>
      </c>
      <c r="C632" s="47">
        <v>3.1E-2</v>
      </c>
      <c r="D632" s="47"/>
      <c r="E632" s="39">
        <f t="shared" si="144"/>
        <v>0.22399999999999998</v>
      </c>
      <c r="F632" s="41">
        <f t="shared" si="145"/>
        <v>2</v>
      </c>
      <c r="G632" s="39">
        <f t="shared" si="146"/>
        <v>0.44799999999999995</v>
      </c>
      <c r="H632" s="41"/>
      <c r="I632" s="29"/>
      <c r="J632" s="29"/>
      <c r="K632" s="39"/>
      <c r="L632" s="41"/>
      <c r="M632" s="39"/>
      <c r="N632" s="28"/>
      <c r="O632" s="28"/>
      <c r="P632" s="28"/>
      <c r="Q632" s="30"/>
      <c r="R632" s="29"/>
    </row>
    <row r="633" spans="2:18" x14ac:dyDescent="0.2">
      <c r="B633" s="46">
        <v>18</v>
      </c>
      <c r="C633" s="47">
        <v>-7.0000000000000007E-2</v>
      </c>
      <c r="D633" s="47" t="s">
        <v>22</v>
      </c>
      <c r="E633" s="39">
        <f t="shared" si="144"/>
        <v>-1.9500000000000003E-2</v>
      </c>
      <c r="F633" s="41">
        <f t="shared" si="145"/>
        <v>2</v>
      </c>
      <c r="G633" s="39">
        <f t="shared" si="146"/>
        <v>-3.9000000000000007E-2</v>
      </c>
      <c r="I633" s="29"/>
      <c r="J633" s="29"/>
      <c r="K633" s="39"/>
      <c r="L633" s="41"/>
      <c r="M633" s="39"/>
      <c r="N633" s="28"/>
      <c r="O633" s="28"/>
      <c r="P633" s="28"/>
      <c r="Q633" s="30"/>
      <c r="R633" s="29"/>
    </row>
    <row r="634" spans="2:18" x14ac:dyDescent="0.2">
      <c r="B634" s="46">
        <v>20</v>
      </c>
      <c r="C634" s="47">
        <v>3.2000000000000001E-2</v>
      </c>
      <c r="D634" s="47"/>
      <c r="E634" s="39">
        <f t="shared" si="144"/>
        <v>-1.9000000000000003E-2</v>
      </c>
      <c r="F634" s="41">
        <f t="shared" si="145"/>
        <v>2</v>
      </c>
      <c r="G634" s="39">
        <f t="shared" si="146"/>
        <v>-3.8000000000000006E-2</v>
      </c>
      <c r="I634" s="29"/>
      <c r="J634" s="29"/>
      <c r="K634" s="39"/>
      <c r="L634" s="41"/>
      <c r="M634" s="39"/>
      <c r="N634" s="28"/>
      <c r="O634" s="28"/>
      <c r="P634" s="28"/>
      <c r="Q634" s="30"/>
      <c r="R634" s="29"/>
    </row>
    <row r="635" spans="2:18" x14ac:dyDescent="0.2">
      <c r="B635" s="46">
        <v>22</v>
      </c>
      <c r="C635" s="47">
        <v>0.437</v>
      </c>
      <c r="D635" s="47"/>
      <c r="E635" s="39">
        <f t="shared" si="144"/>
        <v>0.23449999999999999</v>
      </c>
      <c r="F635" s="41">
        <f t="shared" si="145"/>
        <v>2</v>
      </c>
      <c r="G635" s="39">
        <f t="shared" si="146"/>
        <v>0.46899999999999997</v>
      </c>
      <c r="I635" s="29"/>
      <c r="J635" s="29"/>
      <c r="K635" s="39"/>
      <c r="L635" s="41"/>
      <c r="M635" s="39"/>
      <c r="N635" s="32"/>
      <c r="O635" s="32"/>
      <c r="P635" s="32"/>
      <c r="Q635" s="30"/>
      <c r="R635" s="29"/>
    </row>
    <row r="636" spans="2:18" x14ac:dyDescent="0.2">
      <c r="B636" s="46">
        <v>24</v>
      </c>
      <c r="C636" s="47">
        <v>0.93500000000000005</v>
      </c>
      <c r="D636" s="47"/>
      <c r="E636" s="39">
        <f t="shared" si="144"/>
        <v>0.68600000000000005</v>
      </c>
      <c r="F636" s="41">
        <f t="shared" si="145"/>
        <v>2</v>
      </c>
      <c r="G636" s="39">
        <f t="shared" si="146"/>
        <v>1.3720000000000001</v>
      </c>
      <c r="H636" s="41"/>
      <c r="I636" s="46">
        <v>0</v>
      </c>
      <c r="J636" s="47">
        <v>1.73</v>
      </c>
      <c r="K636" s="39"/>
      <c r="L636" s="41"/>
      <c r="M636" s="39"/>
      <c r="N636" s="28"/>
      <c r="O636" s="28"/>
      <c r="P636" s="28"/>
      <c r="Q636" s="30"/>
      <c r="R636" s="29"/>
    </row>
    <row r="637" spans="2:18" x14ac:dyDescent="0.2">
      <c r="B637" s="46">
        <v>26</v>
      </c>
      <c r="C637" s="47">
        <v>2.6960000000000002</v>
      </c>
      <c r="D637" s="47" t="s">
        <v>21</v>
      </c>
      <c r="E637" s="39">
        <f t="shared" si="144"/>
        <v>1.8155000000000001</v>
      </c>
      <c r="F637" s="41">
        <f t="shared" si="145"/>
        <v>2</v>
      </c>
      <c r="G637" s="39">
        <f t="shared" si="146"/>
        <v>3.6310000000000002</v>
      </c>
      <c r="H637" s="41"/>
      <c r="I637" s="46">
        <v>5</v>
      </c>
      <c r="J637" s="47">
        <v>1.7170000000000001</v>
      </c>
      <c r="K637" s="39">
        <f t="shared" ref="K637:K651" si="147">AVERAGE(J636,J637)</f>
        <v>1.7235</v>
      </c>
      <c r="L637" s="41">
        <f t="shared" ref="L637:L651" si="148">I637-I636</f>
        <v>5</v>
      </c>
      <c r="M637" s="39">
        <f t="shared" ref="M637:M651" si="149">L637*K637</f>
        <v>8.6174999999999997</v>
      </c>
      <c r="N637" s="32"/>
      <c r="O637" s="32"/>
      <c r="P637" s="32"/>
      <c r="Q637" s="30"/>
      <c r="R637" s="29"/>
    </row>
    <row r="638" spans="2:18" x14ac:dyDescent="0.2">
      <c r="B638" s="46">
        <v>30</v>
      </c>
      <c r="C638" s="47">
        <v>2.7010000000000001</v>
      </c>
      <c r="D638" s="47"/>
      <c r="E638" s="39">
        <f t="shared" si="144"/>
        <v>2.6985000000000001</v>
      </c>
      <c r="F638" s="41">
        <f t="shared" si="145"/>
        <v>4</v>
      </c>
      <c r="G638" s="39">
        <f t="shared" si="146"/>
        <v>10.794</v>
      </c>
      <c r="H638" s="41"/>
      <c r="I638" s="46">
        <v>10</v>
      </c>
      <c r="J638" s="47">
        <v>1.706</v>
      </c>
      <c r="K638" s="39">
        <f t="shared" si="147"/>
        <v>1.7115</v>
      </c>
      <c r="L638" s="41">
        <f t="shared" si="148"/>
        <v>5</v>
      </c>
      <c r="M638" s="39">
        <f t="shared" si="149"/>
        <v>8.557500000000001</v>
      </c>
      <c r="N638" s="32"/>
      <c r="O638" s="32"/>
      <c r="P638" s="32"/>
      <c r="Q638" s="30"/>
      <c r="R638" s="29"/>
    </row>
    <row r="639" spans="2:18" x14ac:dyDescent="0.2">
      <c r="B639" s="46">
        <v>35</v>
      </c>
      <c r="C639" s="47">
        <v>2.706</v>
      </c>
      <c r="D639" s="47"/>
      <c r="E639" s="39">
        <f t="shared" si="144"/>
        <v>2.7035</v>
      </c>
      <c r="F639" s="41">
        <f t="shared" si="145"/>
        <v>5</v>
      </c>
      <c r="G639" s="39">
        <f t="shared" si="146"/>
        <v>13.5175</v>
      </c>
      <c r="H639" s="41"/>
      <c r="I639" s="46">
        <v>12</v>
      </c>
      <c r="J639" s="47">
        <v>0.93500000000000005</v>
      </c>
      <c r="K639" s="39">
        <f t="shared" si="147"/>
        <v>1.3205</v>
      </c>
      <c r="L639" s="41">
        <f t="shared" si="148"/>
        <v>2</v>
      </c>
      <c r="M639" s="39">
        <f t="shared" si="149"/>
        <v>2.641</v>
      </c>
      <c r="N639" s="28"/>
      <c r="O639" s="28"/>
      <c r="P639" s="28"/>
      <c r="R639" s="29"/>
    </row>
    <row r="640" spans="2:18" x14ac:dyDescent="0.2">
      <c r="B640" s="46">
        <v>40</v>
      </c>
      <c r="C640" s="47">
        <v>2.718</v>
      </c>
      <c r="D640" s="47" t="s">
        <v>110</v>
      </c>
      <c r="E640" s="39">
        <f t="shared" si="144"/>
        <v>2.7119999999999997</v>
      </c>
      <c r="F640" s="41">
        <f t="shared" si="145"/>
        <v>5</v>
      </c>
      <c r="G640" s="39">
        <f t="shared" si="146"/>
        <v>13.559999999999999</v>
      </c>
      <c r="H640" s="23"/>
      <c r="I640" s="46">
        <v>14</v>
      </c>
      <c r="J640" s="47">
        <v>0.41699999999999998</v>
      </c>
      <c r="K640" s="39">
        <f t="shared" si="147"/>
        <v>0.67600000000000005</v>
      </c>
      <c r="L640" s="41">
        <f t="shared" si="148"/>
        <v>2</v>
      </c>
      <c r="M640" s="39">
        <f t="shared" si="149"/>
        <v>1.3520000000000001</v>
      </c>
      <c r="N640" s="28"/>
      <c r="O640" s="28"/>
      <c r="P640" s="28"/>
      <c r="R640" s="29"/>
    </row>
    <row r="641" spans="2:18" x14ac:dyDescent="0.2">
      <c r="B641" s="46"/>
      <c r="C641" s="47"/>
      <c r="D641" s="47"/>
      <c r="E641" s="39"/>
      <c r="F641" s="41"/>
      <c r="G641" s="39"/>
      <c r="H641" s="23"/>
      <c r="I641" s="46">
        <v>15.5</v>
      </c>
      <c r="J641" s="47">
        <v>3.1E-2</v>
      </c>
      <c r="K641" s="39">
        <f t="shared" si="147"/>
        <v>0.22399999999999998</v>
      </c>
      <c r="L641" s="41">
        <f t="shared" si="148"/>
        <v>1.5</v>
      </c>
      <c r="M641" s="39">
        <f t="shared" si="149"/>
        <v>0.33599999999999997</v>
      </c>
      <c r="N641" s="28"/>
      <c r="O641" s="28"/>
      <c r="P641" s="28"/>
      <c r="R641" s="29"/>
    </row>
    <row r="642" spans="2:18" x14ac:dyDescent="0.2">
      <c r="B642" s="26"/>
      <c r="C642" s="34"/>
      <c r="D642" s="34"/>
      <c r="E642" s="39"/>
      <c r="F642" s="41"/>
      <c r="G642" s="39"/>
      <c r="H642" s="23"/>
      <c r="I642" s="48">
        <f>I641+(J641-J642)*1.5</f>
        <v>16.4465</v>
      </c>
      <c r="J642" s="49">
        <v>-0.6</v>
      </c>
      <c r="K642" s="39">
        <f t="shared" si="147"/>
        <v>-0.28449999999999998</v>
      </c>
      <c r="L642" s="41">
        <f t="shared" si="148"/>
        <v>0.94650000000000034</v>
      </c>
      <c r="M642" s="39">
        <f t="shared" si="149"/>
        <v>-0.26927925000000008</v>
      </c>
      <c r="N642" s="28"/>
      <c r="O642" s="28"/>
      <c r="P642" s="28"/>
      <c r="R642" s="29"/>
    </row>
    <row r="643" spans="2:18" x14ac:dyDescent="0.2">
      <c r="B643" s="26"/>
      <c r="C643" s="34"/>
      <c r="D643" s="34"/>
      <c r="E643" s="39"/>
      <c r="F643" s="41"/>
      <c r="G643" s="39"/>
      <c r="H643" s="23"/>
      <c r="I643" s="67">
        <f>I642+1.5</f>
        <v>17.9465</v>
      </c>
      <c r="J643" s="68">
        <f>J642</f>
        <v>-0.6</v>
      </c>
      <c r="K643" s="39">
        <f t="shared" si="147"/>
        <v>-0.6</v>
      </c>
      <c r="L643" s="41">
        <f t="shared" si="148"/>
        <v>1.5</v>
      </c>
      <c r="M643" s="39">
        <f t="shared" si="149"/>
        <v>-0.89999999999999991</v>
      </c>
      <c r="O643" s="32"/>
      <c r="P643" s="32"/>
    </row>
    <row r="644" spans="2:18" x14ac:dyDescent="0.2">
      <c r="B644" s="26"/>
      <c r="C644" s="34"/>
      <c r="D644" s="34"/>
      <c r="E644" s="39"/>
      <c r="F644" s="41"/>
      <c r="G644" s="39"/>
      <c r="H644" s="23"/>
      <c r="I644" s="48">
        <f>I643+1.5</f>
        <v>19.4465</v>
      </c>
      <c r="J644" s="49">
        <f>J642</f>
        <v>-0.6</v>
      </c>
      <c r="K644" s="39">
        <f t="shared" si="147"/>
        <v>-0.6</v>
      </c>
      <c r="L644" s="41">
        <f t="shared" si="148"/>
        <v>1.5</v>
      </c>
      <c r="M644" s="39">
        <f t="shared" si="149"/>
        <v>-0.89999999999999991</v>
      </c>
      <c r="O644" s="24"/>
      <c r="P644" s="24"/>
    </row>
    <row r="645" spans="2:18" x14ac:dyDescent="0.2">
      <c r="B645" s="26"/>
      <c r="C645" s="34"/>
      <c r="D645" s="34"/>
      <c r="E645" s="39"/>
      <c r="F645" s="41"/>
      <c r="G645" s="39"/>
      <c r="I645" s="48">
        <f>I644+(J645-J644)*1.5</f>
        <v>20.5715</v>
      </c>
      <c r="J645" s="47">
        <v>0.15</v>
      </c>
      <c r="K645" s="39">
        <f t="shared" si="147"/>
        <v>-0.22499999999999998</v>
      </c>
      <c r="L645" s="41">
        <f t="shared" si="148"/>
        <v>1.125</v>
      </c>
      <c r="M645" s="39">
        <f t="shared" si="149"/>
        <v>-0.25312499999999999</v>
      </c>
      <c r="O645" s="24"/>
      <c r="P645" s="24"/>
    </row>
    <row r="646" spans="2:18" x14ac:dyDescent="0.2">
      <c r="B646" s="26"/>
      <c r="C646" s="34"/>
      <c r="D646" s="34"/>
      <c r="E646" s="39"/>
      <c r="F646" s="41"/>
      <c r="G646" s="39"/>
      <c r="I646" s="46">
        <v>22</v>
      </c>
      <c r="J646" s="47">
        <v>0.437</v>
      </c>
      <c r="K646" s="39">
        <f t="shared" si="147"/>
        <v>0.29349999999999998</v>
      </c>
      <c r="L646" s="41">
        <f t="shared" si="148"/>
        <v>1.4284999999999997</v>
      </c>
      <c r="M646" s="39">
        <f t="shared" si="149"/>
        <v>0.41926474999999985</v>
      </c>
      <c r="N646" s="24"/>
      <c r="O646" s="24"/>
      <c r="P646" s="24"/>
    </row>
    <row r="647" spans="2:18" x14ac:dyDescent="0.2">
      <c r="B647" s="26"/>
      <c r="C647" s="34"/>
      <c r="D647" s="34"/>
      <c r="E647" s="39"/>
      <c r="F647" s="41"/>
      <c r="G647" s="39"/>
      <c r="I647" s="46">
        <v>24</v>
      </c>
      <c r="J647" s="47">
        <v>0.93500000000000005</v>
      </c>
      <c r="K647" s="39">
        <f t="shared" si="147"/>
        <v>0.68600000000000005</v>
      </c>
      <c r="L647" s="41">
        <f t="shared" si="148"/>
        <v>2</v>
      </c>
      <c r="M647" s="39">
        <f t="shared" si="149"/>
        <v>1.3720000000000001</v>
      </c>
      <c r="N647" s="24"/>
      <c r="O647" s="24"/>
      <c r="P647" s="24"/>
    </row>
    <row r="648" spans="2:18" x14ac:dyDescent="0.2">
      <c r="B648" s="26"/>
      <c r="C648" s="34"/>
      <c r="D648" s="34"/>
      <c r="E648" s="39"/>
      <c r="F648" s="41"/>
      <c r="G648" s="39"/>
      <c r="I648" s="46">
        <v>26</v>
      </c>
      <c r="J648" s="47">
        <v>2.6960000000000002</v>
      </c>
      <c r="K648" s="39">
        <f t="shared" si="147"/>
        <v>1.8155000000000001</v>
      </c>
      <c r="L648" s="41">
        <f t="shared" si="148"/>
        <v>2</v>
      </c>
      <c r="M648" s="39">
        <f t="shared" si="149"/>
        <v>3.6310000000000002</v>
      </c>
      <c r="N648" s="24"/>
      <c r="O648" s="24"/>
      <c r="P648" s="24"/>
    </row>
    <row r="649" spans="2:18" x14ac:dyDescent="0.2">
      <c r="B649" s="26"/>
      <c r="C649" s="34"/>
      <c r="D649" s="34"/>
      <c r="E649" s="39"/>
      <c r="F649" s="41"/>
      <c r="G649" s="39"/>
      <c r="H649" s="39"/>
      <c r="I649" s="46">
        <v>30</v>
      </c>
      <c r="J649" s="47">
        <v>2.7010000000000001</v>
      </c>
      <c r="K649" s="39">
        <f t="shared" si="147"/>
        <v>2.6985000000000001</v>
      </c>
      <c r="L649" s="41">
        <f t="shared" si="148"/>
        <v>4</v>
      </c>
      <c r="M649" s="39">
        <f t="shared" si="149"/>
        <v>10.794</v>
      </c>
      <c r="N649" s="24"/>
      <c r="O649" s="24"/>
      <c r="P649" s="24"/>
    </row>
    <row r="650" spans="2:18" x14ac:dyDescent="0.2">
      <c r="B650" s="26"/>
      <c r="C650" s="34"/>
      <c r="D650" s="34"/>
      <c r="E650" s="39"/>
      <c r="F650" s="41"/>
      <c r="G650" s="39"/>
      <c r="H650" s="39"/>
      <c r="I650" s="46">
        <v>35</v>
      </c>
      <c r="J650" s="47">
        <v>2.706</v>
      </c>
      <c r="K650" s="39">
        <f t="shared" si="147"/>
        <v>2.7035</v>
      </c>
      <c r="L650" s="41">
        <f t="shared" si="148"/>
        <v>5</v>
      </c>
      <c r="M650" s="39">
        <f t="shared" si="149"/>
        <v>13.5175</v>
      </c>
      <c r="N650" s="32"/>
      <c r="O650" s="24"/>
      <c r="P650" s="24"/>
    </row>
    <row r="651" spans="2:18" x14ac:dyDescent="0.2">
      <c r="B651" s="26"/>
      <c r="C651" s="34"/>
      <c r="D651" s="34"/>
      <c r="E651" s="39"/>
      <c r="F651" s="41"/>
      <c r="G651" s="39"/>
      <c r="H651" s="39"/>
      <c r="I651" s="46">
        <v>40</v>
      </c>
      <c r="J651" s="47">
        <v>2.718</v>
      </c>
      <c r="K651" s="39">
        <f t="shared" si="147"/>
        <v>2.7119999999999997</v>
      </c>
      <c r="L651" s="41">
        <f t="shared" si="148"/>
        <v>5</v>
      </c>
      <c r="M651" s="39">
        <f t="shared" si="149"/>
        <v>13.559999999999999</v>
      </c>
      <c r="N651" s="28"/>
      <c r="O651" s="28"/>
      <c r="P651" s="28"/>
      <c r="R651" s="29"/>
    </row>
    <row r="652" spans="2:18" x14ac:dyDescent="0.2">
      <c r="B652" s="26"/>
      <c r="C652" s="34"/>
      <c r="D652" s="34"/>
      <c r="E652" s="39"/>
      <c r="F652" s="41"/>
      <c r="G652" s="39"/>
      <c r="H652" s="39"/>
      <c r="I652" s="46"/>
      <c r="J652" s="47"/>
      <c r="K652" s="39"/>
      <c r="L652" s="41"/>
      <c r="M652" s="39"/>
      <c r="N652" s="28"/>
      <c r="O652" s="28"/>
      <c r="P652" s="28"/>
      <c r="R652" s="29"/>
    </row>
    <row r="653" spans="2:18" x14ac:dyDescent="0.2">
      <c r="B653" s="26"/>
      <c r="C653" s="34"/>
      <c r="D653" s="34"/>
      <c r="E653" s="39"/>
      <c r="F653" s="41"/>
      <c r="G653" s="39"/>
      <c r="H653" s="39"/>
      <c r="I653" s="46"/>
      <c r="J653" s="47"/>
      <c r="K653" s="39"/>
      <c r="L653" s="41"/>
      <c r="M653" s="39"/>
      <c r="N653" s="28"/>
      <c r="O653" s="28"/>
      <c r="P653" s="28"/>
      <c r="R653" s="29"/>
    </row>
    <row r="654" spans="2:18" x14ac:dyDescent="0.2">
      <c r="B654" s="26"/>
      <c r="C654" s="34"/>
      <c r="D654" s="34"/>
      <c r="E654" s="39"/>
      <c r="F654" s="41"/>
      <c r="G654" s="39"/>
      <c r="H654" s="39"/>
      <c r="I654" s="46"/>
      <c r="J654" s="47"/>
      <c r="K654" s="39"/>
      <c r="L654" s="41"/>
      <c r="M654" s="39"/>
      <c r="N654" s="28"/>
      <c r="O654" s="28"/>
      <c r="P654" s="28"/>
      <c r="R654" s="29"/>
    </row>
    <row r="655" spans="2:18" x14ac:dyDescent="0.2">
      <c r="B655" s="26"/>
      <c r="C655" s="34"/>
      <c r="D655" s="34"/>
      <c r="E655" s="39"/>
      <c r="F655" s="41"/>
      <c r="G655" s="39"/>
      <c r="H655" s="39"/>
      <c r="I655" s="46"/>
      <c r="J655" s="47"/>
      <c r="K655" s="39"/>
      <c r="L655" s="41"/>
      <c r="M655" s="39"/>
      <c r="N655" s="28"/>
      <c r="O655" s="28"/>
      <c r="P655" s="28"/>
      <c r="R655" s="29"/>
    </row>
    <row r="656" spans="2:18" x14ac:dyDescent="0.2">
      <c r="B656" s="26"/>
      <c r="C656" s="34"/>
      <c r="D656" s="34"/>
      <c r="E656" s="39"/>
      <c r="F656" s="41"/>
      <c r="G656" s="39"/>
      <c r="H656" s="39"/>
      <c r="I656" s="46"/>
      <c r="J656" s="47"/>
      <c r="K656" s="39"/>
      <c r="L656" s="41"/>
      <c r="M656" s="39"/>
      <c r="N656" s="28"/>
      <c r="O656" s="28"/>
      <c r="P656" s="28"/>
      <c r="R656" s="29"/>
    </row>
    <row r="657" spans="2:18" x14ac:dyDescent="0.2">
      <c r="B657" s="26"/>
      <c r="C657" s="34"/>
      <c r="D657" s="34"/>
      <c r="E657" s="39"/>
      <c r="F657" s="41"/>
      <c r="G657" s="39"/>
      <c r="H657" s="39"/>
      <c r="I657" s="46"/>
      <c r="J657" s="47"/>
      <c r="K657" s="39"/>
      <c r="L657" s="41"/>
      <c r="M657" s="39"/>
      <c r="N657" s="28"/>
      <c r="O657" s="28"/>
      <c r="P657" s="28"/>
      <c r="R657" s="29"/>
    </row>
    <row r="658" spans="2:18" ht="15" x14ac:dyDescent="0.2">
      <c r="B658" s="26"/>
      <c r="C658" s="34"/>
      <c r="D658" s="34"/>
      <c r="E658" s="39"/>
      <c r="F658" s="41">
        <f>SUM(F628:F651)</f>
        <v>40</v>
      </c>
      <c r="G658" s="39">
        <f>SUM(G628:G651)</f>
        <v>64.882500000000007</v>
      </c>
      <c r="H658" s="39"/>
      <c r="I658" s="39"/>
      <c r="J658" s="42"/>
      <c r="K658" s="42"/>
      <c r="L658" s="41">
        <f>SUM(L629:L651)</f>
        <v>40</v>
      </c>
      <c r="M658" s="41">
        <f>SUM(M629:M651)</f>
        <v>62.475360500000008</v>
      </c>
      <c r="N658" s="28"/>
      <c r="O658" s="28"/>
      <c r="P658" s="28"/>
      <c r="R658" s="29"/>
    </row>
    <row r="659" spans="2:18" x14ac:dyDescent="0.2">
      <c r="B659" s="26"/>
      <c r="C659" s="34"/>
      <c r="D659" s="34"/>
      <c r="E659" s="39"/>
      <c r="F659" s="41"/>
      <c r="G659" s="39"/>
      <c r="H659" s="41" t="s">
        <v>72</v>
      </c>
      <c r="I659" s="41"/>
      <c r="J659" s="41">
        <f>G658</f>
        <v>64.882500000000007</v>
      </c>
      <c r="K659" s="39" t="s">
        <v>73</v>
      </c>
      <c r="L659" s="41">
        <f>M658</f>
        <v>62.475360500000008</v>
      </c>
      <c r="M659" s="66">
        <f>J659-L659</f>
        <v>2.4071394999999995</v>
      </c>
      <c r="N659" s="28"/>
      <c r="O659" s="28"/>
      <c r="P659" s="28"/>
      <c r="R659" s="29"/>
    </row>
    <row r="661" spans="2:18" ht="15" x14ac:dyDescent="0.2">
      <c r="B661" s="42"/>
      <c r="C661" s="22"/>
      <c r="D661" s="22"/>
      <c r="E661" s="42"/>
      <c r="F661" s="23" t="s">
        <v>70</v>
      </c>
      <c r="G661" s="23"/>
      <c r="H661" s="92">
        <v>1.7</v>
      </c>
      <c r="I661" s="92"/>
      <c r="J661" s="42"/>
      <c r="K661" s="42"/>
      <c r="L661" s="42"/>
      <c r="M661" s="42"/>
      <c r="N661" s="24"/>
      <c r="O661" s="24"/>
      <c r="P661" s="24"/>
    </row>
    <row r="662" spans="2:18" x14ac:dyDescent="0.2">
      <c r="B662" s="93" t="s">
        <v>109</v>
      </c>
      <c r="C662" s="93"/>
      <c r="D662" s="93"/>
      <c r="E662" s="93"/>
      <c r="F662" s="93"/>
      <c r="G662" s="93"/>
      <c r="H662" s="21" t="s">
        <v>74</v>
      </c>
      <c r="I662" s="93" t="s">
        <v>71</v>
      </c>
      <c r="J662" s="93"/>
      <c r="K662" s="93"/>
      <c r="L662" s="93"/>
      <c r="M662" s="93"/>
      <c r="N662" s="25"/>
      <c r="O662" s="25"/>
      <c r="P662" s="28">
        <f>I677-I675</f>
        <v>0</v>
      </c>
    </row>
    <row r="663" spans="2:18" x14ac:dyDescent="0.2">
      <c r="B663" s="46">
        <v>0</v>
      </c>
      <c r="C663" s="47">
        <v>2.7029999999999998</v>
      </c>
      <c r="D663" s="47" t="s">
        <v>108</v>
      </c>
      <c r="E663" s="41"/>
      <c r="F663" s="41"/>
      <c r="G663" s="41"/>
      <c r="H663" s="41"/>
      <c r="I663" s="26"/>
      <c r="J663" s="27"/>
      <c r="K663" s="39"/>
      <c r="L663" s="41"/>
      <c r="M663" s="39"/>
      <c r="N663" s="28"/>
      <c r="O663" s="28"/>
      <c r="P663" s="28"/>
      <c r="R663" s="29"/>
    </row>
    <row r="664" spans="2:18" x14ac:dyDescent="0.2">
      <c r="B664" s="46">
        <v>4</v>
      </c>
      <c r="C664" s="47">
        <v>2.694</v>
      </c>
      <c r="D664" s="47" t="s">
        <v>23</v>
      </c>
      <c r="E664" s="39">
        <f>(C663+C664)/2</f>
        <v>2.6985000000000001</v>
      </c>
      <c r="F664" s="41">
        <f>B664-B663</f>
        <v>4</v>
      </c>
      <c r="G664" s="39">
        <f>E664*F664</f>
        <v>10.794</v>
      </c>
      <c r="H664" s="41"/>
      <c r="I664" s="29"/>
      <c r="J664" s="29"/>
      <c r="K664" s="39"/>
      <c r="L664" s="41"/>
      <c r="M664" s="39"/>
      <c r="N664" s="28"/>
      <c r="O664" s="28"/>
      <c r="P664" s="28"/>
      <c r="Q664" s="30"/>
      <c r="R664" s="29"/>
    </row>
    <row r="665" spans="2:18" x14ac:dyDescent="0.2">
      <c r="B665" s="46">
        <v>5</v>
      </c>
      <c r="C665" s="47">
        <v>1.6040000000000001</v>
      </c>
      <c r="D665" s="47"/>
      <c r="E665" s="39">
        <f t="shared" ref="E665:E674" si="150">(C664+C665)/2</f>
        <v>2.149</v>
      </c>
      <c r="F665" s="41">
        <f t="shared" ref="F665:F674" si="151">B665-B664</f>
        <v>1</v>
      </c>
      <c r="G665" s="39">
        <f t="shared" ref="G665:G674" si="152">E665*F665</f>
        <v>2.149</v>
      </c>
      <c r="H665" s="41"/>
      <c r="I665" s="46">
        <v>0</v>
      </c>
      <c r="J665" s="47">
        <v>2.7029999999999998</v>
      </c>
      <c r="K665" s="39"/>
      <c r="L665" s="41"/>
      <c r="M665" s="39"/>
      <c r="N665" s="28"/>
      <c r="O665" s="28"/>
      <c r="P665" s="28"/>
      <c r="Q665" s="30"/>
      <c r="R665" s="29"/>
    </row>
    <row r="666" spans="2:18" x14ac:dyDescent="0.2">
      <c r="B666" s="46">
        <v>6</v>
      </c>
      <c r="C666" s="47">
        <v>0.91200000000000003</v>
      </c>
      <c r="D666" s="47"/>
      <c r="E666" s="39">
        <f t="shared" si="150"/>
        <v>1.258</v>
      </c>
      <c r="F666" s="41">
        <f t="shared" si="151"/>
        <v>1</v>
      </c>
      <c r="G666" s="39">
        <f t="shared" si="152"/>
        <v>1.258</v>
      </c>
      <c r="H666" s="41"/>
      <c r="I666" s="46">
        <v>2.75</v>
      </c>
      <c r="J666" s="47">
        <v>2.694</v>
      </c>
      <c r="K666" s="39">
        <f t="shared" ref="K666:K672" si="153">AVERAGE(J665,J666)</f>
        <v>2.6985000000000001</v>
      </c>
      <c r="L666" s="41">
        <f t="shared" ref="L666:L672" si="154">I666-I665</f>
        <v>2.75</v>
      </c>
      <c r="M666" s="39">
        <f t="shared" ref="M666:M672" si="155">L666*K666</f>
        <v>7.4208750000000006</v>
      </c>
      <c r="N666" s="28"/>
      <c r="O666" s="28"/>
      <c r="P666" s="28"/>
      <c r="Q666" s="30"/>
      <c r="R666" s="29"/>
    </row>
    <row r="667" spans="2:18" x14ac:dyDescent="0.2">
      <c r="B667" s="46">
        <v>7</v>
      </c>
      <c r="C667" s="47">
        <v>0.36699999999999999</v>
      </c>
      <c r="D667" s="47"/>
      <c r="E667" s="39">
        <f t="shared" si="150"/>
        <v>0.63949999999999996</v>
      </c>
      <c r="F667" s="41">
        <f t="shared" si="151"/>
        <v>1</v>
      </c>
      <c r="G667" s="39">
        <f t="shared" si="152"/>
        <v>0.63949999999999996</v>
      </c>
      <c r="H667" s="41"/>
      <c r="I667" s="48">
        <f>I666+(J666-J667)*1.5</f>
        <v>7.6909999999999998</v>
      </c>
      <c r="J667" s="49">
        <v>-0.6</v>
      </c>
      <c r="K667" s="39">
        <f t="shared" si="153"/>
        <v>1.0469999999999999</v>
      </c>
      <c r="L667" s="41">
        <f t="shared" si="154"/>
        <v>4.9409999999999998</v>
      </c>
      <c r="M667" s="39">
        <f t="shared" si="155"/>
        <v>5.1732269999999998</v>
      </c>
      <c r="N667" s="28"/>
      <c r="O667" s="28"/>
      <c r="P667" s="28"/>
      <c r="Q667" s="30"/>
      <c r="R667" s="29"/>
    </row>
    <row r="668" spans="2:18" x14ac:dyDescent="0.2">
      <c r="B668" s="46">
        <v>9</v>
      </c>
      <c r="C668" s="47">
        <v>0.26300000000000001</v>
      </c>
      <c r="D668" s="47" t="s">
        <v>22</v>
      </c>
      <c r="E668" s="39">
        <f t="shared" si="150"/>
        <v>0.315</v>
      </c>
      <c r="F668" s="41">
        <f t="shared" si="151"/>
        <v>2</v>
      </c>
      <c r="G668" s="39">
        <f t="shared" si="152"/>
        <v>0.63</v>
      </c>
      <c r="H668" s="41"/>
      <c r="I668" s="67">
        <f>I667+1.5</f>
        <v>9.1909999999999989</v>
      </c>
      <c r="J668" s="68">
        <f>J667</f>
        <v>-0.6</v>
      </c>
      <c r="K668" s="39">
        <f t="shared" si="153"/>
        <v>-0.6</v>
      </c>
      <c r="L668" s="41">
        <f t="shared" si="154"/>
        <v>1.4999999999999991</v>
      </c>
      <c r="M668" s="39">
        <f t="shared" si="155"/>
        <v>-0.89999999999999947</v>
      </c>
      <c r="N668" s="28"/>
      <c r="O668" s="28"/>
      <c r="P668" s="28"/>
      <c r="Q668" s="30"/>
      <c r="R668" s="29"/>
    </row>
    <row r="669" spans="2:18" x14ac:dyDescent="0.2">
      <c r="B669" s="46">
        <v>11</v>
      </c>
      <c r="C669" s="47">
        <v>0.36499999999999999</v>
      </c>
      <c r="D669" s="47"/>
      <c r="E669" s="39">
        <f t="shared" si="150"/>
        <v>0.314</v>
      </c>
      <c r="F669" s="41">
        <f t="shared" si="151"/>
        <v>2</v>
      </c>
      <c r="G669" s="39">
        <f t="shared" si="152"/>
        <v>0.628</v>
      </c>
      <c r="I669" s="48">
        <f>I668+1.5</f>
        <v>10.690999999999999</v>
      </c>
      <c r="J669" s="49">
        <f>J667</f>
        <v>-0.6</v>
      </c>
      <c r="K669" s="39">
        <f t="shared" si="153"/>
        <v>-0.6</v>
      </c>
      <c r="L669" s="41">
        <f t="shared" si="154"/>
        <v>1.5</v>
      </c>
      <c r="M669" s="39">
        <f t="shared" si="155"/>
        <v>-0.89999999999999991</v>
      </c>
      <c r="N669" s="28"/>
      <c r="O669" s="28"/>
      <c r="P669" s="28"/>
      <c r="Q669" s="30"/>
      <c r="R669" s="29"/>
    </row>
    <row r="670" spans="2:18" x14ac:dyDescent="0.2">
      <c r="B670" s="46">
        <v>12</v>
      </c>
      <c r="C670" s="47">
        <v>0.879</v>
      </c>
      <c r="D670" s="47"/>
      <c r="E670" s="39">
        <f t="shared" si="150"/>
        <v>0.622</v>
      </c>
      <c r="F670" s="41">
        <f t="shared" si="151"/>
        <v>1</v>
      </c>
      <c r="G670" s="39">
        <f t="shared" si="152"/>
        <v>0.622</v>
      </c>
      <c r="I670" s="48">
        <f>I669+(J670-J669)*1.5</f>
        <v>15.570499999999999</v>
      </c>
      <c r="J670" s="47">
        <v>2.653</v>
      </c>
      <c r="K670" s="39">
        <f t="shared" si="153"/>
        <v>1.0265</v>
      </c>
      <c r="L670" s="41">
        <f t="shared" si="154"/>
        <v>4.8795000000000002</v>
      </c>
      <c r="M670" s="39">
        <f t="shared" si="155"/>
        <v>5.0088067499999998</v>
      </c>
      <c r="N670" s="28"/>
      <c r="O670" s="28"/>
      <c r="P670" s="28"/>
      <c r="Q670" s="30"/>
      <c r="R670" s="29"/>
    </row>
    <row r="671" spans="2:18" x14ac:dyDescent="0.2">
      <c r="B671" s="46">
        <v>13</v>
      </c>
      <c r="C671" s="47">
        <v>1.663</v>
      </c>
      <c r="D671" s="47"/>
      <c r="E671" s="39">
        <f t="shared" si="150"/>
        <v>1.2709999999999999</v>
      </c>
      <c r="F671" s="41">
        <f t="shared" si="151"/>
        <v>1</v>
      </c>
      <c r="G671" s="39">
        <f t="shared" si="152"/>
        <v>1.2709999999999999</v>
      </c>
      <c r="I671" s="46">
        <v>20</v>
      </c>
      <c r="J671" s="47">
        <v>2.6579999999999999</v>
      </c>
      <c r="K671" s="39">
        <f t="shared" si="153"/>
        <v>2.6555</v>
      </c>
      <c r="L671" s="41">
        <f t="shared" si="154"/>
        <v>4.4295000000000009</v>
      </c>
      <c r="M671" s="39">
        <f t="shared" si="155"/>
        <v>11.762537250000003</v>
      </c>
      <c r="N671" s="32"/>
      <c r="O671" s="32"/>
      <c r="P671" s="32"/>
      <c r="Q671" s="30"/>
      <c r="R671" s="29"/>
    </row>
    <row r="672" spans="2:18" x14ac:dyDescent="0.2">
      <c r="B672" s="46">
        <v>14</v>
      </c>
      <c r="C672" s="47">
        <v>2.653</v>
      </c>
      <c r="D672" s="47" t="s">
        <v>21</v>
      </c>
      <c r="E672" s="39">
        <f t="shared" si="150"/>
        <v>2.1579999999999999</v>
      </c>
      <c r="F672" s="41">
        <f t="shared" si="151"/>
        <v>1</v>
      </c>
      <c r="G672" s="39">
        <f t="shared" si="152"/>
        <v>2.1579999999999999</v>
      </c>
      <c r="H672" s="41"/>
      <c r="I672" s="46">
        <v>25</v>
      </c>
      <c r="J672" s="47">
        <v>2.6629999999999998</v>
      </c>
      <c r="K672" s="39">
        <f t="shared" si="153"/>
        <v>2.6604999999999999</v>
      </c>
      <c r="L672" s="41">
        <f t="shared" si="154"/>
        <v>5</v>
      </c>
      <c r="M672" s="39">
        <f t="shared" si="155"/>
        <v>13.302499999999998</v>
      </c>
      <c r="N672" s="28"/>
      <c r="O672" s="28"/>
      <c r="P672" s="28"/>
      <c r="Q672" s="30"/>
      <c r="R672" s="29"/>
    </row>
    <row r="673" spans="2:18" x14ac:dyDescent="0.2">
      <c r="B673" s="46">
        <v>20</v>
      </c>
      <c r="C673" s="47">
        <v>2.6579999999999999</v>
      </c>
      <c r="D673" s="47"/>
      <c r="E673" s="39">
        <f t="shared" si="150"/>
        <v>2.6555</v>
      </c>
      <c r="F673" s="41">
        <f t="shared" si="151"/>
        <v>6</v>
      </c>
      <c r="G673" s="39">
        <f t="shared" si="152"/>
        <v>15.933</v>
      </c>
      <c r="H673" s="41"/>
      <c r="I673" s="29"/>
      <c r="J673" s="29"/>
      <c r="K673" s="39"/>
      <c r="L673" s="41"/>
      <c r="M673" s="39"/>
      <c r="N673" s="32"/>
      <c r="O673" s="32"/>
      <c r="P673" s="32"/>
      <c r="Q673" s="30"/>
      <c r="R673" s="29"/>
    </row>
    <row r="674" spans="2:18" x14ac:dyDescent="0.2">
      <c r="B674" s="46">
        <v>25</v>
      </c>
      <c r="C674" s="47">
        <v>2.6629999999999998</v>
      </c>
      <c r="D674" s="47" t="s">
        <v>110</v>
      </c>
      <c r="E674" s="39">
        <f t="shared" si="150"/>
        <v>2.6604999999999999</v>
      </c>
      <c r="F674" s="41">
        <f t="shared" si="151"/>
        <v>5</v>
      </c>
      <c r="G674" s="39">
        <f t="shared" si="152"/>
        <v>13.302499999999998</v>
      </c>
      <c r="H674" s="41"/>
      <c r="I674" s="41"/>
      <c r="J674" s="41"/>
      <c r="K674" s="39"/>
      <c r="L674" s="41"/>
      <c r="M674" s="39"/>
      <c r="N674" s="32"/>
      <c r="O674" s="32"/>
      <c r="P674" s="32"/>
      <c r="Q674" s="30"/>
      <c r="R674" s="29"/>
    </row>
    <row r="675" spans="2:18" x14ac:dyDescent="0.2">
      <c r="B675" s="46"/>
      <c r="C675" s="47"/>
      <c r="D675" s="47"/>
      <c r="E675" s="39"/>
      <c r="F675" s="41"/>
      <c r="G675" s="39"/>
      <c r="H675" s="41"/>
      <c r="I675" s="75"/>
      <c r="J675" s="29"/>
      <c r="K675" s="39"/>
      <c r="L675" s="41"/>
      <c r="M675" s="39"/>
      <c r="N675" s="28"/>
      <c r="O675" s="28"/>
      <c r="P675" s="28"/>
      <c r="R675" s="29"/>
    </row>
    <row r="676" spans="2:18" x14ac:dyDescent="0.2">
      <c r="B676" s="46"/>
      <c r="C676" s="47"/>
      <c r="D676" s="47"/>
      <c r="E676" s="39"/>
      <c r="F676" s="41"/>
      <c r="G676" s="39"/>
      <c r="H676" s="23"/>
      <c r="I676" s="75"/>
      <c r="J676" s="29"/>
      <c r="K676" s="39"/>
      <c r="L676" s="41"/>
      <c r="M676" s="39"/>
      <c r="N676" s="28"/>
      <c r="O676" s="28"/>
      <c r="P676" s="28"/>
      <c r="R676" s="29"/>
    </row>
    <row r="677" spans="2:18" x14ac:dyDescent="0.2">
      <c r="B677" s="46"/>
      <c r="C677" s="47"/>
      <c r="D677" s="47"/>
      <c r="E677" s="39"/>
      <c r="F677" s="41"/>
      <c r="G677" s="39"/>
      <c r="H677" s="23"/>
      <c r="I677" s="76"/>
      <c r="J677" s="41"/>
      <c r="K677" s="39"/>
      <c r="L677" s="41"/>
      <c r="M677" s="39"/>
      <c r="N677" s="28"/>
      <c r="O677" s="28"/>
      <c r="P677" s="28"/>
      <c r="R677" s="29"/>
    </row>
    <row r="678" spans="2:18" x14ac:dyDescent="0.2">
      <c r="B678" s="26"/>
      <c r="C678" s="34"/>
      <c r="D678" s="34"/>
      <c r="E678" s="39"/>
      <c r="F678" s="41"/>
      <c r="G678" s="39"/>
      <c r="H678" s="23"/>
      <c r="I678" s="41"/>
      <c r="J678" s="41"/>
      <c r="K678" s="39"/>
      <c r="L678" s="41"/>
      <c r="M678" s="39"/>
      <c r="N678" s="28"/>
      <c r="O678" s="28"/>
      <c r="P678" s="28"/>
      <c r="R678" s="29"/>
    </row>
    <row r="679" spans="2:18" x14ac:dyDescent="0.2">
      <c r="B679" s="26"/>
      <c r="C679" s="34"/>
      <c r="D679" s="34"/>
      <c r="E679" s="39"/>
      <c r="F679" s="41"/>
      <c r="G679" s="39"/>
      <c r="H679" s="23"/>
      <c r="I679" s="46"/>
      <c r="J679" s="37"/>
      <c r="K679" s="39"/>
      <c r="L679" s="41"/>
      <c r="M679" s="39"/>
      <c r="O679" s="32"/>
      <c r="P679" s="32"/>
    </row>
    <row r="680" spans="2:18" x14ac:dyDescent="0.2">
      <c r="B680" s="26"/>
      <c r="C680" s="34"/>
      <c r="D680" s="34"/>
      <c r="E680" s="39"/>
      <c r="F680" s="41"/>
      <c r="G680" s="39"/>
      <c r="H680" s="23"/>
      <c r="I680" s="26"/>
      <c r="J680" s="26"/>
      <c r="K680" s="39"/>
      <c r="L680" s="41"/>
      <c r="M680" s="39"/>
      <c r="O680" s="24"/>
      <c r="P680" s="24"/>
    </row>
    <row r="681" spans="2:18" x14ac:dyDescent="0.2">
      <c r="B681" s="26"/>
      <c r="C681" s="34"/>
      <c r="D681" s="34"/>
      <c r="E681" s="39"/>
      <c r="F681" s="41"/>
      <c r="G681" s="39"/>
      <c r="I681" s="26"/>
      <c r="J681" s="26"/>
      <c r="K681" s="39"/>
      <c r="L681" s="41"/>
      <c r="M681" s="39"/>
      <c r="O681" s="24"/>
      <c r="P681" s="24"/>
    </row>
    <row r="682" spans="2:18" x14ac:dyDescent="0.2">
      <c r="B682" s="26"/>
      <c r="C682" s="34"/>
      <c r="D682" s="34"/>
      <c r="E682" s="39"/>
      <c r="F682" s="41"/>
      <c r="G682" s="39"/>
      <c r="I682" s="26"/>
      <c r="J682" s="26"/>
      <c r="K682" s="39"/>
      <c r="L682" s="41"/>
      <c r="M682" s="39"/>
      <c r="N682" s="24"/>
      <c r="O682" s="24"/>
      <c r="P682" s="24"/>
    </row>
    <row r="683" spans="2:18" x14ac:dyDescent="0.2">
      <c r="B683" s="26"/>
      <c r="C683" s="34"/>
      <c r="D683" s="34"/>
      <c r="E683" s="39"/>
      <c r="F683" s="41"/>
      <c r="G683" s="39"/>
      <c r="I683" s="26"/>
      <c r="J683" s="26"/>
      <c r="K683" s="39"/>
      <c r="L683" s="41"/>
      <c r="M683" s="39"/>
      <c r="N683" s="24"/>
      <c r="O683" s="24"/>
      <c r="P683" s="24"/>
    </row>
    <row r="684" spans="2:18" x14ac:dyDescent="0.2">
      <c r="B684" s="26"/>
      <c r="C684" s="34"/>
      <c r="D684" s="34"/>
      <c r="E684" s="39"/>
      <c r="F684" s="41"/>
      <c r="G684" s="39"/>
      <c r="I684" s="26"/>
      <c r="J684" s="26"/>
      <c r="K684" s="39"/>
      <c r="L684" s="41"/>
      <c r="M684" s="39"/>
      <c r="N684" s="24"/>
      <c r="O684" s="24"/>
      <c r="P684" s="24"/>
    </row>
    <row r="685" spans="2:18" x14ac:dyDescent="0.2">
      <c r="B685" s="26"/>
      <c r="C685" s="34"/>
      <c r="D685" s="34"/>
      <c r="E685" s="39"/>
      <c r="F685" s="41"/>
      <c r="G685" s="39"/>
      <c r="H685" s="39"/>
      <c r="I685" s="26"/>
      <c r="J685" s="26"/>
      <c r="K685" s="39"/>
      <c r="L685" s="41"/>
      <c r="M685" s="39"/>
      <c r="N685" s="24"/>
      <c r="O685" s="24"/>
      <c r="P685" s="24"/>
    </row>
    <row r="686" spans="2:18" x14ac:dyDescent="0.2">
      <c r="B686" s="26"/>
      <c r="C686" s="34"/>
      <c r="D686" s="34"/>
      <c r="E686" s="39"/>
      <c r="F686" s="41"/>
      <c r="G686" s="39"/>
      <c r="H686" s="39"/>
      <c r="I686" s="26"/>
      <c r="J686" s="26"/>
      <c r="K686" s="39"/>
      <c r="L686" s="41"/>
      <c r="M686" s="39"/>
      <c r="N686" s="32"/>
      <c r="O686" s="24"/>
      <c r="P686" s="24"/>
    </row>
    <row r="687" spans="2:18" x14ac:dyDescent="0.2">
      <c r="B687" s="26"/>
      <c r="C687" s="34"/>
      <c r="D687" s="34"/>
      <c r="E687" s="39"/>
      <c r="F687" s="41"/>
      <c r="G687" s="39"/>
      <c r="H687" s="39"/>
      <c r="I687" s="26"/>
      <c r="J687" s="26"/>
      <c r="K687" s="39"/>
      <c r="L687" s="41"/>
      <c r="M687" s="39"/>
      <c r="N687" s="28"/>
      <c r="O687" s="28"/>
      <c r="P687" s="28"/>
      <c r="R687" s="29"/>
    </row>
    <row r="688" spans="2:18" ht="15" x14ac:dyDescent="0.2">
      <c r="B688" s="26"/>
      <c r="C688" s="34"/>
      <c r="D688" s="34"/>
      <c r="E688" s="39"/>
      <c r="F688" s="41">
        <f>SUM(F664:F687)</f>
        <v>25</v>
      </c>
      <c r="G688" s="39">
        <f>SUM(G664:G687)</f>
        <v>49.385000000000005</v>
      </c>
      <c r="H688" s="39"/>
      <c r="I688" s="39"/>
      <c r="J688" s="42"/>
      <c r="K688" s="42"/>
      <c r="L688" s="41">
        <f>SUM(L665:L687)</f>
        <v>25</v>
      </c>
      <c r="M688" s="41">
        <f>SUM(M665:M687)</f>
        <v>40.867946000000003</v>
      </c>
      <c r="N688" s="28"/>
      <c r="O688" s="28"/>
      <c r="P688" s="28"/>
      <c r="Q688" s="69"/>
      <c r="R688" s="29"/>
    </row>
    <row r="689" spans="2:18" x14ac:dyDescent="0.2">
      <c r="B689" s="26"/>
      <c r="C689" s="34"/>
      <c r="D689" s="34"/>
      <c r="E689" s="39"/>
      <c r="F689" s="41"/>
      <c r="G689" s="39"/>
      <c r="H689" s="41" t="s">
        <v>72</v>
      </c>
      <c r="I689" s="41"/>
      <c r="J689" s="41">
        <f>G688</f>
        <v>49.385000000000005</v>
      </c>
      <c r="K689" s="39" t="s">
        <v>73</v>
      </c>
      <c r="L689" s="41">
        <f>M688</f>
        <v>40.867946000000003</v>
      </c>
      <c r="M689" s="66">
        <f>J689-L689</f>
        <v>8.5170540000000017</v>
      </c>
      <c r="N689" s="28"/>
      <c r="O689" s="28"/>
      <c r="P689" s="28"/>
      <c r="R689" s="29"/>
    </row>
    <row r="691" spans="2:18" ht="15" x14ac:dyDescent="0.2">
      <c r="B691" s="42"/>
      <c r="C691" s="22"/>
      <c r="D691" s="22"/>
      <c r="E691" s="42"/>
      <c r="F691" s="23" t="s">
        <v>70</v>
      </c>
      <c r="G691" s="23"/>
      <c r="H691" s="92">
        <v>1.75</v>
      </c>
      <c r="I691" s="92"/>
      <c r="J691" s="42"/>
      <c r="K691" s="42"/>
      <c r="L691" s="42"/>
      <c r="M691" s="42"/>
      <c r="N691" s="24"/>
      <c r="O691" s="24"/>
      <c r="P691" s="24"/>
    </row>
    <row r="692" spans="2:18" x14ac:dyDescent="0.2">
      <c r="B692" s="93" t="s">
        <v>109</v>
      </c>
      <c r="C692" s="93"/>
      <c r="D692" s="93"/>
      <c r="E692" s="93"/>
      <c r="F692" s="93"/>
      <c r="G692" s="93"/>
      <c r="H692" s="21" t="s">
        <v>74</v>
      </c>
      <c r="I692" s="93" t="s">
        <v>71</v>
      </c>
      <c r="J692" s="93"/>
      <c r="K692" s="93"/>
      <c r="L692" s="93"/>
      <c r="M692" s="93"/>
      <c r="N692" s="25"/>
      <c r="O692" s="25"/>
      <c r="P692" s="28">
        <f>I707-I705</f>
        <v>3</v>
      </c>
    </row>
    <row r="693" spans="2:18" x14ac:dyDescent="0.2">
      <c r="B693" s="41">
        <v>0</v>
      </c>
      <c r="C693" s="39">
        <v>2.6920000000000002</v>
      </c>
      <c r="D693" s="39" t="s">
        <v>132</v>
      </c>
      <c r="E693" s="41"/>
      <c r="F693" s="41"/>
      <c r="G693" s="41"/>
      <c r="H693" s="41"/>
      <c r="I693" s="26"/>
      <c r="J693" s="27"/>
      <c r="K693" s="39"/>
      <c r="L693" s="41"/>
      <c r="M693" s="39"/>
      <c r="N693" s="28"/>
      <c r="O693" s="78"/>
      <c r="P693" s="78"/>
      <c r="Q693" s="69"/>
      <c r="R693" s="29"/>
    </row>
    <row r="694" spans="2:18" x14ac:dyDescent="0.2">
      <c r="B694" s="41">
        <v>5</v>
      </c>
      <c r="C694" s="39">
        <v>2.6829999999999998</v>
      </c>
      <c r="D694" s="39"/>
      <c r="E694" s="39">
        <f>(C693+C694)/2</f>
        <v>2.6875</v>
      </c>
      <c r="F694" s="41">
        <f>B694-B693</f>
        <v>5</v>
      </c>
      <c r="G694" s="39">
        <f>E694*F694</f>
        <v>13.4375</v>
      </c>
      <c r="H694" s="41"/>
      <c r="I694" s="29"/>
      <c r="J694" s="29"/>
      <c r="K694" s="39"/>
      <c r="L694" s="41"/>
      <c r="M694" s="39"/>
      <c r="N694" s="28"/>
      <c r="O694" s="78"/>
      <c r="P694" s="78"/>
      <c r="Q694" s="79"/>
      <c r="R694" s="29"/>
    </row>
    <row r="695" spans="2:18" x14ac:dyDescent="0.2">
      <c r="B695" s="41">
        <v>10</v>
      </c>
      <c r="C695" s="39">
        <v>2.6779999999999999</v>
      </c>
      <c r="D695" s="39" t="s">
        <v>23</v>
      </c>
      <c r="E695" s="39">
        <f t="shared" ref="E695:E709" si="156">(C694+C695)/2</f>
        <v>2.6804999999999999</v>
      </c>
      <c r="F695" s="41">
        <f t="shared" ref="F695:F709" si="157">B695-B694</f>
        <v>5</v>
      </c>
      <c r="G695" s="39">
        <f t="shared" ref="G695:G709" si="158">E695*F695</f>
        <v>13.4025</v>
      </c>
      <c r="H695" s="41"/>
      <c r="I695" s="29"/>
      <c r="J695" s="29"/>
      <c r="K695" s="39"/>
      <c r="L695" s="41"/>
      <c r="M695" s="39"/>
      <c r="N695" s="28"/>
      <c r="O695" s="78"/>
      <c r="P695" s="78"/>
      <c r="Q695" s="79"/>
      <c r="R695" s="29"/>
    </row>
    <row r="696" spans="2:18" x14ac:dyDescent="0.2">
      <c r="B696" s="41">
        <v>12</v>
      </c>
      <c r="C696" s="39">
        <v>2.1070000000000002</v>
      </c>
      <c r="D696" s="39"/>
      <c r="E696" s="39">
        <f t="shared" si="156"/>
        <v>2.3925000000000001</v>
      </c>
      <c r="F696" s="41">
        <f t="shared" si="157"/>
        <v>2</v>
      </c>
      <c r="G696" s="39">
        <f t="shared" si="158"/>
        <v>4.7850000000000001</v>
      </c>
      <c r="H696" s="41"/>
      <c r="I696" s="29"/>
      <c r="J696" s="29"/>
      <c r="K696" s="39"/>
      <c r="L696" s="41"/>
      <c r="M696" s="39"/>
      <c r="N696" s="28"/>
      <c r="O696" s="78"/>
      <c r="P696" s="78"/>
      <c r="Q696" s="79"/>
      <c r="R696" s="29"/>
    </row>
    <row r="697" spans="2:18" x14ac:dyDescent="0.2">
      <c r="B697" s="41">
        <v>14</v>
      </c>
      <c r="C697" s="39">
        <v>1.5620000000000001</v>
      </c>
      <c r="D697" s="39"/>
      <c r="E697" s="39">
        <f t="shared" si="156"/>
        <v>1.8345000000000002</v>
      </c>
      <c r="F697" s="41">
        <f t="shared" si="157"/>
        <v>2</v>
      </c>
      <c r="G697" s="39">
        <f t="shared" si="158"/>
        <v>3.6690000000000005</v>
      </c>
      <c r="H697" s="41"/>
      <c r="I697" s="41">
        <v>0</v>
      </c>
      <c r="J697" s="39">
        <v>2.6920000000000002</v>
      </c>
      <c r="K697" s="39"/>
      <c r="L697" s="41"/>
      <c r="M697" s="39"/>
      <c r="N697" s="28"/>
      <c r="O697" s="78"/>
      <c r="P697" s="78"/>
      <c r="Q697" s="79"/>
      <c r="R697" s="29"/>
    </row>
    <row r="698" spans="2:18" x14ac:dyDescent="0.2">
      <c r="B698" s="41">
        <v>16</v>
      </c>
      <c r="C698" s="39">
        <v>1.109</v>
      </c>
      <c r="D698" s="39"/>
      <c r="E698" s="39">
        <f t="shared" si="156"/>
        <v>1.3355000000000001</v>
      </c>
      <c r="F698" s="41">
        <f t="shared" si="157"/>
        <v>2</v>
      </c>
      <c r="G698" s="39">
        <f t="shared" si="158"/>
        <v>2.6710000000000003</v>
      </c>
      <c r="H698" s="41"/>
      <c r="I698" s="41">
        <v>5</v>
      </c>
      <c r="J698" s="39">
        <v>2.6829999999999998</v>
      </c>
      <c r="K698" s="39">
        <f t="shared" ref="K698:K715" si="159">AVERAGE(J697,J698)</f>
        <v>2.6875</v>
      </c>
      <c r="L698" s="41">
        <f t="shared" ref="L698:L715" si="160">I698-I697</f>
        <v>5</v>
      </c>
      <c r="M698" s="39">
        <f t="shared" ref="M698:M715" si="161">L698*K698</f>
        <v>13.4375</v>
      </c>
      <c r="N698" s="28"/>
      <c r="O698" s="78"/>
      <c r="P698" s="78"/>
      <c r="Q698" s="79"/>
      <c r="R698" s="29"/>
    </row>
    <row r="699" spans="2:18" x14ac:dyDescent="0.2">
      <c r="B699" s="41">
        <v>18</v>
      </c>
      <c r="C699" s="39">
        <v>0.56699999999999995</v>
      </c>
      <c r="D699" s="39"/>
      <c r="E699" s="39">
        <f t="shared" si="156"/>
        <v>0.83799999999999997</v>
      </c>
      <c r="F699" s="41">
        <f t="shared" si="157"/>
        <v>2</v>
      </c>
      <c r="G699" s="39">
        <f t="shared" si="158"/>
        <v>1.6759999999999999</v>
      </c>
      <c r="I699" s="41">
        <v>10</v>
      </c>
      <c r="J699" s="39">
        <v>2.6779999999999999</v>
      </c>
      <c r="K699" s="39">
        <f t="shared" si="159"/>
        <v>2.6804999999999999</v>
      </c>
      <c r="L699" s="41">
        <f t="shared" si="160"/>
        <v>5</v>
      </c>
      <c r="M699" s="39">
        <f t="shared" si="161"/>
        <v>13.4025</v>
      </c>
      <c r="N699" s="28"/>
      <c r="O699" s="78"/>
      <c r="P699" s="78"/>
      <c r="Q699" s="79"/>
      <c r="R699" s="29"/>
    </row>
    <row r="700" spans="2:18" x14ac:dyDescent="0.2">
      <c r="B700" s="41">
        <v>20</v>
      </c>
      <c r="C700" s="39">
        <v>0.17899999999999999</v>
      </c>
      <c r="D700" s="39"/>
      <c r="E700" s="39">
        <f t="shared" si="156"/>
        <v>0.373</v>
      </c>
      <c r="F700" s="41">
        <f t="shared" si="157"/>
        <v>2</v>
      </c>
      <c r="G700" s="39">
        <f t="shared" si="158"/>
        <v>0.746</v>
      </c>
      <c r="I700" s="41">
        <v>12</v>
      </c>
      <c r="J700" s="39">
        <v>2.1070000000000002</v>
      </c>
      <c r="K700" s="39">
        <f t="shared" si="159"/>
        <v>2.3925000000000001</v>
      </c>
      <c r="L700" s="41">
        <f t="shared" si="160"/>
        <v>2</v>
      </c>
      <c r="M700" s="39">
        <f t="shared" si="161"/>
        <v>4.7850000000000001</v>
      </c>
      <c r="N700" s="28"/>
      <c r="O700" s="78"/>
      <c r="P700" s="78"/>
      <c r="Q700" s="79"/>
      <c r="R700" s="29"/>
    </row>
    <row r="701" spans="2:18" x14ac:dyDescent="0.2">
      <c r="B701" s="41">
        <v>22</v>
      </c>
      <c r="C701" s="39">
        <v>8.2000000000000003E-2</v>
      </c>
      <c r="D701" s="39" t="s">
        <v>22</v>
      </c>
      <c r="E701" s="39">
        <f t="shared" si="156"/>
        <v>0.1305</v>
      </c>
      <c r="F701" s="41">
        <f t="shared" si="157"/>
        <v>2</v>
      </c>
      <c r="G701" s="39">
        <f t="shared" si="158"/>
        <v>0.26100000000000001</v>
      </c>
      <c r="I701" s="41">
        <v>14</v>
      </c>
      <c r="J701" s="39">
        <v>1.5620000000000001</v>
      </c>
      <c r="K701" s="39">
        <f t="shared" si="159"/>
        <v>1.8345000000000002</v>
      </c>
      <c r="L701" s="41">
        <f t="shared" si="160"/>
        <v>2</v>
      </c>
      <c r="M701" s="39">
        <f t="shared" si="161"/>
        <v>3.6690000000000005</v>
      </c>
      <c r="N701" s="32"/>
      <c r="O701" s="80"/>
      <c r="P701" s="80"/>
      <c r="Q701" s="79"/>
      <c r="R701" s="29"/>
    </row>
    <row r="702" spans="2:18" x14ac:dyDescent="0.2">
      <c r="B702" s="41">
        <v>24</v>
      </c>
      <c r="C702" s="39">
        <v>0.185</v>
      </c>
      <c r="D702" s="39"/>
      <c r="E702" s="39">
        <f t="shared" si="156"/>
        <v>0.13350000000000001</v>
      </c>
      <c r="F702" s="41">
        <f t="shared" si="157"/>
        <v>2</v>
      </c>
      <c r="G702" s="39">
        <f t="shared" si="158"/>
        <v>0.26700000000000002</v>
      </c>
      <c r="H702" s="41"/>
      <c r="I702" s="41">
        <v>16</v>
      </c>
      <c r="J702" s="39">
        <v>1.109</v>
      </c>
      <c r="K702" s="39">
        <f t="shared" si="159"/>
        <v>1.3355000000000001</v>
      </c>
      <c r="L702" s="41">
        <f t="shared" si="160"/>
        <v>2</v>
      </c>
      <c r="M702" s="39">
        <f t="shared" si="161"/>
        <v>2.6710000000000003</v>
      </c>
      <c r="N702" s="28"/>
      <c r="O702" s="78"/>
      <c r="P702" s="78"/>
      <c r="Q702" s="79"/>
      <c r="R702" s="29"/>
    </row>
    <row r="703" spans="2:18" x14ac:dyDescent="0.2">
      <c r="B703" s="41">
        <v>26</v>
      </c>
      <c r="C703" s="39">
        <v>0.40899999999999997</v>
      </c>
      <c r="D703" s="39"/>
      <c r="E703" s="39">
        <f t="shared" si="156"/>
        <v>0.29699999999999999</v>
      </c>
      <c r="F703" s="41">
        <f t="shared" si="157"/>
        <v>2</v>
      </c>
      <c r="G703" s="39">
        <f t="shared" si="158"/>
        <v>0.59399999999999997</v>
      </c>
      <c r="H703" s="41"/>
      <c r="I703" s="41">
        <v>18</v>
      </c>
      <c r="J703" s="39">
        <v>0.56699999999999995</v>
      </c>
      <c r="K703" s="39">
        <f t="shared" si="159"/>
        <v>0.83799999999999997</v>
      </c>
      <c r="L703" s="41">
        <f t="shared" si="160"/>
        <v>2</v>
      </c>
      <c r="M703" s="39">
        <f t="shared" si="161"/>
        <v>1.6759999999999999</v>
      </c>
      <c r="N703" s="32"/>
      <c r="O703" s="80"/>
      <c r="P703" s="80"/>
      <c r="Q703" s="79"/>
      <c r="R703" s="29"/>
    </row>
    <row r="704" spans="2:18" x14ac:dyDescent="0.2">
      <c r="B704" s="41">
        <v>28</v>
      </c>
      <c r="C704" s="39">
        <v>0.69799999999999995</v>
      </c>
      <c r="D704" s="39"/>
      <c r="E704" s="39">
        <f t="shared" si="156"/>
        <v>0.55349999999999999</v>
      </c>
      <c r="F704" s="41">
        <f t="shared" si="157"/>
        <v>2</v>
      </c>
      <c r="G704" s="39">
        <f t="shared" si="158"/>
        <v>1.107</v>
      </c>
      <c r="H704" s="41"/>
      <c r="I704" s="41">
        <v>20</v>
      </c>
      <c r="J704" s="39">
        <v>0.17899999999999999</v>
      </c>
      <c r="K704" s="39">
        <f t="shared" si="159"/>
        <v>0.373</v>
      </c>
      <c r="L704" s="41">
        <f t="shared" si="160"/>
        <v>2</v>
      </c>
      <c r="M704" s="39">
        <f t="shared" si="161"/>
        <v>0.746</v>
      </c>
      <c r="N704" s="32"/>
      <c r="O704" s="80"/>
      <c r="P704" s="80"/>
      <c r="Q704" s="79"/>
      <c r="R704" s="29"/>
    </row>
    <row r="705" spans="2:18" x14ac:dyDescent="0.2">
      <c r="B705" s="41">
        <v>30</v>
      </c>
      <c r="C705" s="39">
        <v>1.0089999999999999</v>
      </c>
      <c r="D705" s="39"/>
      <c r="E705" s="39">
        <f t="shared" si="156"/>
        <v>0.85349999999999993</v>
      </c>
      <c r="F705" s="41">
        <f t="shared" si="157"/>
        <v>2</v>
      </c>
      <c r="G705" s="39">
        <f t="shared" si="158"/>
        <v>1.7069999999999999</v>
      </c>
      <c r="H705" s="41"/>
      <c r="I705" s="48">
        <f>I704+(J704-J705)*1.5</f>
        <v>21.168500000000002</v>
      </c>
      <c r="J705" s="49">
        <v>-0.6</v>
      </c>
      <c r="K705" s="39">
        <f t="shared" si="159"/>
        <v>-0.21049999999999999</v>
      </c>
      <c r="L705" s="41">
        <f t="shared" si="160"/>
        <v>1.1685000000000016</v>
      </c>
      <c r="M705" s="39">
        <f t="shared" si="161"/>
        <v>-0.24596925000000033</v>
      </c>
      <c r="N705" s="28"/>
      <c r="O705" s="78"/>
      <c r="P705" s="78"/>
      <c r="Q705" s="69"/>
      <c r="R705" s="29"/>
    </row>
    <row r="706" spans="2:18" x14ac:dyDescent="0.2">
      <c r="B706" s="41">
        <v>32</v>
      </c>
      <c r="C706" s="39">
        <v>1.4079999999999999</v>
      </c>
      <c r="D706" s="39"/>
      <c r="E706" s="39">
        <f t="shared" si="156"/>
        <v>1.2084999999999999</v>
      </c>
      <c r="F706" s="41">
        <f t="shared" si="157"/>
        <v>2</v>
      </c>
      <c r="G706" s="39">
        <f t="shared" si="158"/>
        <v>2.4169999999999998</v>
      </c>
      <c r="H706" s="23"/>
      <c r="I706" s="50">
        <f>I705+1.5</f>
        <v>22.668500000000002</v>
      </c>
      <c r="J706" s="51">
        <f>J705</f>
        <v>-0.6</v>
      </c>
      <c r="K706" s="39">
        <f t="shared" si="159"/>
        <v>-0.6</v>
      </c>
      <c r="L706" s="41">
        <f t="shared" si="160"/>
        <v>1.5</v>
      </c>
      <c r="M706" s="39">
        <f t="shared" si="161"/>
        <v>-0.89999999999999991</v>
      </c>
      <c r="N706" s="28"/>
      <c r="O706" s="78"/>
      <c r="P706" s="78"/>
      <c r="Q706" s="69"/>
      <c r="R706" s="29"/>
    </row>
    <row r="707" spans="2:18" x14ac:dyDescent="0.2">
      <c r="B707" s="41">
        <v>34</v>
      </c>
      <c r="C707" s="39">
        <v>1.9119999999999999</v>
      </c>
      <c r="D707" s="39" t="s">
        <v>21</v>
      </c>
      <c r="E707" s="39">
        <f t="shared" si="156"/>
        <v>1.66</v>
      </c>
      <c r="F707" s="41">
        <f t="shared" si="157"/>
        <v>2</v>
      </c>
      <c r="G707" s="39">
        <f t="shared" si="158"/>
        <v>3.32</v>
      </c>
      <c r="H707" s="23"/>
      <c r="I707" s="48">
        <f>I706+1.5</f>
        <v>24.168500000000002</v>
      </c>
      <c r="J707" s="49">
        <f>J705</f>
        <v>-0.6</v>
      </c>
      <c r="K707" s="39">
        <f t="shared" si="159"/>
        <v>-0.6</v>
      </c>
      <c r="L707" s="41">
        <f t="shared" si="160"/>
        <v>1.5</v>
      </c>
      <c r="M707" s="39">
        <f t="shared" si="161"/>
        <v>-0.89999999999999991</v>
      </c>
      <c r="N707" s="28"/>
      <c r="O707" s="78"/>
      <c r="P707" s="78"/>
      <c r="Q707" s="69"/>
      <c r="R707" s="29"/>
    </row>
    <row r="708" spans="2:18" x14ac:dyDescent="0.2">
      <c r="B708" s="26">
        <v>40</v>
      </c>
      <c r="C708" s="34">
        <v>1.919</v>
      </c>
      <c r="D708" s="34"/>
      <c r="E708" s="39">
        <f t="shared" si="156"/>
        <v>1.9155</v>
      </c>
      <c r="F708" s="41">
        <f t="shared" si="157"/>
        <v>6</v>
      </c>
      <c r="G708" s="39">
        <f t="shared" si="158"/>
        <v>11.493</v>
      </c>
      <c r="H708" s="23"/>
      <c r="I708" s="48">
        <f>I707+(J708-J707)*1.5</f>
        <v>25.593500000000002</v>
      </c>
      <c r="J708" s="47">
        <v>0.35</v>
      </c>
      <c r="K708" s="39">
        <f t="shared" si="159"/>
        <v>-0.125</v>
      </c>
      <c r="L708" s="41">
        <f t="shared" si="160"/>
        <v>1.4250000000000007</v>
      </c>
      <c r="M708" s="39">
        <f t="shared" si="161"/>
        <v>-0.17812500000000009</v>
      </c>
      <c r="N708" s="28"/>
      <c r="O708" s="78"/>
      <c r="P708" s="78"/>
      <c r="Q708" s="69"/>
      <c r="R708" s="29"/>
    </row>
    <row r="709" spans="2:18" x14ac:dyDescent="0.2">
      <c r="B709" s="26">
        <v>45</v>
      </c>
      <c r="C709" s="34">
        <v>1.9279999999999999</v>
      </c>
      <c r="D709" s="34" t="s">
        <v>133</v>
      </c>
      <c r="E709" s="39">
        <f t="shared" si="156"/>
        <v>1.9235</v>
      </c>
      <c r="F709" s="41">
        <f t="shared" si="157"/>
        <v>5</v>
      </c>
      <c r="G709" s="39">
        <f t="shared" si="158"/>
        <v>9.6174999999999997</v>
      </c>
      <c r="H709" s="23"/>
      <c r="I709" s="41">
        <v>26</v>
      </c>
      <c r="J709" s="39">
        <v>0.40899999999999997</v>
      </c>
      <c r="K709" s="39">
        <f t="shared" si="159"/>
        <v>0.37949999999999995</v>
      </c>
      <c r="L709" s="41">
        <f t="shared" si="160"/>
        <v>0.40649999999999764</v>
      </c>
      <c r="M709" s="39">
        <f t="shared" si="161"/>
        <v>0.15426674999999909</v>
      </c>
      <c r="O709" s="80"/>
      <c r="P709" s="80"/>
      <c r="Q709" s="69"/>
    </row>
    <row r="710" spans="2:18" x14ac:dyDescent="0.2">
      <c r="B710" s="26"/>
      <c r="C710" s="34"/>
      <c r="D710" s="34"/>
      <c r="E710" s="39"/>
      <c r="F710" s="41"/>
      <c r="G710" s="39"/>
      <c r="H710" s="23"/>
      <c r="I710" s="41">
        <v>28</v>
      </c>
      <c r="J710" s="39">
        <v>0.69799999999999995</v>
      </c>
      <c r="K710" s="39">
        <f t="shared" si="159"/>
        <v>0.55349999999999999</v>
      </c>
      <c r="L710" s="41">
        <f t="shared" si="160"/>
        <v>2</v>
      </c>
      <c r="M710" s="39">
        <f t="shared" si="161"/>
        <v>1.107</v>
      </c>
      <c r="O710" s="81"/>
      <c r="P710" s="81"/>
      <c r="Q710" s="69"/>
    </row>
    <row r="711" spans="2:18" x14ac:dyDescent="0.2">
      <c r="B711" s="26"/>
      <c r="C711" s="34"/>
      <c r="D711" s="34"/>
      <c r="E711" s="39"/>
      <c r="F711" s="41"/>
      <c r="G711" s="39"/>
      <c r="I711" s="41">
        <v>30</v>
      </c>
      <c r="J711" s="39">
        <v>1.0089999999999999</v>
      </c>
      <c r="K711" s="39">
        <f t="shared" si="159"/>
        <v>0.85349999999999993</v>
      </c>
      <c r="L711" s="41">
        <f t="shared" si="160"/>
        <v>2</v>
      </c>
      <c r="M711" s="39">
        <f t="shared" si="161"/>
        <v>1.7069999999999999</v>
      </c>
      <c r="O711" s="81"/>
      <c r="P711" s="81"/>
      <c r="Q711" s="69"/>
    </row>
    <row r="712" spans="2:18" x14ac:dyDescent="0.2">
      <c r="B712" s="26"/>
      <c r="C712" s="34"/>
      <c r="D712" s="34"/>
      <c r="E712" s="39"/>
      <c r="F712" s="41"/>
      <c r="G712" s="39"/>
      <c r="I712" s="41">
        <v>32</v>
      </c>
      <c r="J712" s="39">
        <v>1.4079999999999999</v>
      </c>
      <c r="K712" s="39">
        <f t="shared" si="159"/>
        <v>1.2084999999999999</v>
      </c>
      <c r="L712" s="41">
        <f t="shared" si="160"/>
        <v>2</v>
      </c>
      <c r="M712" s="39">
        <f t="shared" si="161"/>
        <v>2.4169999999999998</v>
      </c>
      <c r="N712" s="24"/>
      <c r="O712" s="81"/>
      <c r="P712" s="81"/>
      <c r="Q712" s="69"/>
    </row>
    <row r="713" spans="2:18" x14ac:dyDescent="0.2">
      <c r="B713" s="26"/>
      <c r="C713" s="34"/>
      <c r="D713" s="34"/>
      <c r="E713" s="39"/>
      <c r="F713" s="41"/>
      <c r="G713" s="39"/>
      <c r="I713" s="41">
        <v>34</v>
      </c>
      <c r="J713" s="39">
        <v>1.9119999999999999</v>
      </c>
      <c r="K713" s="39">
        <f t="shared" si="159"/>
        <v>1.66</v>
      </c>
      <c r="L713" s="41">
        <f t="shared" si="160"/>
        <v>2</v>
      </c>
      <c r="M713" s="39">
        <f t="shared" si="161"/>
        <v>3.32</v>
      </c>
      <c r="N713" s="24"/>
      <c r="O713" s="81"/>
      <c r="P713" s="81"/>
      <c r="Q713" s="69"/>
    </row>
    <row r="714" spans="2:18" x14ac:dyDescent="0.2">
      <c r="B714" s="26"/>
      <c r="C714" s="34"/>
      <c r="D714" s="34"/>
      <c r="E714" s="39"/>
      <c r="F714" s="41"/>
      <c r="G714" s="39"/>
      <c r="I714" s="26">
        <v>40</v>
      </c>
      <c r="J714" s="34">
        <v>1.919</v>
      </c>
      <c r="K714" s="39">
        <f t="shared" si="159"/>
        <v>1.9155</v>
      </c>
      <c r="L714" s="41">
        <f t="shared" si="160"/>
        <v>6</v>
      </c>
      <c r="M714" s="39">
        <f t="shared" si="161"/>
        <v>11.493</v>
      </c>
      <c r="N714" s="24"/>
      <c r="O714" s="81"/>
      <c r="P714" s="81"/>
      <c r="Q714" s="69"/>
    </row>
    <row r="715" spans="2:18" x14ac:dyDescent="0.2">
      <c r="B715" s="26"/>
      <c r="C715" s="34"/>
      <c r="D715" s="34"/>
      <c r="E715" s="39"/>
      <c r="F715" s="41"/>
      <c r="G715" s="39"/>
      <c r="H715" s="39"/>
      <c r="I715" s="26">
        <v>45</v>
      </c>
      <c r="J715" s="34">
        <v>1.9279999999999999</v>
      </c>
      <c r="K715" s="39">
        <f t="shared" si="159"/>
        <v>1.9235</v>
      </c>
      <c r="L715" s="41">
        <f t="shared" si="160"/>
        <v>5</v>
      </c>
      <c r="M715" s="39">
        <f t="shared" si="161"/>
        <v>9.6174999999999997</v>
      </c>
      <c r="N715" s="24"/>
      <c r="O715" s="81"/>
      <c r="P715" s="81"/>
      <c r="Q715" s="69"/>
    </row>
    <row r="716" spans="2:18" x14ac:dyDescent="0.2">
      <c r="B716" s="26"/>
      <c r="C716" s="34"/>
      <c r="D716" s="34"/>
      <c r="E716" s="39"/>
      <c r="F716" s="41"/>
      <c r="G716" s="39"/>
      <c r="H716" s="39"/>
      <c r="I716" s="26"/>
      <c r="J716" s="26"/>
      <c r="K716" s="39"/>
      <c r="L716" s="41"/>
      <c r="M716" s="39"/>
      <c r="N716" s="32"/>
      <c r="O716" s="81"/>
      <c r="P716" s="81"/>
      <c r="Q716" s="69"/>
    </row>
    <row r="717" spans="2:18" x14ac:dyDescent="0.2">
      <c r="B717" s="26"/>
      <c r="C717" s="34"/>
      <c r="D717" s="34"/>
      <c r="E717" s="39"/>
      <c r="F717" s="41"/>
      <c r="G717" s="39"/>
      <c r="H717" s="39"/>
      <c r="I717" s="26"/>
      <c r="J717" s="26"/>
      <c r="K717" s="39"/>
      <c r="L717" s="41"/>
      <c r="M717" s="39"/>
      <c r="N717" s="28"/>
      <c r="O717" s="78"/>
      <c r="P717" s="78"/>
      <c r="Q717" s="69"/>
      <c r="R717" s="29"/>
    </row>
    <row r="718" spans="2:18" ht="15" x14ac:dyDescent="0.2">
      <c r="B718" s="26"/>
      <c r="C718" s="34"/>
      <c r="D718" s="34"/>
      <c r="E718" s="39"/>
      <c r="F718" s="41">
        <f>SUM(F694:F717)</f>
        <v>45</v>
      </c>
      <c r="G718" s="39">
        <f>SUM(G694:G717)</f>
        <v>71.170500000000004</v>
      </c>
      <c r="H718" s="39"/>
      <c r="I718" s="39"/>
      <c r="J718" s="42"/>
      <c r="K718" s="42"/>
      <c r="L718" s="41">
        <f>SUM(L695:L717)</f>
        <v>45</v>
      </c>
      <c r="M718" s="41">
        <f>SUM(M695:M717)</f>
        <v>67.978672500000002</v>
      </c>
      <c r="N718" s="28"/>
      <c r="O718" s="78"/>
      <c r="P718" s="78"/>
      <c r="Q718" s="69"/>
      <c r="R718" s="29"/>
    </row>
    <row r="719" spans="2:18" x14ac:dyDescent="0.2">
      <c r="B719" s="26"/>
      <c r="C719" s="34"/>
      <c r="D719" s="34"/>
      <c r="E719" s="39"/>
      <c r="F719" s="41"/>
      <c r="G719" s="39"/>
      <c r="H719" s="41" t="s">
        <v>72</v>
      </c>
      <c r="I719" s="41"/>
      <c r="J719" s="41">
        <f>G718</f>
        <v>71.170500000000004</v>
      </c>
      <c r="K719" s="39" t="s">
        <v>73</v>
      </c>
      <c r="L719" s="41">
        <f>M718</f>
        <v>67.978672500000002</v>
      </c>
      <c r="M719" s="66">
        <f>J719-L719</f>
        <v>3.1918275000000023</v>
      </c>
      <c r="N719" s="28"/>
      <c r="O719" s="78"/>
      <c r="P719" s="78"/>
      <c r="Q719" s="69"/>
      <c r="R719" s="29"/>
    </row>
    <row r="720" spans="2:18" x14ac:dyDescent="0.2">
      <c r="B720" s="79"/>
      <c r="C720" s="82"/>
      <c r="D720" s="82"/>
      <c r="E720" s="69"/>
      <c r="F720" s="69"/>
      <c r="G720" s="69"/>
      <c r="H720" s="69"/>
      <c r="I720" s="69"/>
      <c r="J720" s="83"/>
      <c r="K720" s="69"/>
      <c r="L720" s="69"/>
      <c r="M720" s="69"/>
      <c r="N720" s="69"/>
      <c r="O720" s="69"/>
      <c r="P720" s="69"/>
      <c r="Q720" s="69"/>
    </row>
    <row r="721" spans="1:22" ht="13.5" thickBot="1" x14ac:dyDescent="0.25"/>
    <row r="722" spans="1:22" ht="12.75" customHeight="1" x14ac:dyDescent="0.2">
      <c r="B722" s="100" t="s">
        <v>134</v>
      </c>
      <c r="C722" s="101"/>
      <c r="D722" s="101"/>
      <c r="E722" s="101"/>
      <c r="F722" s="101"/>
      <c r="G722" s="101"/>
      <c r="H722" s="101"/>
      <c r="I722" s="102"/>
      <c r="J722" s="84"/>
      <c r="K722" s="84"/>
      <c r="L722" s="84"/>
      <c r="M722" s="84"/>
    </row>
    <row r="723" spans="1:22" x14ac:dyDescent="0.2">
      <c r="B723" s="103"/>
      <c r="C723" s="104"/>
      <c r="D723" s="104"/>
      <c r="E723" s="104"/>
      <c r="F723" s="104"/>
      <c r="G723" s="104"/>
      <c r="H723" s="104"/>
      <c r="I723" s="105"/>
      <c r="J723" s="84"/>
      <c r="K723" s="84"/>
      <c r="L723" s="84"/>
      <c r="M723" s="84"/>
    </row>
    <row r="724" spans="1:22" x14ac:dyDescent="0.2">
      <c r="B724" s="103"/>
      <c r="C724" s="104"/>
      <c r="D724" s="104"/>
      <c r="E724" s="104"/>
      <c r="F724" s="104"/>
      <c r="G724" s="104"/>
      <c r="H724" s="104"/>
      <c r="I724" s="105"/>
      <c r="J724" s="84"/>
      <c r="K724" s="84"/>
      <c r="L724" s="84"/>
      <c r="M724" s="84"/>
    </row>
    <row r="725" spans="1:22" ht="13.5" thickBot="1" x14ac:dyDescent="0.25">
      <c r="B725" s="106"/>
      <c r="C725" s="107"/>
      <c r="D725" s="107"/>
      <c r="E725" s="107"/>
      <c r="F725" s="107"/>
      <c r="G725" s="107"/>
      <c r="H725" s="107"/>
      <c r="I725" s="108"/>
      <c r="J725" s="84"/>
      <c r="K725" s="84"/>
      <c r="L725" s="84"/>
      <c r="M725" s="84"/>
    </row>
    <row r="726" spans="1:22" x14ac:dyDescent="0.2">
      <c r="B726" s="109" t="s">
        <v>135</v>
      </c>
      <c r="C726" s="109"/>
      <c r="D726" s="109"/>
      <c r="E726" s="85" t="s">
        <v>136</v>
      </c>
      <c r="F726" s="85" t="s">
        <v>137</v>
      </c>
      <c r="G726" s="85" t="s">
        <v>138</v>
      </c>
      <c r="H726" s="85" t="s">
        <v>139</v>
      </c>
      <c r="I726" s="85" t="s">
        <v>140</v>
      </c>
    </row>
    <row r="727" spans="1:22" s="40" customFormat="1" x14ac:dyDescent="0.2">
      <c r="A727" s="21"/>
      <c r="B727" s="91">
        <v>1</v>
      </c>
      <c r="C727" s="91"/>
      <c r="D727" s="91"/>
      <c r="E727" s="86">
        <v>0</v>
      </c>
      <c r="F727" s="87">
        <f>N28</f>
        <v>2.6344499999999993</v>
      </c>
      <c r="G727" s="88">
        <f>E727*100</f>
        <v>0</v>
      </c>
      <c r="H727" s="86"/>
      <c r="I727" s="86"/>
      <c r="K727" s="21"/>
      <c r="L727" s="21"/>
      <c r="M727" s="21"/>
      <c r="N727" s="21"/>
      <c r="O727" s="21"/>
      <c r="P727" s="21"/>
      <c r="Q727" s="21"/>
      <c r="R727" s="21"/>
      <c r="S727" s="21"/>
      <c r="T727" s="21"/>
      <c r="U727" s="21"/>
      <c r="V727" s="21"/>
    </row>
    <row r="728" spans="1:22" s="40" customFormat="1" x14ac:dyDescent="0.2">
      <c r="A728" s="21"/>
      <c r="B728" s="91">
        <v>2</v>
      </c>
      <c r="C728" s="91"/>
      <c r="D728" s="91"/>
      <c r="E728" s="86">
        <v>0.1</v>
      </c>
      <c r="F728" s="87">
        <f>M65</f>
        <v>11.842226999999987</v>
      </c>
      <c r="G728" s="88">
        <f>1000*(E728-E727)</f>
        <v>100</v>
      </c>
      <c r="H728" s="86">
        <f>(F727+F728)/2</f>
        <v>7.2383384999999931</v>
      </c>
      <c r="I728" s="86">
        <f>G728*H728</f>
        <v>723.8338499999993</v>
      </c>
      <c r="K728" s="21"/>
      <c r="L728" s="21"/>
      <c r="M728" s="21"/>
      <c r="N728" s="21"/>
      <c r="O728" s="21"/>
      <c r="P728" s="21"/>
      <c r="Q728" s="21"/>
      <c r="R728" s="21"/>
      <c r="S728" s="21"/>
      <c r="T728" s="21"/>
      <c r="U728" s="21"/>
      <c r="V728" s="21"/>
    </row>
    <row r="729" spans="1:22" s="40" customFormat="1" x14ac:dyDescent="0.2">
      <c r="A729" s="21"/>
      <c r="B729" s="91">
        <v>3</v>
      </c>
      <c r="C729" s="91"/>
      <c r="D729" s="91"/>
      <c r="E729" s="86">
        <v>0.2</v>
      </c>
      <c r="F729" s="86">
        <f>M94</f>
        <v>17.222584000000005</v>
      </c>
      <c r="G729" s="88">
        <f t="shared" ref="G729:G751" si="162">1000*(E729-E728)</f>
        <v>100</v>
      </c>
      <c r="H729" s="86">
        <f t="shared" ref="H729:H751" si="163">(F728+F729)/2</f>
        <v>14.532405499999996</v>
      </c>
      <c r="I729" s="86">
        <f t="shared" ref="I729:I751" si="164">G729*H729</f>
        <v>1453.2405499999995</v>
      </c>
      <c r="K729" s="21"/>
      <c r="L729" s="21"/>
      <c r="M729" s="21"/>
      <c r="N729" s="21"/>
      <c r="O729" s="21"/>
      <c r="P729" s="21"/>
      <c r="Q729" s="21"/>
      <c r="R729" s="21"/>
      <c r="S729" s="21"/>
      <c r="T729" s="21"/>
      <c r="U729" s="21"/>
      <c r="V729" s="21"/>
    </row>
    <row r="730" spans="1:22" s="40" customFormat="1" x14ac:dyDescent="0.2">
      <c r="A730" s="21"/>
      <c r="B730" s="91">
        <v>4</v>
      </c>
      <c r="C730" s="91"/>
      <c r="D730" s="91"/>
      <c r="E730" s="86">
        <v>0.3</v>
      </c>
      <c r="F730" s="86">
        <f>M121</f>
        <v>13.046185499999993</v>
      </c>
      <c r="G730" s="88">
        <f t="shared" si="162"/>
        <v>99.999999999999972</v>
      </c>
      <c r="H730" s="86">
        <f t="shared" si="163"/>
        <v>15.134384749999999</v>
      </c>
      <c r="I730" s="86">
        <f t="shared" si="164"/>
        <v>1513.4384749999995</v>
      </c>
      <c r="K730" s="21"/>
      <c r="L730" s="21"/>
      <c r="M730" s="21"/>
      <c r="N730" s="21"/>
      <c r="O730" s="21"/>
      <c r="P730" s="21"/>
      <c r="Q730" s="21"/>
      <c r="R730" s="21"/>
      <c r="S730" s="21"/>
      <c r="T730" s="21"/>
      <c r="U730" s="21"/>
      <c r="V730" s="21"/>
    </row>
    <row r="731" spans="1:22" s="40" customFormat="1" x14ac:dyDescent="0.2">
      <c r="A731" s="21"/>
      <c r="B731" s="91">
        <v>5</v>
      </c>
      <c r="C731" s="91"/>
      <c r="D731" s="91"/>
      <c r="E731" s="86">
        <v>0.35499999999999998</v>
      </c>
      <c r="F731" s="86">
        <f>M148</f>
        <v>8.3639940000000053</v>
      </c>
      <c r="G731" s="88">
        <f t="shared" si="162"/>
        <v>54.999999999999993</v>
      </c>
      <c r="H731" s="86">
        <f t="shared" si="163"/>
        <v>10.705089749999999</v>
      </c>
      <c r="I731" s="86">
        <f t="shared" si="164"/>
        <v>588.77993624999988</v>
      </c>
      <c r="K731" s="21"/>
      <c r="L731" s="21"/>
      <c r="M731" s="21"/>
      <c r="N731" s="21"/>
      <c r="O731" s="21"/>
      <c r="P731" s="21"/>
      <c r="Q731" s="21"/>
      <c r="R731" s="21"/>
      <c r="S731" s="21"/>
      <c r="T731" s="21"/>
      <c r="U731" s="21"/>
      <c r="V731" s="21"/>
    </row>
    <row r="732" spans="1:22" s="40" customFormat="1" x14ac:dyDescent="0.2">
      <c r="A732" s="21"/>
      <c r="B732" s="91">
        <v>6</v>
      </c>
      <c r="C732" s="91"/>
      <c r="D732" s="91"/>
      <c r="E732" s="86">
        <v>0.36</v>
      </c>
      <c r="F732" s="86">
        <f>M174</f>
        <v>14.285190499999992</v>
      </c>
      <c r="G732" s="88">
        <f t="shared" si="162"/>
        <v>5.0000000000000044</v>
      </c>
      <c r="H732" s="86">
        <f t="shared" si="163"/>
        <v>11.324592249999998</v>
      </c>
      <c r="I732" s="86">
        <f t="shared" si="164"/>
        <v>56.622961250000046</v>
      </c>
      <c r="K732" s="21"/>
      <c r="L732" s="21"/>
      <c r="M732" s="21"/>
      <c r="N732" s="21"/>
      <c r="O732" s="21"/>
      <c r="P732" s="21"/>
      <c r="Q732" s="21"/>
      <c r="R732" s="21"/>
      <c r="S732" s="21"/>
      <c r="T732" s="21"/>
      <c r="U732" s="21"/>
      <c r="V732" s="21"/>
    </row>
    <row r="733" spans="1:22" s="40" customFormat="1" x14ac:dyDescent="0.2">
      <c r="A733" s="21"/>
      <c r="B733" s="91">
        <v>7</v>
      </c>
      <c r="C733" s="91"/>
      <c r="D733" s="91"/>
      <c r="E733" s="86">
        <v>0.4</v>
      </c>
      <c r="F733" s="86">
        <f>M200</f>
        <v>23.305674500000002</v>
      </c>
      <c r="G733" s="88">
        <f t="shared" si="162"/>
        <v>40.000000000000036</v>
      </c>
      <c r="H733" s="86">
        <f t="shared" si="163"/>
        <v>18.795432499999997</v>
      </c>
      <c r="I733" s="86">
        <f t="shared" si="164"/>
        <v>751.8173000000005</v>
      </c>
      <c r="K733" s="21"/>
      <c r="L733" s="21"/>
      <c r="M733" s="21"/>
      <c r="N733" s="21"/>
      <c r="O733" s="21"/>
      <c r="P733" s="21"/>
      <c r="Q733" s="21"/>
      <c r="R733" s="21"/>
      <c r="S733" s="21"/>
      <c r="T733" s="21"/>
      <c r="U733" s="21"/>
      <c r="V733" s="21"/>
    </row>
    <row r="734" spans="1:22" s="40" customFormat="1" x14ac:dyDescent="0.2">
      <c r="A734" s="21"/>
      <c r="B734" s="91">
        <v>8</v>
      </c>
      <c r="C734" s="91"/>
      <c r="D734" s="91"/>
      <c r="E734" s="86">
        <v>0.5</v>
      </c>
      <c r="F734" s="86">
        <f>M226</f>
        <v>13.109499999999997</v>
      </c>
      <c r="G734" s="88">
        <f t="shared" si="162"/>
        <v>99.999999999999972</v>
      </c>
      <c r="H734" s="86">
        <f t="shared" si="163"/>
        <v>18.20758725</v>
      </c>
      <c r="I734" s="86">
        <f t="shared" si="164"/>
        <v>1820.7587249999995</v>
      </c>
      <c r="K734" s="21"/>
      <c r="L734" s="21"/>
      <c r="M734" s="21"/>
      <c r="N734" s="21"/>
      <c r="O734" s="21"/>
      <c r="P734" s="21"/>
      <c r="Q734" s="21"/>
      <c r="R734" s="21"/>
      <c r="S734" s="21"/>
      <c r="T734" s="21"/>
      <c r="U734" s="21"/>
      <c r="V734" s="21"/>
    </row>
    <row r="735" spans="1:22" s="40" customFormat="1" x14ac:dyDescent="0.2">
      <c r="A735" s="21"/>
      <c r="B735" s="91">
        <v>9</v>
      </c>
      <c r="C735" s="91"/>
      <c r="D735" s="91"/>
      <c r="E735" s="86">
        <v>0.57499999999999996</v>
      </c>
      <c r="F735" s="86">
        <f>M254</f>
        <v>14.829137499999995</v>
      </c>
      <c r="G735" s="88">
        <f t="shared" si="162"/>
        <v>74.999999999999957</v>
      </c>
      <c r="H735" s="86">
        <f t="shared" si="163"/>
        <v>13.969318749999996</v>
      </c>
      <c r="I735" s="86">
        <f t="shared" si="164"/>
        <v>1047.698906249999</v>
      </c>
      <c r="K735" s="21"/>
      <c r="L735" s="21"/>
      <c r="M735" s="21"/>
      <c r="N735" s="21"/>
      <c r="O735" s="21"/>
      <c r="P735" s="21"/>
      <c r="Q735" s="21"/>
      <c r="R735" s="21"/>
      <c r="S735" s="21"/>
      <c r="T735" s="21"/>
      <c r="U735" s="21"/>
      <c r="V735" s="21"/>
    </row>
    <row r="736" spans="1:22" s="40" customFormat="1" x14ac:dyDescent="0.2">
      <c r="A736" s="21"/>
      <c r="B736" s="91">
        <v>10</v>
      </c>
      <c r="C736" s="91"/>
      <c r="D736" s="91"/>
      <c r="E736" s="86">
        <v>0.57999999999999996</v>
      </c>
      <c r="F736" s="86">
        <f>M280</f>
        <v>13.995715499999996</v>
      </c>
      <c r="G736" s="88">
        <f t="shared" si="162"/>
        <v>5.0000000000000044</v>
      </c>
      <c r="H736" s="86">
        <f t="shared" si="163"/>
        <v>14.412426499999995</v>
      </c>
      <c r="I736" s="86">
        <f t="shared" si="164"/>
        <v>72.062132500000047</v>
      </c>
      <c r="K736" s="21"/>
      <c r="L736" s="21"/>
      <c r="M736" s="21"/>
      <c r="N736" s="21"/>
      <c r="O736" s="21"/>
      <c r="P736" s="21"/>
      <c r="Q736" s="21"/>
      <c r="R736" s="21"/>
      <c r="S736" s="21"/>
      <c r="T736" s="21"/>
      <c r="U736" s="21"/>
      <c r="V736" s="21"/>
    </row>
    <row r="737" spans="1:22" s="40" customFormat="1" x14ac:dyDescent="0.2">
      <c r="A737" s="21"/>
      <c r="B737" s="91">
        <v>11</v>
      </c>
      <c r="C737" s="91"/>
      <c r="D737" s="91"/>
      <c r="E737" s="86">
        <v>0.6</v>
      </c>
      <c r="F737" s="86">
        <f>M307</f>
        <v>11.365592499999991</v>
      </c>
      <c r="G737" s="88">
        <f t="shared" si="162"/>
        <v>20.000000000000018</v>
      </c>
      <c r="H737" s="86">
        <f t="shared" si="163"/>
        <v>12.680653999999993</v>
      </c>
      <c r="I737" s="86">
        <f t="shared" si="164"/>
        <v>253.61308000000008</v>
      </c>
      <c r="K737" s="21"/>
      <c r="L737" s="21"/>
      <c r="M737" s="21"/>
      <c r="N737" s="21"/>
      <c r="O737" s="21"/>
      <c r="P737" s="21"/>
      <c r="Q737" s="21"/>
      <c r="R737" s="21"/>
      <c r="S737" s="21"/>
      <c r="T737" s="21"/>
      <c r="U737" s="21"/>
      <c r="V737" s="21"/>
    </row>
    <row r="738" spans="1:22" s="40" customFormat="1" x14ac:dyDescent="0.2">
      <c r="A738" s="21"/>
      <c r="B738" s="91">
        <v>12</v>
      </c>
      <c r="C738" s="91"/>
      <c r="D738" s="91"/>
      <c r="E738" s="86">
        <v>0.7</v>
      </c>
      <c r="F738" s="86">
        <f>M337</f>
        <v>5.355387499999992</v>
      </c>
      <c r="G738" s="88">
        <f t="shared" si="162"/>
        <v>99.999999999999972</v>
      </c>
      <c r="H738" s="86">
        <f t="shared" si="163"/>
        <v>8.3604899999999915</v>
      </c>
      <c r="I738" s="86">
        <f t="shared" si="164"/>
        <v>836.04899999999895</v>
      </c>
      <c r="K738" s="21"/>
      <c r="L738" s="21"/>
      <c r="M738" s="21"/>
      <c r="N738" s="21"/>
      <c r="O738" s="21"/>
      <c r="P738" s="21"/>
      <c r="Q738" s="21"/>
      <c r="R738" s="21"/>
      <c r="S738" s="21"/>
      <c r="T738" s="21"/>
      <c r="U738" s="21"/>
      <c r="V738" s="21"/>
    </row>
    <row r="739" spans="1:22" s="40" customFormat="1" x14ac:dyDescent="0.2">
      <c r="A739" s="21"/>
      <c r="B739" s="91">
        <v>13</v>
      </c>
      <c r="C739" s="91"/>
      <c r="D739" s="91"/>
      <c r="E739" s="86">
        <v>0.8</v>
      </c>
      <c r="F739" s="86">
        <f>M364</f>
        <v>15.657931250000001</v>
      </c>
      <c r="G739" s="88">
        <f t="shared" si="162"/>
        <v>100.00000000000009</v>
      </c>
      <c r="H739" s="86">
        <f t="shared" si="163"/>
        <v>10.506659374999996</v>
      </c>
      <c r="I739" s="86">
        <f t="shared" si="164"/>
        <v>1050.6659375000006</v>
      </c>
      <c r="K739" s="21"/>
      <c r="L739" s="21"/>
      <c r="M739" s="21"/>
      <c r="N739" s="21"/>
      <c r="O739" s="21"/>
      <c r="P739" s="21"/>
      <c r="Q739" s="21"/>
      <c r="R739" s="21"/>
      <c r="S739" s="21"/>
      <c r="T739" s="21"/>
      <c r="U739" s="21"/>
      <c r="V739" s="21"/>
    </row>
    <row r="740" spans="1:22" s="40" customFormat="1" x14ac:dyDescent="0.2">
      <c r="A740" s="21"/>
      <c r="B740" s="91">
        <v>14</v>
      </c>
      <c r="C740" s="91"/>
      <c r="D740" s="91"/>
      <c r="E740" s="86">
        <v>0.9</v>
      </c>
      <c r="F740" s="86">
        <f>M390</f>
        <v>8.9272459999999896</v>
      </c>
      <c r="G740" s="88">
        <f t="shared" si="162"/>
        <v>99.999999999999972</v>
      </c>
      <c r="H740" s="86">
        <f t="shared" si="163"/>
        <v>12.292588624999995</v>
      </c>
      <c r="I740" s="86">
        <f t="shared" si="164"/>
        <v>1229.2588624999992</v>
      </c>
      <c r="K740" s="21"/>
      <c r="L740" s="21"/>
      <c r="M740" s="21"/>
      <c r="N740" s="21"/>
      <c r="O740" s="21"/>
      <c r="P740" s="21"/>
      <c r="Q740" s="21"/>
      <c r="R740" s="21"/>
      <c r="S740" s="21"/>
      <c r="T740" s="21"/>
      <c r="U740" s="21"/>
      <c r="V740" s="21"/>
    </row>
    <row r="741" spans="1:22" s="40" customFormat="1" x14ac:dyDescent="0.2">
      <c r="A741" s="21"/>
      <c r="B741" s="91">
        <v>15</v>
      </c>
      <c r="C741" s="91"/>
      <c r="D741" s="91"/>
      <c r="E741" s="86">
        <v>1</v>
      </c>
      <c r="F741" s="86">
        <f>M417</f>
        <v>14.608348500000002</v>
      </c>
      <c r="G741" s="88">
        <f t="shared" si="162"/>
        <v>99.999999999999972</v>
      </c>
      <c r="H741" s="86">
        <f t="shared" si="163"/>
        <v>11.767797249999996</v>
      </c>
      <c r="I741" s="86">
        <f t="shared" si="164"/>
        <v>1176.7797249999992</v>
      </c>
      <c r="K741" s="21"/>
      <c r="L741" s="21"/>
      <c r="M741" s="21"/>
      <c r="N741" s="21"/>
      <c r="O741" s="21"/>
      <c r="P741" s="21"/>
      <c r="Q741" s="21"/>
      <c r="R741" s="21"/>
      <c r="S741" s="21"/>
      <c r="T741" s="21"/>
      <c r="U741" s="21"/>
      <c r="V741" s="21"/>
    </row>
    <row r="742" spans="1:22" s="40" customFormat="1" x14ac:dyDescent="0.2">
      <c r="A742" s="21"/>
      <c r="B742" s="91">
        <v>16</v>
      </c>
      <c r="C742" s="91"/>
      <c r="D742" s="91"/>
      <c r="E742" s="86">
        <v>1.028</v>
      </c>
      <c r="F742" s="86">
        <f>M446</f>
        <v>12.607986</v>
      </c>
      <c r="G742" s="88">
        <f t="shared" si="162"/>
        <v>28.000000000000025</v>
      </c>
      <c r="H742" s="86">
        <f t="shared" si="163"/>
        <v>13.608167250000001</v>
      </c>
      <c r="I742" s="86">
        <f t="shared" si="164"/>
        <v>381.02868300000034</v>
      </c>
      <c r="K742" s="21"/>
      <c r="L742" s="21"/>
      <c r="M742" s="21"/>
      <c r="N742" s="21"/>
      <c r="O742" s="21"/>
      <c r="P742" s="21"/>
      <c r="Q742" s="21"/>
      <c r="R742" s="21"/>
      <c r="S742" s="21"/>
      <c r="T742" s="21"/>
      <c r="U742" s="21"/>
      <c r="V742" s="21"/>
    </row>
    <row r="743" spans="1:22" s="40" customFormat="1" x14ac:dyDescent="0.2">
      <c r="A743" s="21"/>
      <c r="B743" s="91">
        <v>17</v>
      </c>
      <c r="C743" s="91"/>
      <c r="D743" s="91"/>
      <c r="E743" s="86">
        <v>1.0429999999999999</v>
      </c>
      <c r="F743" s="86">
        <f>M475</f>
        <v>9.6399104999999992</v>
      </c>
      <c r="G743" s="88">
        <f t="shared" si="162"/>
        <v>14.999999999999902</v>
      </c>
      <c r="H743" s="86">
        <f t="shared" si="163"/>
        <v>11.12394825</v>
      </c>
      <c r="I743" s="86">
        <f t="shared" si="164"/>
        <v>166.8592237499989</v>
      </c>
      <c r="K743" s="21"/>
      <c r="L743" s="21"/>
      <c r="M743" s="21"/>
      <c r="N743" s="21"/>
      <c r="O743" s="21"/>
      <c r="P743" s="21"/>
      <c r="Q743" s="21"/>
      <c r="R743" s="21"/>
      <c r="S743" s="21"/>
      <c r="T743" s="21"/>
      <c r="U743" s="21"/>
      <c r="V743" s="21"/>
    </row>
    <row r="744" spans="1:22" s="40" customFormat="1" x14ac:dyDescent="0.2">
      <c r="A744" s="21"/>
      <c r="B744" s="91">
        <v>18</v>
      </c>
      <c r="C744" s="91"/>
      <c r="D744" s="91"/>
      <c r="E744" s="86">
        <v>1.1000000000000001</v>
      </c>
      <c r="F744" s="86">
        <f>M504</f>
        <v>7.3778052500000015</v>
      </c>
      <c r="G744" s="88">
        <f t="shared" si="162"/>
        <v>57.000000000000163</v>
      </c>
      <c r="H744" s="86">
        <f t="shared" si="163"/>
        <v>8.5088578750000003</v>
      </c>
      <c r="I744" s="86">
        <f t="shared" si="164"/>
        <v>485.0048988750014</v>
      </c>
      <c r="K744" s="21"/>
      <c r="L744" s="21"/>
      <c r="M744" s="21"/>
      <c r="N744" s="21"/>
      <c r="O744" s="21"/>
      <c r="P744" s="21"/>
      <c r="Q744" s="21"/>
      <c r="R744" s="21"/>
      <c r="S744" s="21"/>
      <c r="T744" s="21"/>
      <c r="U744" s="21"/>
      <c r="V744" s="21"/>
    </row>
    <row r="745" spans="1:22" s="40" customFormat="1" x14ac:dyDescent="0.2">
      <c r="A745" s="21"/>
      <c r="B745" s="91">
        <v>19</v>
      </c>
      <c r="C745" s="91"/>
      <c r="D745" s="91"/>
      <c r="E745" s="86">
        <v>1.2</v>
      </c>
      <c r="F745" s="86">
        <f>M533</f>
        <v>4.9587410000000034</v>
      </c>
      <c r="G745" s="88">
        <f t="shared" si="162"/>
        <v>99.999999999999872</v>
      </c>
      <c r="H745" s="86">
        <f t="shared" si="163"/>
        <v>6.1682731250000025</v>
      </c>
      <c r="I745" s="86">
        <f t="shared" si="164"/>
        <v>616.82731249999949</v>
      </c>
      <c r="K745" s="21"/>
      <c r="L745" s="21"/>
      <c r="M745" s="21"/>
      <c r="N745" s="21"/>
      <c r="O745" s="21"/>
      <c r="P745" s="21"/>
      <c r="Q745" s="21"/>
      <c r="R745" s="21"/>
      <c r="S745" s="21"/>
      <c r="T745" s="21"/>
      <c r="U745" s="21"/>
      <c r="V745" s="21"/>
    </row>
    <row r="746" spans="1:22" s="40" customFormat="1" x14ac:dyDescent="0.2">
      <c r="A746" s="21"/>
      <c r="B746" s="91">
        <v>20</v>
      </c>
      <c r="C746" s="91"/>
      <c r="D746" s="91"/>
      <c r="E746" s="86">
        <v>1.3</v>
      </c>
      <c r="F746" s="86">
        <f>M563</f>
        <v>3.5058589999999938</v>
      </c>
      <c r="G746" s="88">
        <f t="shared" si="162"/>
        <v>100.00000000000009</v>
      </c>
      <c r="H746" s="86">
        <f t="shared" si="163"/>
        <v>4.2322999999999986</v>
      </c>
      <c r="I746" s="86">
        <f t="shared" si="164"/>
        <v>423.23000000000025</v>
      </c>
      <c r="K746" s="21"/>
      <c r="L746" s="21"/>
      <c r="M746" s="21"/>
      <c r="N746" s="21"/>
      <c r="O746" s="21"/>
      <c r="P746" s="21"/>
      <c r="Q746" s="21"/>
      <c r="R746" s="21"/>
      <c r="S746" s="21"/>
      <c r="T746" s="21"/>
      <c r="U746" s="21"/>
      <c r="V746" s="21"/>
    </row>
    <row r="747" spans="1:22" s="40" customFormat="1" x14ac:dyDescent="0.2">
      <c r="A747" s="21"/>
      <c r="B747" s="91">
        <v>21</v>
      </c>
      <c r="C747" s="91"/>
      <c r="D747" s="91"/>
      <c r="E747" s="86">
        <v>1.4</v>
      </c>
      <c r="F747" s="86">
        <f>M593</f>
        <v>2.2400834999999972</v>
      </c>
      <c r="G747" s="88">
        <f t="shared" si="162"/>
        <v>99.999999999999872</v>
      </c>
      <c r="H747" s="86">
        <f t="shared" si="163"/>
        <v>2.8729712499999955</v>
      </c>
      <c r="I747" s="86">
        <f t="shared" si="164"/>
        <v>287.2971249999992</v>
      </c>
      <c r="K747" s="21"/>
      <c r="L747" s="21"/>
      <c r="M747" s="21"/>
      <c r="N747" s="21"/>
      <c r="O747" s="21"/>
      <c r="P747" s="21"/>
      <c r="Q747" s="21"/>
      <c r="R747" s="21"/>
      <c r="S747" s="21"/>
      <c r="T747" s="21"/>
      <c r="U747" s="21"/>
      <c r="V747" s="21"/>
    </row>
    <row r="748" spans="1:22" s="40" customFormat="1" x14ac:dyDescent="0.2">
      <c r="A748" s="21"/>
      <c r="B748" s="91">
        <v>22</v>
      </c>
      <c r="C748" s="91"/>
      <c r="D748" s="91"/>
      <c r="E748" s="86">
        <v>1.5</v>
      </c>
      <c r="F748" s="86">
        <f>M623</f>
        <v>2.980182499999998</v>
      </c>
      <c r="G748" s="88">
        <f t="shared" si="162"/>
        <v>100.00000000000009</v>
      </c>
      <c r="H748" s="86">
        <f t="shared" si="163"/>
        <v>2.6101329999999976</v>
      </c>
      <c r="I748" s="86">
        <f t="shared" si="164"/>
        <v>261.01329999999996</v>
      </c>
      <c r="K748" s="21"/>
      <c r="L748" s="21"/>
      <c r="M748" s="21"/>
      <c r="N748" s="21"/>
      <c r="O748" s="21"/>
      <c r="P748" s="21"/>
      <c r="Q748" s="21"/>
      <c r="R748" s="21"/>
      <c r="S748" s="21"/>
      <c r="T748" s="21"/>
      <c r="U748" s="21"/>
      <c r="V748" s="21"/>
    </row>
    <row r="749" spans="1:22" s="40" customFormat="1" x14ac:dyDescent="0.2">
      <c r="A749" s="21"/>
      <c r="B749" s="91">
        <v>23</v>
      </c>
      <c r="C749" s="91"/>
      <c r="D749" s="91"/>
      <c r="E749" s="86">
        <v>1.6</v>
      </c>
      <c r="F749" s="86">
        <f>M659</f>
        <v>2.4071394999999995</v>
      </c>
      <c r="G749" s="88">
        <f t="shared" si="162"/>
        <v>100.00000000000009</v>
      </c>
      <c r="H749" s="86">
        <f t="shared" si="163"/>
        <v>2.6936609999999988</v>
      </c>
      <c r="I749" s="86">
        <f t="shared" si="164"/>
        <v>269.36610000000013</v>
      </c>
      <c r="K749" s="21"/>
      <c r="L749" s="21"/>
      <c r="M749" s="21"/>
      <c r="N749" s="21"/>
      <c r="O749" s="21"/>
      <c r="P749" s="21"/>
      <c r="Q749" s="21"/>
      <c r="R749" s="21"/>
      <c r="S749" s="21"/>
      <c r="T749" s="21"/>
      <c r="U749" s="21"/>
      <c r="V749" s="21"/>
    </row>
    <row r="750" spans="1:22" s="40" customFormat="1" x14ac:dyDescent="0.2">
      <c r="A750" s="21"/>
      <c r="B750" s="91">
        <v>24</v>
      </c>
      <c r="C750" s="91"/>
      <c r="D750" s="91"/>
      <c r="E750" s="86">
        <v>1.7</v>
      </c>
      <c r="F750" s="86">
        <f>M689</f>
        <v>8.5170540000000017</v>
      </c>
      <c r="G750" s="88">
        <f t="shared" si="162"/>
        <v>99.999999999999872</v>
      </c>
      <c r="H750" s="86">
        <f t="shared" si="163"/>
        <v>5.4620967500000006</v>
      </c>
      <c r="I750" s="86">
        <f t="shared" si="164"/>
        <v>546.20967499999938</v>
      </c>
      <c r="K750" s="21"/>
      <c r="L750" s="21"/>
      <c r="M750" s="21"/>
      <c r="N750" s="21"/>
      <c r="O750" s="21"/>
      <c r="P750" s="21"/>
      <c r="Q750" s="21"/>
      <c r="R750" s="21"/>
      <c r="S750" s="21"/>
      <c r="T750" s="21"/>
      <c r="U750" s="21"/>
      <c r="V750" s="21"/>
    </row>
    <row r="751" spans="1:22" s="40" customFormat="1" x14ac:dyDescent="0.2">
      <c r="A751" s="21"/>
      <c r="B751" s="91">
        <v>25</v>
      </c>
      <c r="C751" s="91"/>
      <c r="D751" s="91"/>
      <c r="E751" s="86">
        <v>1.75</v>
      </c>
      <c r="F751" s="86">
        <f>M719</f>
        <v>3.1918275000000023</v>
      </c>
      <c r="G751" s="88">
        <f t="shared" si="162"/>
        <v>50.000000000000043</v>
      </c>
      <c r="H751" s="86">
        <f t="shared" si="163"/>
        <v>5.854440750000002</v>
      </c>
      <c r="I751" s="86">
        <f t="shared" si="164"/>
        <v>292.72203750000034</v>
      </c>
      <c r="K751" s="21"/>
      <c r="L751" s="21"/>
      <c r="M751" s="21"/>
      <c r="N751" s="21"/>
      <c r="O751" s="21"/>
      <c r="P751" s="21"/>
      <c r="Q751" s="21"/>
      <c r="R751" s="21"/>
      <c r="S751" s="21"/>
      <c r="T751" s="21"/>
      <c r="U751" s="21"/>
      <c r="V751" s="21"/>
    </row>
    <row r="752" spans="1:22" s="40" customFormat="1" x14ac:dyDescent="0.2">
      <c r="A752" s="21"/>
      <c r="B752" s="91"/>
      <c r="C752" s="91"/>
      <c r="D752" s="91"/>
      <c r="E752" s="88"/>
      <c r="F752" s="86" t="s">
        <v>141</v>
      </c>
      <c r="G752" s="89">
        <f>SUM(G727:G751)</f>
        <v>1749.9999999999998</v>
      </c>
      <c r="H752" s="86" t="s">
        <v>141</v>
      </c>
      <c r="I752" s="90">
        <f>SUM(I728:I751)</f>
        <v>16304.177796874994</v>
      </c>
      <c r="K752" s="21"/>
      <c r="L752" s="21"/>
      <c r="M752" s="21"/>
      <c r="N752" s="21"/>
      <c r="O752" s="21"/>
      <c r="P752" s="21"/>
      <c r="Q752" s="21"/>
      <c r="R752" s="21"/>
      <c r="S752" s="21"/>
      <c r="T752" s="21"/>
      <c r="U752" s="21"/>
      <c r="V752" s="21"/>
    </row>
    <row r="753" spans="1:22" s="40" customFormat="1" x14ac:dyDescent="0.2">
      <c r="A753" s="21"/>
      <c r="B753" s="91"/>
      <c r="C753" s="91"/>
      <c r="D753" s="91"/>
      <c r="E753" s="88"/>
      <c r="F753" s="86"/>
      <c r="G753" s="88"/>
      <c r="H753" s="86"/>
      <c r="I753" s="86"/>
      <c r="K753" s="21"/>
      <c r="L753" s="21"/>
      <c r="M753" s="21"/>
      <c r="N753" s="21"/>
      <c r="O753" s="21"/>
      <c r="P753" s="21"/>
      <c r="Q753" s="21"/>
      <c r="R753" s="21"/>
      <c r="S753" s="21"/>
      <c r="T753" s="21"/>
      <c r="U753" s="21"/>
      <c r="V753" s="21"/>
    </row>
    <row r="754" spans="1:22" s="40" customFormat="1" x14ac:dyDescent="0.2">
      <c r="A754" s="21"/>
      <c r="B754" s="91"/>
      <c r="C754" s="91"/>
      <c r="D754" s="91"/>
      <c r="E754" s="88"/>
      <c r="F754" s="86"/>
      <c r="G754" s="88"/>
      <c r="H754" s="86"/>
      <c r="I754" s="86"/>
      <c r="K754" s="21"/>
      <c r="L754" s="21"/>
      <c r="M754" s="21"/>
      <c r="N754" s="21"/>
      <c r="O754" s="21"/>
      <c r="P754" s="21"/>
      <c r="Q754" s="21"/>
      <c r="R754" s="21"/>
      <c r="S754" s="21"/>
      <c r="T754" s="21"/>
      <c r="U754" s="21"/>
      <c r="V754" s="21"/>
    </row>
    <row r="755" spans="1:22" s="40" customFormat="1" x14ac:dyDescent="0.2">
      <c r="A755" s="21"/>
      <c r="B755" s="91"/>
      <c r="C755" s="91"/>
      <c r="D755" s="91"/>
      <c r="E755" s="88"/>
      <c r="F755" s="86"/>
      <c r="G755" s="88"/>
      <c r="H755" s="86"/>
      <c r="I755" s="86"/>
      <c r="K755" s="21"/>
      <c r="L755" s="21"/>
      <c r="M755" s="21"/>
      <c r="N755" s="21"/>
      <c r="O755" s="21"/>
      <c r="P755" s="21"/>
      <c r="Q755" s="21"/>
      <c r="R755" s="21"/>
      <c r="S755" s="21"/>
      <c r="T755" s="21"/>
      <c r="U755" s="21"/>
      <c r="V755" s="21"/>
    </row>
    <row r="756" spans="1:22" s="40" customFormat="1" x14ac:dyDescent="0.2">
      <c r="A756" s="21"/>
      <c r="B756" s="91"/>
      <c r="C756" s="91"/>
      <c r="D756" s="91"/>
      <c r="E756" s="88"/>
      <c r="F756" s="86"/>
      <c r="G756" s="88"/>
      <c r="H756" s="86"/>
      <c r="I756" s="86"/>
      <c r="K756" s="21"/>
      <c r="L756" s="21"/>
      <c r="M756" s="21"/>
      <c r="N756" s="21"/>
      <c r="O756" s="21"/>
      <c r="P756" s="21"/>
      <c r="Q756" s="21"/>
      <c r="R756" s="21"/>
      <c r="S756" s="21"/>
      <c r="T756" s="21"/>
      <c r="U756" s="21"/>
      <c r="V756" s="21"/>
    </row>
    <row r="757" spans="1:22" s="40" customFormat="1" x14ac:dyDescent="0.2">
      <c r="A757" s="21"/>
      <c r="B757" s="91"/>
      <c r="C757" s="91"/>
      <c r="D757" s="91"/>
      <c r="E757" s="88"/>
      <c r="F757" s="86"/>
      <c r="G757" s="88"/>
      <c r="H757" s="86"/>
      <c r="I757" s="86"/>
      <c r="K757" s="21"/>
      <c r="L757" s="21"/>
      <c r="M757" s="21"/>
      <c r="N757" s="21"/>
      <c r="O757" s="21"/>
      <c r="P757" s="21"/>
      <c r="Q757" s="21"/>
      <c r="R757" s="21"/>
      <c r="S757" s="21"/>
      <c r="T757" s="21"/>
      <c r="U757" s="21"/>
      <c r="V757" s="21"/>
    </row>
    <row r="758" spans="1:22" s="40" customFormat="1" x14ac:dyDescent="0.2">
      <c r="A758" s="21"/>
      <c r="B758" s="91"/>
      <c r="C758" s="91"/>
      <c r="D758" s="91"/>
      <c r="E758" s="88"/>
      <c r="F758" s="86"/>
      <c r="G758" s="88"/>
      <c r="H758" s="86"/>
      <c r="I758" s="86"/>
      <c r="K758" s="21"/>
      <c r="L758" s="21"/>
      <c r="M758" s="21"/>
      <c r="N758" s="21"/>
      <c r="O758" s="21"/>
      <c r="P758" s="21"/>
      <c r="Q758" s="21"/>
      <c r="R758" s="21"/>
      <c r="S758" s="21"/>
      <c r="T758" s="21"/>
      <c r="U758" s="21"/>
      <c r="V75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row r="860" spans="2:10" x14ac:dyDescent="0.2">
      <c r="B860" s="21"/>
      <c r="C860" s="21"/>
      <c r="D860" s="21"/>
      <c r="J860" s="21"/>
    </row>
    <row r="861" spans="2:10" x14ac:dyDescent="0.2">
      <c r="B861" s="21"/>
      <c r="C861" s="21"/>
      <c r="D861" s="21"/>
      <c r="J861" s="21"/>
    </row>
    <row r="862" spans="2:10" x14ac:dyDescent="0.2">
      <c r="B862" s="21"/>
      <c r="C862" s="21"/>
      <c r="D862" s="21"/>
      <c r="J862" s="21"/>
    </row>
    <row r="863" spans="2:10" x14ac:dyDescent="0.2">
      <c r="B863" s="21"/>
      <c r="C863" s="21"/>
      <c r="D863" s="21"/>
      <c r="J863" s="21"/>
    </row>
    <row r="864" spans="2:10" x14ac:dyDescent="0.2">
      <c r="B864" s="21"/>
      <c r="C864" s="21"/>
      <c r="D864" s="21"/>
      <c r="J864" s="21"/>
    </row>
    <row r="865" spans="2:10" x14ac:dyDescent="0.2">
      <c r="B865" s="21"/>
      <c r="C865" s="21"/>
      <c r="D865" s="21"/>
      <c r="J865" s="21"/>
    </row>
    <row r="866" spans="2:10" x14ac:dyDescent="0.2">
      <c r="B866" s="21"/>
      <c r="C866" s="21"/>
      <c r="D866" s="21"/>
      <c r="J866" s="21"/>
    </row>
    <row r="867" spans="2:10" x14ac:dyDescent="0.2">
      <c r="B867" s="21"/>
      <c r="C867" s="21"/>
      <c r="D867" s="21"/>
      <c r="J867" s="21"/>
    </row>
    <row r="868" spans="2:10" x14ac:dyDescent="0.2">
      <c r="B868" s="21"/>
      <c r="C868" s="21"/>
      <c r="D868" s="21"/>
      <c r="J868" s="21"/>
    </row>
    <row r="869" spans="2:10" x14ac:dyDescent="0.2">
      <c r="B869" s="21"/>
      <c r="C869" s="21"/>
      <c r="D869" s="21"/>
      <c r="J869" s="21"/>
    </row>
    <row r="870" spans="2:10" x14ac:dyDescent="0.2">
      <c r="B870" s="21"/>
      <c r="C870" s="21"/>
      <c r="D870" s="21"/>
      <c r="J870" s="21"/>
    </row>
    <row r="871" spans="2:10" x14ac:dyDescent="0.2">
      <c r="B871" s="21"/>
      <c r="C871" s="21"/>
      <c r="D871" s="21"/>
      <c r="J871" s="21"/>
    </row>
    <row r="872" spans="2:10" x14ac:dyDescent="0.2">
      <c r="B872" s="21"/>
      <c r="C872" s="21"/>
      <c r="D872" s="21"/>
      <c r="J872" s="21"/>
    </row>
    <row r="873" spans="2:10" x14ac:dyDescent="0.2">
      <c r="B873" s="21"/>
      <c r="C873" s="21"/>
      <c r="D873" s="21"/>
      <c r="J873" s="21"/>
    </row>
    <row r="874" spans="2:10" x14ac:dyDescent="0.2">
      <c r="B874" s="21"/>
      <c r="C874" s="21"/>
      <c r="D874" s="21"/>
      <c r="J874" s="21"/>
    </row>
    <row r="875" spans="2:10" x14ac:dyDescent="0.2">
      <c r="B875" s="21"/>
      <c r="C875" s="21"/>
      <c r="D875" s="21"/>
      <c r="J875" s="21"/>
    </row>
    <row r="876" spans="2:10" x14ac:dyDescent="0.2">
      <c r="B876" s="21"/>
      <c r="C876" s="21"/>
      <c r="D876" s="21"/>
      <c r="J876" s="21"/>
    </row>
    <row r="877" spans="2:10" x14ac:dyDescent="0.2">
      <c r="B877" s="21"/>
      <c r="C877" s="21"/>
      <c r="D877" s="21"/>
      <c r="J877" s="21"/>
    </row>
    <row r="878" spans="2:10" x14ac:dyDescent="0.2">
      <c r="B878" s="21"/>
      <c r="C878" s="21"/>
      <c r="D878" s="21"/>
      <c r="J878" s="21"/>
    </row>
    <row r="879" spans="2:10" x14ac:dyDescent="0.2">
      <c r="B879" s="21"/>
      <c r="C879" s="21"/>
      <c r="D879" s="21"/>
      <c r="J879" s="21"/>
    </row>
    <row r="880" spans="2:10" x14ac:dyDescent="0.2">
      <c r="B880" s="21"/>
      <c r="C880" s="21"/>
      <c r="D880" s="21"/>
      <c r="J880" s="21"/>
    </row>
    <row r="881" spans="2:10" x14ac:dyDescent="0.2">
      <c r="B881" s="21"/>
      <c r="C881" s="21"/>
      <c r="D881" s="21"/>
      <c r="J881" s="21"/>
    </row>
    <row r="882" spans="2:10" x14ac:dyDescent="0.2">
      <c r="B882" s="21"/>
      <c r="C882" s="21"/>
      <c r="D882" s="21"/>
      <c r="J882" s="21"/>
    </row>
    <row r="883" spans="2:10" x14ac:dyDescent="0.2">
      <c r="B883" s="21"/>
      <c r="C883" s="21"/>
      <c r="D883" s="21"/>
      <c r="J883" s="21"/>
    </row>
    <row r="884" spans="2:10" x14ac:dyDescent="0.2">
      <c r="B884" s="21"/>
      <c r="C884" s="21"/>
      <c r="D884" s="21"/>
      <c r="J884" s="21"/>
    </row>
    <row r="885" spans="2:10" x14ac:dyDescent="0.2">
      <c r="B885" s="21"/>
      <c r="C885" s="21"/>
      <c r="D885" s="21"/>
      <c r="J885" s="21"/>
    </row>
    <row r="886" spans="2:10" x14ac:dyDescent="0.2">
      <c r="B886" s="21"/>
      <c r="C886" s="21"/>
      <c r="D886" s="21"/>
      <c r="J886" s="21"/>
    </row>
    <row r="887" spans="2:10" x14ac:dyDescent="0.2">
      <c r="B887" s="21"/>
      <c r="C887" s="21"/>
      <c r="D887" s="21"/>
      <c r="J887" s="21"/>
    </row>
    <row r="888" spans="2:10" x14ac:dyDescent="0.2">
      <c r="B888" s="21"/>
      <c r="C888" s="21"/>
      <c r="D888" s="21"/>
      <c r="J888" s="21"/>
    </row>
    <row r="889" spans="2:10" x14ac:dyDescent="0.2">
      <c r="B889" s="21"/>
      <c r="C889" s="21"/>
      <c r="D889" s="21"/>
      <c r="J889" s="21"/>
    </row>
    <row r="890" spans="2:10" x14ac:dyDescent="0.2">
      <c r="B890" s="21"/>
      <c r="C890" s="21"/>
      <c r="D890" s="21"/>
      <c r="J890" s="21"/>
    </row>
    <row r="891" spans="2:10" x14ac:dyDescent="0.2">
      <c r="B891" s="21"/>
      <c r="C891" s="21"/>
      <c r="D891" s="21"/>
      <c r="J891" s="21"/>
    </row>
    <row r="892" spans="2:10" x14ac:dyDescent="0.2">
      <c r="B892" s="21"/>
      <c r="C892" s="21"/>
      <c r="D892" s="21"/>
      <c r="J892" s="21"/>
    </row>
    <row r="893" spans="2:10" x14ac:dyDescent="0.2">
      <c r="B893" s="21"/>
      <c r="C893" s="21"/>
      <c r="D893" s="21"/>
      <c r="J893" s="21"/>
    </row>
    <row r="894" spans="2:10" x14ac:dyDescent="0.2">
      <c r="B894" s="21"/>
      <c r="C894" s="21"/>
      <c r="D894" s="21"/>
      <c r="J894" s="21"/>
    </row>
    <row r="895" spans="2:10" x14ac:dyDescent="0.2">
      <c r="B895" s="21"/>
      <c r="C895" s="21"/>
      <c r="D895" s="21"/>
      <c r="J895" s="21"/>
    </row>
    <row r="896" spans="2:10" x14ac:dyDescent="0.2">
      <c r="B896" s="21"/>
      <c r="C896" s="21"/>
      <c r="D896" s="21"/>
      <c r="J896" s="21"/>
    </row>
    <row r="897" spans="2:10" x14ac:dyDescent="0.2">
      <c r="B897" s="21"/>
      <c r="C897" s="21"/>
      <c r="D897" s="21"/>
      <c r="J897" s="21"/>
    </row>
    <row r="899" spans="2:10" x14ac:dyDescent="0.2">
      <c r="B899" s="21"/>
      <c r="C899" s="21"/>
      <c r="D899" s="21"/>
      <c r="J899" s="21"/>
    </row>
    <row r="900" spans="2:10" x14ac:dyDescent="0.2">
      <c r="B900" s="21"/>
      <c r="C900" s="21"/>
      <c r="D900" s="21"/>
      <c r="J900" s="21"/>
    </row>
    <row r="901" spans="2:10" x14ac:dyDescent="0.2">
      <c r="B901" s="21"/>
      <c r="C901" s="21"/>
      <c r="D901" s="21"/>
      <c r="J901" s="21"/>
    </row>
    <row r="902" spans="2:10" x14ac:dyDescent="0.2">
      <c r="B902" s="21"/>
      <c r="C902" s="21"/>
      <c r="D902" s="21"/>
      <c r="J902" s="21"/>
    </row>
    <row r="903" spans="2:10" x14ac:dyDescent="0.2">
      <c r="B903" s="21"/>
      <c r="C903" s="21"/>
      <c r="D903" s="21"/>
      <c r="J903" s="21"/>
    </row>
    <row r="904" spans="2:10" x14ac:dyDescent="0.2">
      <c r="B904" s="21"/>
      <c r="C904" s="21"/>
      <c r="D904" s="21"/>
      <c r="J904" s="21"/>
    </row>
    <row r="905" spans="2:10" x14ac:dyDescent="0.2">
      <c r="B905" s="21"/>
      <c r="C905" s="21"/>
      <c r="D905" s="21"/>
      <c r="J905" s="21"/>
    </row>
    <row r="906" spans="2:10" x14ac:dyDescent="0.2">
      <c r="B906" s="21"/>
      <c r="C906" s="21"/>
      <c r="D906" s="21"/>
      <c r="J906" s="21"/>
    </row>
    <row r="907" spans="2:10" x14ac:dyDescent="0.2">
      <c r="B907" s="21"/>
      <c r="C907" s="21"/>
      <c r="D907" s="21"/>
      <c r="J907" s="21"/>
    </row>
    <row r="908" spans="2:10" x14ac:dyDescent="0.2">
      <c r="B908" s="21"/>
      <c r="C908" s="21"/>
      <c r="D908" s="21"/>
      <c r="J908" s="21"/>
    </row>
    <row r="909" spans="2:10" x14ac:dyDescent="0.2">
      <c r="B909" s="21"/>
      <c r="C909" s="21"/>
      <c r="D909" s="21"/>
      <c r="J909" s="21"/>
    </row>
    <row r="910" spans="2:10" x14ac:dyDescent="0.2">
      <c r="B910" s="21"/>
      <c r="C910" s="21"/>
      <c r="D910" s="21"/>
      <c r="J910" s="21"/>
    </row>
    <row r="911" spans="2:10" x14ac:dyDescent="0.2">
      <c r="B911" s="21"/>
      <c r="C911" s="21"/>
      <c r="D911" s="21"/>
      <c r="J911" s="21"/>
    </row>
    <row r="912" spans="2:10" x14ac:dyDescent="0.2">
      <c r="B912" s="21"/>
      <c r="C912" s="21"/>
      <c r="D912" s="21"/>
      <c r="J912" s="21"/>
    </row>
    <row r="913" spans="2:10" x14ac:dyDescent="0.2">
      <c r="B913" s="21"/>
      <c r="C913" s="21"/>
      <c r="D913" s="21"/>
      <c r="J913" s="21"/>
    </row>
    <row r="914" spans="2:10" x14ac:dyDescent="0.2">
      <c r="B914" s="21"/>
      <c r="C914" s="21"/>
      <c r="D914" s="21"/>
      <c r="J914" s="21"/>
    </row>
    <row r="915" spans="2:10" x14ac:dyDescent="0.2">
      <c r="B915" s="21"/>
      <c r="C915" s="21"/>
      <c r="D915" s="21"/>
      <c r="J915" s="21"/>
    </row>
    <row r="916" spans="2:10" x14ac:dyDescent="0.2">
      <c r="B916" s="21"/>
      <c r="C916" s="21"/>
      <c r="D916" s="21"/>
      <c r="J916" s="21"/>
    </row>
    <row r="917" spans="2:10" x14ac:dyDescent="0.2">
      <c r="B917" s="21"/>
      <c r="C917" s="21"/>
      <c r="D917" s="21"/>
      <c r="J917" s="21"/>
    </row>
    <row r="918" spans="2:10" x14ac:dyDescent="0.2">
      <c r="B918" s="21"/>
      <c r="C918" s="21"/>
      <c r="D918" s="21"/>
      <c r="J918" s="21"/>
    </row>
    <row r="919" spans="2:10" x14ac:dyDescent="0.2">
      <c r="B919" s="21"/>
      <c r="C919" s="21"/>
      <c r="D919" s="21"/>
      <c r="J919" s="21"/>
    </row>
    <row r="920" spans="2:10" x14ac:dyDescent="0.2">
      <c r="B920" s="21"/>
      <c r="C920" s="21"/>
      <c r="D920" s="21"/>
      <c r="J920" s="21"/>
    </row>
    <row r="921" spans="2:10" x14ac:dyDescent="0.2">
      <c r="B921" s="21"/>
      <c r="C921" s="21"/>
      <c r="D921" s="21"/>
      <c r="J921" s="21"/>
    </row>
    <row r="922" spans="2:10" x14ac:dyDescent="0.2">
      <c r="B922" s="21"/>
      <c r="C922" s="21"/>
      <c r="D922" s="21"/>
      <c r="J922" s="21"/>
    </row>
    <row r="923" spans="2:10" x14ac:dyDescent="0.2">
      <c r="B923" s="21"/>
      <c r="C923" s="21"/>
      <c r="D923" s="21"/>
      <c r="J923" s="21"/>
    </row>
    <row r="924" spans="2:10" x14ac:dyDescent="0.2">
      <c r="B924" s="21"/>
      <c r="C924" s="21"/>
      <c r="D924" s="21"/>
      <c r="J924" s="21"/>
    </row>
    <row r="925" spans="2:10" x14ac:dyDescent="0.2">
      <c r="B925" s="21"/>
      <c r="C925" s="21"/>
      <c r="D925" s="21"/>
      <c r="J925" s="21"/>
    </row>
    <row r="926" spans="2:10" x14ac:dyDescent="0.2">
      <c r="B926" s="21"/>
      <c r="C926" s="21"/>
      <c r="D926" s="21"/>
      <c r="J926" s="21"/>
    </row>
    <row r="927" spans="2:10" x14ac:dyDescent="0.2">
      <c r="B927" s="21"/>
      <c r="C927" s="21"/>
      <c r="D927" s="21"/>
      <c r="J927" s="21"/>
    </row>
    <row r="928" spans="2:10" x14ac:dyDescent="0.2">
      <c r="B928" s="21"/>
      <c r="C928" s="21"/>
      <c r="D928" s="21"/>
      <c r="J928" s="21"/>
    </row>
    <row r="930" spans="2:10" x14ac:dyDescent="0.2">
      <c r="B930" s="21"/>
      <c r="C930" s="21"/>
      <c r="D930" s="21"/>
      <c r="J930" s="21"/>
    </row>
    <row r="931" spans="2:10" x14ac:dyDescent="0.2">
      <c r="B931" s="21"/>
      <c r="C931" s="21"/>
      <c r="D931" s="21"/>
      <c r="J931" s="21"/>
    </row>
    <row r="932" spans="2:10" x14ac:dyDescent="0.2">
      <c r="B932" s="21"/>
      <c r="C932" s="21"/>
      <c r="D932" s="21"/>
      <c r="J932" s="21"/>
    </row>
    <row r="933" spans="2:10" x14ac:dyDescent="0.2">
      <c r="B933" s="21"/>
      <c r="C933" s="21"/>
      <c r="D933" s="21"/>
      <c r="J933" s="21"/>
    </row>
    <row r="934" spans="2:10" x14ac:dyDescent="0.2">
      <c r="B934" s="21"/>
      <c r="C934" s="21"/>
      <c r="D934" s="21"/>
      <c r="J934" s="21"/>
    </row>
    <row r="935" spans="2:10" x14ac:dyDescent="0.2">
      <c r="B935" s="21"/>
      <c r="C935" s="21"/>
      <c r="D935" s="21"/>
      <c r="J935" s="21"/>
    </row>
    <row r="936" spans="2:10" x14ac:dyDescent="0.2">
      <c r="B936" s="21"/>
      <c r="C936" s="21"/>
      <c r="D936" s="21"/>
      <c r="J936" s="21"/>
    </row>
    <row r="937" spans="2:10" x14ac:dyDescent="0.2">
      <c r="B937" s="21"/>
      <c r="C937" s="21"/>
      <c r="D937" s="21"/>
      <c r="J937" s="21"/>
    </row>
    <row r="938" spans="2:10" x14ac:dyDescent="0.2">
      <c r="B938" s="21"/>
      <c r="C938" s="21"/>
      <c r="D938" s="21"/>
      <c r="J938" s="21"/>
    </row>
    <row r="939" spans="2:10" x14ac:dyDescent="0.2">
      <c r="B939" s="21"/>
      <c r="C939" s="21"/>
      <c r="D939" s="21"/>
      <c r="J939" s="21"/>
    </row>
    <row r="940" spans="2:10" x14ac:dyDescent="0.2">
      <c r="B940" s="21"/>
      <c r="C940" s="21"/>
      <c r="D940" s="21"/>
      <c r="J940" s="21"/>
    </row>
    <row r="941" spans="2:10" x14ac:dyDescent="0.2">
      <c r="B941" s="21"/>
      <c r="C941" s="21"/>
      <c r="D941" s="21"/>
      <c r="J941" s="21"/>
    </row>
    <row r="942" spans="2:10" x14ac:dyDescent="0.2">
      <c r="B942" s="21"/>
      <c r="C942" s="21"/>
      <c r="D942" s="21"/>
      <c r="J942" s="21"/>
    </row>
    <row r="943" spans="2:10" x14ac:dyDescent="0.2">
      <c r="B943" s="21"/>
      <c r="C943" s="21"/>
      <c r="D943" s="21"/>
      <c r="J943" s="21"/>
    </row>
    <row r="944" spans="2:10" x14ac:dyDescent="0.2">
      <c r="B944" s="21"/>
      <c r="C944" s="21"/>
      <c r="D944" s="21"/>
      <c r="J944" s="21"/>
    </row>
    <row r="945" spans="2:10" x14ac:dyDescent="0.2">
      <c r="B945" s="21"/>
      <c r="C945" s="21"/>
      <c r="D945" s="21"/>
      <c r="J945" s="21"/>
    </row>
    <row r="946" spans="2:10" x14ac:dyDescent="0.2">
      <c r="B946" s="21"/>
      <c r="C946" s="21"/>
      <c r="D946" s="21"/>
      <c r="J946" s="21"/>
    </row>
    <row r="947" spans="2:10" x14ac:dyDescent="0.2">
      <c r="B947" s="21"/>
      <c r="C947" s="21"/>
      <c r="D947" s="21"/>
      <c r="J947" s="21"/>
    </row>
    <row r="948" spans="2:10" x14ac:dyDescent="0.2">
      <c r="B948" s="21"/>
      <c r="C948" s="21"/>
      <c r="D948" s="21"/>
      <c r="J948" s="21"/>
    </row>
    <row r="949" spans="2:10" x14ac:dyDescent="0.2">
      <c r="B949" s="21"/>
      <c r="C949" s="21"/>
      <c r="D949" s="21"/>
      <c r="J949" s="21"/>
    </row>
    <row r="950" spans="2:10" x14ac:dyDescent="0.2">
      <c r="B950" s="21"/>
      <c r="C950" s="21"/>
      <c r="D950" s="21"/>
      <c r="J950" s="21"/>
    </row>
    <row r="951" spans="2:10" x14ac:dyDescent="0.2">
      <c r="B951" s="21"/>
      <c r="C951" s="21"/>
      <c r="D951" s="21"/>
      <c r="J951" s="21"/>
    </row>
    <row r="952" spans="2:10" x14ac:dyDescent="0.2">
      <c r="B952" s="21"/>
      <c r="C952" s="21"/>
      <c r="D952" s="21"/>
      <c r="J952" s="21"/>
    </row>
    <row r="953" spans="2:10" x14ac:dyDescent="0.2">
      <c r="B953" s="21"/>
      <c r="C953" s="21"/>
      <c r="D953" s="21"/>
      <c r="J953" s="21"/>
    </row>
    <row r="954" spans="2:10" x14ac:dyDescent="0.2">
      <c r="B954" s="21"/>
      <c r="C954" s="21"/>
      <c r="D954" s="21"/>
      <c r="J954" s="21"/>
    </row>
    <row r="955" spans="2:10" x14ac:dyDescent="0.2">
      <c r="B955" s="21"/>
      <c r="C955" s="21"/>
      <c r="D955" s="21"/>
      <c r="J955" s="21"/>
    </row>
    <row r="956" spans="2:10" x14ac:dyDescent="0.2">
      <c r="B956" s="21"/>
      <c r="C956" s="21"/>
      <c r="D956" s="21"/>
      <c r="J956" s="21"/>
    </row>
    <row r="957" spans="2:10" x14ac:dyDescent="0.2">
      <c r="B957" s="21"/>
      <c r="C957" s="21"/>
      <c r="D957" s="21"/>
      <c r="J957" s="21"/>
    </row>
    <row r="958" spans="2:10" x14ac:dyDescent="0.2">
      <c r="B958" s="21"/>
      <c r="C958" s="21"/>
      <c r="D958" s="21"/>
      <c r="J958" s="21"/>
    </row>
    <row r="959" spans="2:10" x14ac:dyDescent="0.2">
      <c r="B959" s="21"/>
      <c r="C959" s="21"/>
      <c r="D959" s="21"/>
      <c r="J959" s="21"/>
    </row>
    <row r="961" spans="2:10" x14ac:dyDescent="0.2">
      <c r="B961" s="21"/>
      <c r="C961" s="21"/>
      <c r="D961" s="21"/>
      <c r="J961" s="21"/>
    </row>
    <row r="962" spans="2:10" x14ac:dyDescent="0.2">
      <c r="B962" s="21"/>
      <c r="C962" s="21"/>
      <c r="D962" s="21"/>
      <c r="J962" s="21"/>
    </row>
    <row r="963" spans="2:10" x14ac:dyDescent="0.2">
      <c r="B963" s="21"/>
      <c r="C963" s="21"/>
      <c r="D963" s="21"/>
      <c r="J963" s="21"/>
    </row>
    <row r="964" spans="2:10" x14ac:dyDescent="0.2">
      <c r="B964" s="21"/>
      <c r="C964" s="21"/>
      <c r="D964" s="21"/>
      <c r="J964" s="21"/>
    </row>
    <row r="965" spans="2:10" x14ac:dyDescent="0.2">
      <c r="B965" s="21"/>
      <c r="C965" s="21"/>
      <c r="D965" s="21"/>
      <c r="J965" s="21"/>
    </row>
    <row r="966" spans="2:10" x14ac:dyDescent="0.2">
      <c r="B966" s="21"/>
      <c r="C966" s="21"/>
      <c r="D966" s="21"/>
      <c r="J966" s="21"/>
    </row>
    <row r="967" spans="2:10" x14ac:dyDescent="0.2">
      <c r="B967" s="21"/>
      <c r="C967" s="21"/>
      <c r="D967" s="21"/>
      <c r="J967" s="21"/>
    </row>
    <row r="968" spans="2:10" x14ac:dyDescent="0.2">
      <c r="B968" s="21"/>
      <c r="C968" s="21"/>
      <c r="D968" s="21"/>
      <c r="J968" s="21"/>
    </row>
    <row r="969" spans="2:10" x14ac:dyDescent="0.2">
      <c r="B969" s="21"/>
      <c r="C969" s="21"/>
      <c r="D969" s="21"/>
      <c r="J969" s="21"/>
    </row>
    <row r="970" spans="2:10" x14ac:dyDescent="0.2">
      <c r="B970" s="21"/>
      <c r="C970" s="21"/>
      <c r="D970" s="21"/>
      <c r="J970" s="21"/>
    </row>
    <row r="971" spans="2:10" x14ac:dyDescent="0.2">
      <c r="B971" s="21"/>
      <c r="C971" s="21"/>
      <c r="D971" s="21"/>
      <c r="J971" s="21"/>
    </row>
    <row r="972" spans="2:10" x14ac:dyDescent="0.2">
      <c r="B972" s="21"/>
      <c r="C972" s="21"/>
      <c r="D972" s="21"/>
      <c r="J972" s="21"/>
    </row>
    <row r="973" spans="2:10" x14ac:dyDescent="0.2">
      <c r="B973" s="21"/>
      <c r="C973" s="21"/>
      <c r="D973" s="21"/>
      <c r="J973" s="21"/>
    </row>
    <row r="974" spans="2:10" x14ac:dyDescent="0.2">
      <c r="B974" s="21"/>
      <c r="C974" s="21"/>
      <c r="D974" s="21"/>
      <c r="J974" s="21"/>
    </row>
    <row r="975" spans="2:10" x14ac:dyDescent="0.2">
      <c r="B975" s="21"/>
      <c r="C975" s="21"/>
      <c r="D975" s="21"/>
      <c r="J975" s="21"/>
    </row>
    <row r="976" spans="2:10" x14ac:dyDescent="0.2">
      <c r="B976" s="21"/>
      <c r="C976" s="21"/>
      <c r="D976" s="21"/>
      <c r="J976" s="21"/>
    </row>
    <row r="977" spans="2:10" x14ac:dyDescent="0.2">
      <c r="B977" s="21"/>
      <c r="C977" s="21"/>
      <c r="D977" s="21"/>
      <c r="J977" s="21"/>
    </row>
    <row r="978" spans="2:10" x14ac:dyDescent="0.2">
      <c r="B978" s="21"/>
      <c r="C978" s="21"/>
      <c r="D978" s="21"/>
      <c r="J978" s="21"/>
    </row>
    <row r="979" spans="2:10" x14ac:dyDescent="0.2">
      <c r="B979" s="21"/>
      <c r="C979" s="21"/>
      <c r="D979" s="21"/>
      <c r="J979" s="21"/>
    </row>
    <row r="980" spans="2:10" x14ac:dyDescent="0.2">
      <c r="B980" s="21"/>
      <c r="C980" s="21"/>
      <c r="D980" s="21"/>
      <c r="J980" s="21"/>
    </row>
    <row r="981" spans="2:10" x14ac:dyDescent="0.2">
      <c r="B981" s="21"/>
      <c r="C981" s="21"/>
      <c r="D981" s="21"/>
      <c r="J981" s="21"/>
    </row>
    <row r="982" spans="2:10" x14ac:dyDescent="0.2">
      <c r="B982" s="21"/>
      <c r="C982" s="21"/>
      <c r="D982" s="21"/>
      <c r="J982" s="21"/>
    </row>
    <row r="983" spans="2:10" x14ac:dyDescent="0.2">
      <c r="B983" s="21"/>
      <c r="C983" s="21"/>
      <c r="D983" s="21"/>
      <c r="J983" s="21"/>
    </row>
    <row r="984" spans="2:10" x14ac:dyDescent="0.2">
      <c r="B984" s="21"/>
      <c r="C984" s="21"/>
      <c r="D984" s="21"/>
      <c r="J984" s="21"/>
    </row>
    <row r="985" spans="2:10" x14ac:dyDescent="0.2">
      <c r="B985" s="21"/>
      <c r="C985" s="21"/>
      <c r="D985" s="21"/>
      <c r="J985" s="21"/>
    </row>
    <row r="986" spans="2:10" x14ac:dyDescent="0.2">
      <c r="B986" s="21"/>
      <c r="C986" s="21"/>
      <c r="D986" s="21"/>
      <c r="J986" s="21"/>
    </row>
    <row r="987" spans="2:10" x14ac:dyDescent="0.2">
      <c r="B987" s="21"/>
      <c r="C987" s="21"/>
      <c r="D987" s="21"/>
      <c r="J987" s="21"/>
    </row>
    <row r="988" spans="2:10" x14ac:dyDescent="0.2">
      <c r="B988" s="21"/>
      <c r="C988" s="21"/>
      <c r="D988" s="21"/>
      <c r="J988" s="21"/>
    </row>
    <row r="989" spans="2:10" x14ac:dyDescent="0.2">
      <c r="B989" s="21"/>
      <c r="C989" s="21"/>
      <c r="D989" s="21"/>
      <c r="J989" s="21"/>
    </row>
    <row r="990" spans="2:10" x14ac:dyDescent="0.2">
      <c r="B990" s="21"/>
      <c r="C990" s="21"/>
      <c r="D990" s="21"/>
      <c r="J990" s="21"/>
    </row>
    <row r="992" spans="2:10" x14ac:dyDescent="0.2">
      <c r="B992" s="21"/>
      <c r="C992" s="21"/>
      <c r="D992" s="21"/>
      <c r="J992" s="21"/>
    </row>
    <row r="993" spans="2:10" x14ac:dyDescent="0.2">
      <c r="B993" s="21"/>
      <c r="C993" s="21"/>
      <c r="D993" s="21"/>
      <c r="J993" s="21"/>
    </row>
    <row r="994" spans="2:10" x14ac:dyDescent="0.2">
      <c r="B994" s="21"/>
      <c r="C994" s="21"/>
      <c r="D994" s="21"/>
      <c r="J994" s="21"/>
    </row>
    <row r="995" spans="2:10" x14ac:dyDescent="0.2">
      <c r="B995" s="21"/>
      <c r="C995" s="21"/>
      <c r="D995" s="21"/>
      <c r="J995" s="21"/>
    </row>
    <row r="996" spans="2:10" x14ac:dyDescent="0.2">
      <c r="B996" s="21"/>
      <c r="C996" s="21"/>
      <c r="D996" s="21"/>
      <c r="J996" s="21"/>
    </row>
    <row r="997" spans="2:10" x14ac:dyDescent="0.2">
      <c r="B997" s="21"/>
      <c r="C997" s="21"/>
      <c r="D997" s="21"/>
      <c r="J997" s="21"/>
    </row>
    <row r="998" spans="2:10" x14ac:dyDescent="0.2">
      <c r="B998" s="21"/>
      <c r="C998" s="21"/>
      <c r="D998" s="21"/>
      <c r="J998" s="21"/>
    </row>
    <row r="999" spans="2:10" x14ac:dyDescent="0.2">
      <c r="B999" s="21"/>
      <c r="C999" s="21"/>
      <c r="D999" s="21"/>
      <c r="J999" s="21"/>
    </row>
    <row r="1000" spans="2:10" x14ac:dyDescent="0.2">
      <c r="B1000" s="21"/>
      <c r="C1000" s="21"/>
      <c r="D1000" s="21"/>
      <c r="J1000" s="21"/>
    </row>
    <row r="1001" spans="2:10" x14ac:dyDescent="0.2">
      <c r="B1001" s="21"/>
      <c r="C1001" s="21"/>
      <c r="D1001" s="21"/>
      <c r="J1001" s="21"/>
    </row>
    <row r="1002" spans="2:10" x14ac:dyDescent="0.2">
      <c r="B1002" s="21"/>
      <c r="C1002" s="21"/>
      <c r="D1002" s="21"/>
      <c r="J1002" s="21"/>
    </row>
    <row r="1003" spans="2:10" x14ac:dyDescent="0.2">
      <c r="B1003" s="21"/>
      <c r="C1003" s="21"/>
      <c r="D1003" s="21"/>
      <c r="J1003" s="21"/>
    </row>
    <row r="1004" spans="2:10" x14ac:dyDescent="0.2">
      <c r="B1004" s="21"/>
      <c r="C1004" s="21"/>
      <c r="D1004" s="21"/>
      <c r="J1004" s="21"/>
    </row>
    <row r="1005" spans="2:10" x14ac:dyDescent="0.2">
      <c r="B1005" s="21"/>
      <c r="C1005" s="21"/>
      <c r="D1005" s="21"/>
      <c r="J1005" s="21"/>
    </row>
    <row r="1006" spans="2:10" x14ac:dyDescent="0.2">
      <c r="B1006" s="21"/>
      <c r="C1006" s="21"/>
      <c r="D1006" s="21"/>
      <c r="J1006" s="21"/>
    </row>
    <row r="1007" spans="2:10" x14ac:dyDescent="0.2">
      <c r="B1007" s="21"/>
      <c r="C1007" s="21"/>
      <c r="D1007" s="21"/>
      <c r="J1007" s="21"/>
    </row>
    <row r="1008" spans="2:10" x14ac:dyDescent="0.2">
      <c r="B1008" s="21"/>
      <c r="C1008" s="21"/>
      <c r="D1008" s="21"/>
      <c r="J1008" s="21"/>
    </row>
    <row r="1009" spans="2:10" x14ac:dyDescent="0.2">
      <c r="B1009" s="21"/>
      <c r="C1009" s="21"/>
      <c r="D1009" s="21"/>
      <c r="J1009" s="21"/>
    </row>
    <row r="1010" spans="2:10" x14ac:dyDescent="0.2">
      <c r="B1010" s="21"/>
      <c r="C1010" s="21"/>
      <c r="D1010" s="21"/>
      <c r="J1010" s="21"/>
    </row>
    <row r="1011" spans="2:10" x14ac:dyDescent="0.2">
      <c r="B1011" s="21"/>
      <c r="C1011" s="21"/>
      <c r="D1011" s="21"/>
      <c r="J1011" s="21"/>
    </row>
    <row r="1012" spans="2:10" x14ac:dyDescent="0.2">
      <c r="B1012" s="21"/>
      <c r="C1012" s="21"/>
      <c r="D1012" s="21"/>
      <c r="J1012" s="21"/>
    </row>
    <row r="1013" spans="2:10" x14ac:dyDescent="0.2">
      <c r="B1013" s="21"/>
      <c r="C1013" s="21"/>
      <c r="D1013" s="21"/>
      <c r="J1013" s="21"/>
    </row>
    <row r="1014" spans="2:10" x14ac:dyDescent="0.2">
      <c r="B1014" s="21"/>
      <c r="C1014" s="21"/>
      <c r="D1014" s="21"/>
      <c r="J1014" s="21"/>
    </row>
    <row r="1015" spans="2:10" x14ac:dyDescent="0.2">
      <c r="B1015" s="21"/>
      <c r="C1015" s="21"/>
      <c r="D1015" s="21"/>
      <c r="J1015" s="21"/>
    </row>
    <row r="1016" spans="2:10" x14ac:dyDescent="0.2">
      <c r="B1016" s="21"/>
      <c r="C1016" s="21"/>
      <c r="D1016" s="21"/>
      <c r="J1016" s="21"/>
    </row>
    <row r="1017" spans="2:10" x14ac:dyDescent="0.2">
      <c r="B1017" s="21"/>
      <c r="C1017" s="21"/>
      <c r="D1017" s="21"/>
      <c r="J1017" s="21"/>
    </row>
    <row r="1018" spans="2:10" x14ac:dyDescent="0.2">
      <c r="B1018" s="21"/>
      <c r="C1018" s="21"/>
      <c r="D1018" s="21"/>
      <c r="J1018" s="21"/>
    </row>
    <row r="1019" spans="2:10" x14ac:dyDescent="0.2">
      <c r="B1019" s="21"/>
      <c r="C1019" s="21"/>
      <c r="D1019" s="21"/>
      <c r="J1019" s="21"/>
    </row>
    <row r="1020" spans="2:10" x14ac:dyDescent="0.2">
      <c r="B1020" s="21"/>
      <c r="C1020" s="21"/>
      <c r="D1020" s="21"/>
      <c r="J1020" s="21"/>
    </row>
    <row r="1021" spans="2:10" x14ac:dyDescent="0.2">
      <c r="B1021" s="21"/>
      <c r="C1021" s="21"/>
      <c r="D1021" s="21"/>
      <c r="J1021" s="21"/>
    </row>
    <row r="1023" spans="2:10" x14ac:dyDescent="0.2">
      <c r="B1023" s="21"/>
      <c r="C1023" s="21"/>
      <c r="D1023" s="21"/>
      <c r="J1023" s="21"/>
    </row>
    <row r="1024" spans="2:10" x14ac:dyDescent="0.2">
      <c r="B1024" s="21"/>
      <c r="C1024" s="21"/>
      <c r="D1024" s="21"/>
      <c r="J1024" s="21"/>
    </row>
    <row r="1025" spans="2:10" x14ac:dyDescent="0.2">
      <c r="B1025" s="21"/>
      <c r="C1025" s="21"/>
      <c r="D1025" s="21"/>
      <c r="J1025" s="21"/>
    </row>
    <row r="1026" spans="2:10" x14ac:dyDescent="0.2">
      <c r="B1026" s="21"/>
      <c r="C1026" s="21"/>
      <c r="D1026" s="21"/>
      <c r="J1026" s="21"/>
    </row>
    <row r="1027" spans="2:10" x14ac:dyDescent="0.2">
      <c r="B1027" s="21"/>
      <c r="C1027" s="21"/>
      <c r="D1027" s="21"/>
      <c r="J1027" s="21"/>
    </row>
    <row r="1028" spans="2:10" x14ac:dyDescent="0.2">
      <c r="B1028" s="21"/>
      <c r="C1028" s="21"/>
      <c r="D1028" s="21"/>
      <c r="J1028" s="21"/>
    </row>
    <row r="1029" spans="2:10" x14ac:dyDescent="0.2">
      <c r="B1029" s="21"/>
      <c r="C1029" s="21"/>
      <c r="D1029" s="21"/>
      <c r="J1029" s="21"/>
    </row>
    <row r="1030" spans="2:10" x14ac:dyDescent="0.2">
      <c r="B1030" s="21"/>
      <c r="C1030" s="21"/>
      <c r="D1030" s="21"/>
      <c r="J1030" s="21"/>
    </row>
    <row r="1031" spans="2:10" x14ac:dyDescent="0.2">
      <c r="B1031" s="21"/>
      <c r="C1031" s="21"/>
      <c r="D1031" s="21"/>
      <c r="J1031" s="21"/>
    </row>
    <row r="1032" spans="2:10" x14ac:dyDescent="0.2">
      <c r="B1032" s="21"/>
      <c r="C1032" s="21"/>
      <c r="D1032" s="21"/>
      <c r="J1032" s="21"/>
    </row>
    <row r="1033" spans="2:10" x14ac:dyDescent="0.2">
      <c r="B1033" s="21"/>
      <c r="C1033" s="21"/>
      <c r="D1033" s="21"/>
      <c r="J1033" s="21"/>
    </row>
    <row r="1034" spans="2:10" x14ac:dyDescent="0.2">
      <c r="B1034" s="21"/>
      <c r="C1034" s="21"/>
      <c r="D1034" s="21"/>
      <c r="J1034" s="21"/>
    </row>
    <row r="1035" spans="2:10" x14ac:dyDescent="0.2">
      <c r="B1035" s="21"/>
      <c r="C1035" s="21"/>
      <c r="D1035" s="21"/>
      <c r="J1035" s="21"/>
    </row>
    <row r="1036" spans="2:10" x14ac:dyDescent="0.2">
      <c r="B1036" s="21"/>
      <c r="C1036" s="21"/>
      <c r="D1036" s="21"/>
      <c r="J1036" s="21"/>
    </row>
    <row r="1037" spans="2:10" x14ac:dyDescent="0.2">
      <c r="B1037" s="21"/>
      <c r="C1037" s="21"/>
      <c r="D1037" s="21"/>
      <c r="J1037" s="21"/>
    </row>
    <row r="1038" spans="2:10" x14ac:dyDescent="0.2">
      <c r="B1038" s="21"/>
      <c r="C1038" s="21"/>
      <c r="D1038" s="21"/>
      <c r="J1038" s="21"/>
    </row>
    <row r="1039" spans="2:10" x14ac:dyDescent="0.2">
      <c r="B1039" s="21"/>
      <c r="C1039" s="21"/>
      <c r="D1039" s="21"/>
      <c r="J1039" s="21"/>
    </row>
    <row r="1040" spans="2:10" x14ac:dyDescent="0.2">
      <c r="B1040" s="21"/>
      <c r="C1040" s="21"/>
      <c r="D1040" s="21"/>
      <c r="J1040" s="21"/>
    </row>
    <row r="1041" spans="2:10" x14ac:dyDescent="0.2">
      <c r="B1041" s="21"/>
      <c r="C1041" s="21"/>
      <c r="D1041" s="21"/>
      <c r="J1041" s="21"/>
    </row>
    <row r="1042" spans="2:10" x14ac:dyDescent="0.2">
      <c r="B1042" s="21"/>
      <c r="C1042" s="21"/>
      <c r="D1042" s="21"/>
      <c r="J1042" s="21"/>
    </row>
    <row r="1043" spans="2:10" x14ac:dyDescent="0.2">
      <c r="B1043" s="21"/>
      <c r="C1043" s="21"/>
      <c r="D1043" s="21"/>
      <c r="J1043" s="21"/>
    </row>
    <row r="1044" spans="2:10" x14ac:dyDescent="0.2">
      <c r="B1044" s="21"/>
      <c r="C1044" s="21"/>
      <c r="D1044" s="21"/>
      <c r="J1044" s="21"/>
    </row>
    <row r="1045" spans="2:10" x14ac:dyDescent="0.2">
      <c r="B1045" s="21"/>
      <c r="C1045" s="21"/>
      <c r="D1045" s="21"/>
      <c r="J1045" s="21"/>
    </row>
    <row r="1046" spans="2:10" x14ac:dyDescent="0.2">
      <c r="B1046" s="21"/>
      <c r="C1046" s="21"/>
      <c r="D1046" s="21"/>
      <c r="J1046" s="21"/>
    </row>
    <row r="1047" spans="2:10" x14ac:dyDescent="0.2">
      <c r="B1047" s="21"/>
      <c r="C1047" s="21"/>
      <c r="D1047" s="21"/>
      <c r="J1047" s="21"/>
    </row>
    <row r="1048" spans="2:10" x14ac:dyDescent="0.2">
      <c r="B1048" s="21"/>
      <c r="C1048" s="21"/>
      <c r="D1048" s="21"/>
      <c r="J1048" s="21"/>
    </row>
    <row r="1049" spans="2:10" x14ac:dyDescent="0.2">
      <c r="B1049" s="21"/>
      <c r="C1049" s="21"/>
      <c r="D1049" s="21"/>
      <c r="J1049" s="21"/>
    </row>
    <row r="1050" spans="2:10" x14ac:dyDescent="0.2">
      <c r="B1050" s="21"/>
      <c r="C1050" s="21"/>
      <c r="D1050" s="21"/>
      <c r="J1050" s="21"/>
    </row>
    <row r="1051" spans="2:10" x14ac:dyDescent="0.2">
      <c r="B1051" s="21"/>
      <c r="C1051" s="21"/>
      <c r="D1051" s="21"/>
      <c r="J1051" s="21"/>
    </row>
    <row r="1052" spans="2:10" x14ac:dyDescent="0.2">
      <c r="B1052" s="21"/>
      <c r="C1052" s="21"/>
      <c r="D1052" s="21"/>
      <c r="J1052" s="21"/>
    </row>
    <row r="1054" spans="2:10" x14ac:dyDescent="0.2">
      <c r="B1054" s="21"/>
      <c r="C1054" s="21"/>
      <c r="D1054" s="21"/>
      <c r="J1054" s="21"/>
    </row>
    <row r="1055" spans="2:10" x14ac:dyDescent="0.2">
      <c r="B1055" s="21"/>
      <c r="C1055" s="21"/>
      <c r="D1055" s="21"/>
      <c r="J1055" s="21"/>
    </row>
    <row r="1056" spans="2:10" x14ac:dyDescent="0.2">
      <c r="B1056" s="21"/>
      <c r="C1056" s="21"/>
      <c r="D1056" s="21"/>
      <c r="J1056" s="21"/>
    </row>
    <row r="1057" spans="2:10" x14ac:dyDescent="0.2">
      <c r="B1057" s="21"/>
      <c r="C1057" s="21"/>
      <c r="D1057" s="21"/>
      <c r="J1057" s="21"/>
    </row>
    <row r="1058" spans="2:10" x14ac:dyDescent="0.2">
      <c r="B1058" s="21"/>
      <c r="C1058" s="21"/>
      <c r="D1058" s="21"/>
      <c r="J1058" s="21"/>
    </row>
    <row r="1059" spans="2:10" x14ac:dyDescent="0.2">
      <c r="B1059" s="21"/>
      <c r="C1059" s="21"/>
      <c r="D1059" s="21"/>
      <c r="J1059" s="21"/>
    </row>
    <row r="1060" spans="2:10" x14ac:dyDescent="0.2">
      <c r="B1060" s="21"/>
      <c r="C1060" s="21"/>
      <c r="D1060" s="21"/>
      <c r="J1060" s="21"/>
    </row>
    <row r="1061" spans="2:10" x14ac:dyDescent="0.2">
      <c r="B1061" s="21"/>
      <c r="C1061" s="21"/>
      <c r="D1061" s="21"/>
      <c r="J1061" s="21"/>
    </row>
    <row r="1062" spans="2:10" x14ac:dyDescent="0.2">
      <c r="B1062" s="21"/>
      <c r="C1062" s="21"/>
      <c r="D1062" s="21"/>
      <c r="J1062" s="21"/>
    </row>
    <row r="1063" spans="2:10" x14ac:dyDescent="0.2">
      <c r="B1063" s="21"/>
      <c r="C1063" s="21"/>
      <c r="D1063" s="21"/>
      <c r="J1063" s="21"/>
    </row>
    <row r="1064" spans="2:10" x14ac:dyDescent="0.2">
      <c r="B1064" s="21"/>
      <c r="C1064" s="21"/>
      <c r="D1064" s="21"/>
      <c r="J1064" s="21"/>
    </row>
    <row r="1065" spans="2:10" x14ac:dyDescent="0.2">
      <c r="B1065" s="21"/>
      <c r="C1065" s="21"/>
      <c r="D1065" s="21"/>
      <c r="J1065" s="21"/>
    </row>
    <row r="1066" spans="2:10" x14ac:dyDescent="0.2">
      <c r="B1066" s="21"/>
      <c r="C1066" s="21"/>
      <c r="D1066" s="21"/>
      <c r="J1066" s="21"/>
    </row>
    <row r="1067" spans="2:10" x14ac:dyDescent="0.2">
      <c r="B1067" s="21"/>
      <c r="C1067" s="21"/>
      <c r="D1067" s="21"/>
      <c r="J1067" s="21"/>
    </row>
    <row r="1068" spans="2:10" x14ac:dyDescent="0.2">
      <c r="B1068" s="21"/>
      <c r="C1068" s="21"/>
      <c r="D1068" s="21"/>
      <c r="J1068" s="21"/>
    </row>
    <row r="1069" spans="2:10" x14ac:dyDescent="0.2">
      <c r="B1069" s="21"/>
      <c r="C1069" s="21"/>
      <c r="D1069" s="21"/>
      <c r="J1069" s="21"/>
    </row>
    <row r="1070" spans="2:10" x14ac:dyDescent="0.2">
      <c r="B1070" s="21"/>
      <c r="C1070" s="21"/>
      <c r="D1070" s="21"/>
      <c r="J1070" s="21"/>
    </row>
    <row r="1071" spans="2:10" x14ac:dyDescent="0.2">
      <c r="B1071" s="21"/>
      <c r="C1071" s="21"/>
      <c r="D1071" s="21"/>
      <c r="J1071" s="21"/>
    </row>
    <row r="1072" spans="2:10" x14ac:dyDescent="0.2">
      <c r="B1072" s="21"/>
      <c r="C1072" s="21"/>
      <c r="D1072" s="21"/>
      <c r="J1072" s="21"/>
    </row>
    <row r="1073" spans="2:10" x14ac:dyDescent="0.2">
      <c r="B1073" s="21"/>
      <c r="C1073" s="21"/>
      <c r="D1073" s="21"/>
      <c r="J1073" s="21"/>
    </row>
    <row r="1074" spans="2:10" x14ac:dyDescent="0.2">
      <c r="B1074" s="21"/>
      <c r="C1074" s="21"/>
      <c r="D1074" s="21"/>
      <c r="J1074" s="21"/>
    </row>
    <row r="1075" spans="2:10" x14ac:dyDescent="0.2">
      <c r="B1075" s="21"/>
      <c r="C1075" s="21"/>
      <c r="D1075" s="21"/>
      <c r="J1075" s="21"/>
    </row>
    <row r="1076" spans="2:10" x14ac:dyDescent="0.2">
      <c r="B1076" s="21"/>
      <c r="C1076" s="21"/>
      <c r="D1076" s="21"/>
      <c r="J1076" s="21"/>
    </row>
    <row r="1077" spans="2:10" x14ac:dyDescent="0.2">
      <c r="B1077" s="21"/>
      <c r="C1077" s="21"/>
      <c r="D1077" s="21"/>
      <c r="J1077" s="21"/>
    </row>
    <row r="1078" spans="2:10" x14ac:dyDescent="0.2">
      <c r="B1078" s="21"/>
      <c r="C1078" s="21"/>
      <c r="D1078" s="21"/>
      <c r="J1078" s="21"/>
    </row>
    <row r="1079" spans="2:10" x14ac:dyDescent="0.2">
      <c r="B1079" s="21"/>
      <c r="C1079" s="21"/>
      <c r="D1079" s="21"/>
      <c r="J1079" s="21"/>
    </row>
    <row r="1080" spans="2:10" x14ac:dyDescent="0.2">
      <c r="B1080" s="21"/>
      <c r="C1080" s="21"/>
      <c r="D1080" s="21"/>
      <c r="J1080" s="21"/>
    </row>
    <row r="1081" spans="2:10" x14ac:dyDescent="0.2">
      <c r="B1081" s="21"/>
      <c r="C1081" s="21"/>
      <c r="D1081" s="21"/>
      <c r="J1081" s="21"/>
    </row>
    <row r="1082" spans="2:10" x14ac:dyDescent="0.2">
      <c r="B1082" s="21"/>
      <c r="C1082" s="21"/>
      <c r="D1082" s="21"/>
      <c r="J1082" s="21"/>
    </row>
    <row r="1083" spans="2:10" x14ac:dyDescent="0.2">
      <c r="B1083" s="21"/>
      <c r="C1083" s="21"/>
      <c r="D1083" s="21"/>
      <c r="J1083" s="21"/>
    </row>
    <row r="1085" spans="2:10" x14ac:dyDescent="0.2">
      <c r="B1085" s="21"/>
      <c r="C1085" s="21"/>
      <c r="D1085" s="21"/>
      <c r="J1085" s="21"/>
    </row>
    <row r="1086" spans="2:10" x14ac:dyDescent="0.2">
      <c r="B1086" s="21"/>
      <c r="C1086" s="21"/>
      <c r="D1086" s="21"/>
      <c r="J1086" s="21"/>
    </row>
    <row r="1087" spans="2:10" x14ac:dyDescent="0.2">
      <c r="B1087" s="21"/>
      <c r="C1087" s="21"/>
      <c r="D1087" s="21"/>
      <c r="J1087" s="21"/>
    </row>
    <row r="1088" spans="2:10" x14ac:dyDescent="0.2">
      <c r="B1088" s="21"/>
      <c r="C1088" s="21"/>
      <c r="D1088" s="21"/>
      <c r="J1088" s="21"/>
    </row>
    <row r="1089" spans="2:10" x14ac:dyDescent="0.2">
      <c r="B1089" s="21"/>
      <c r="C1089" s="21"/>
      <c r="D1089" s="21"/>
      <c r="J1089" s="21"/>
    </row>
    <row r="1090" spans="2:10" x14ac:dyDescent="0.2">
      <c r="B1090" s="21"/>
      <c r="C1090" s="21"/>
      <c r="D1090" s="21"/>
      <c r="J1090" s="21"/>
    </row>
    <row r="1091" spans="2:10" x14ac:dyDescent="0.2">
      <c r="B1091" s="21"/>
      <c r="C1091" s="21"/>
      <c r="D1091" s="21"/>
      <c r="J1091" s="21"/>
    </row>
    <row r="1092" spans="2:10" x14ac:dyDescent="0.2">
      <c r="B1092" s="21"/>
      <c r="C1092" s="21"/>
      <c r="D1092" s="21"/>
      <c r="J1092" s="21"/>
    </row>
    <row r="1093" spans="2:10" x14ac:dyDescent="0.2">
      <c r="B1093" s="21"/>
      <c r="C1093" s="21"/>
      <c r="D1093" s="21"/>
      <c r="J1093" s="21"/>
    </row>
    <row r="1094" spans="2:10" x14ac:dyDescent="0.2">
      <c r="B1094" s="21"/>
      <c r="C1094" s="21"/>
      <c r="D1094" s="21"/>
      <c r="J1094" s="21"/>
    </row>
    <row r="1095" spans="2:10" x14ac:dyDescent="0.2">
      <c r="B1095" s="21"/>
      <c r="C1095" s="21"/>
      <c r="D1095" s="21"/>
      <c r="J1095" s="21"/>
    </row>
    <row r="1096" spans="2:10" x14ac:dyDescent="0.2">
      <c r="B1096" s="21"/>
      <c r="C1096" s="21"/>
      <c r="D1096" s="21"/>
      <c r="J1096" s="21"/>
    </row>
    <row r="1097" spans="2:10" x14ac:dyDescent="0.2">
      <c r="B1097" s="21"/>
      <c r="C1097" s="21"/>
      <c r="D1097" s="21"/>
      <c r="J1097" s="21"/>
    </row>
    <row r="1098" spans="2:10" x14ac:dyDescent="0.2">
      <c r="B1098" s="21"/>
      <c r="C1098" s="21"/>
      <c r="D1098" s="21"/>
      <c r="J1098" s="21"/>
    </row>
    <row r="1099" spans="2:10" x14ac:dyDescent="0.2">
      <c r="B1099" s="21"/>
      <c r="C1099" s="21"/>
      <c r="D1099" s="21"/>
      <c r="J1099" s="21"/>
    </row>
    <row r="1100" spans="2:10" x14ac:dyDescent="0.2">
      <c r="B1100" s="21"/>
      <c r="C1100" s="21"/>
      <c r="D1100" s="21"/>
      <c r="J1100" s="21"/>
    </row>
    <row r="1101" spans="2:10" x14ac:dyDescent="0.2">
      <c r="B1101" s="21"/>
      <c r="C1101" s="21"/>
      <c r="D1101" s="21"/>
      <c r="J1101" s="21"/>
    </row>
    <row r="1102" spans="2:10" x14ac:dyDescent="0.2">
      <c r="B1102" s="21"/>
      <c r="C1102" s="21"/>
      <c r="D1102" s="21"/>
      <c r="J1102" s="21"/>
    </row>
    <row r="1103" spans="2:10" x14ac:dyDescent="0.2">
      <c r="B1103" s="21"/>
      <c r="C1103" s="21"/>
      <c r="D1103" s="21"/>
      <c r="J1103" s="21"/>
    </row>
    <row r="1104" spans="2:10" x14ac:dyDescent="0.2">
      <c r="B1104" s="21"/>
      <c r="C1104" s="21"/>
      <c r="D1104" s="21"/>
      <c r="J1104" s="21"/>
    </row>
    <row r="1105" spans="2:10" x14ac:dyDescent="0.2">
      <c r="B1105" s="21"/>
      <c r="C1105" s="21"/>
      <c r="D1105" s="21"/>
      <c r="J1105" s="21"/>
    </row>
    <row r="1106" spans="2:10" x14ac:dyDescent="0.2">
      <c r="B1106" s="21"/>
      <c r="C1106" s="21"/>
      <c r="D1106" s="21"/>
      <c r="J1106" s="21"/>
    </row>
    <row r="1107" spans="2:10" x14ac:dyDescent="0.2">
      <c r="B1107" s="21"/>
      <c r="C1107" s="21"/>
      <c r="D1107" s="21"/>
      <c r="J1107" s="21"/>
    </row>
    <row r="1108" spans="2:10" x14ac:dyDescent="0.2">
      <c r="B1108" s="21"/>
      <c r="C1108" s="21"/>
      <c r="D1108" s="21"/>
      <c r="J1108" s="21"/>
    </row>
    <row r="1109" spans="2:10" x14ac:dyDescent="0.2">
      <c r="B1109" s="21"/>
      <c r="C1109" s="21"/>
      <c r="D1109" s="21"/>
      <c r="J1109" s="21"/>
    </row>
    <row r="1110" spans="2:10" x14ac:dyDescent="0.2">
      <c r="B1110" s="21"/>
      <c r="C1110" s="21"/>
      <c r="D1110" s="21"/>
      <c r="J1110" s="21"/>
    </row>
    <row r="1111" spans="2:10" x14ac:dyDescent="0.2">
      <c r="B1111" s="21"/>
      <c r="C1111" s="21"/>
      <c r="D1111" s="21"/>
      <c r="J1111" s="21"/>
    </row>
    <row r="1112" spans="2:10" x14ac:dyDescent="0.2">
      <c r="B1112" s="21"/>
      <c r="C1112" s="21"/>
      <c r="D1112" s="21"/>
      <c r="J1112" s="21"/>
    </row>
    <row r="1113" spans="2:10" x14ac:dyDescent="0.2">
      <c r="B1113" s="21"/>
      <c r="C1113" s="21"/>
      <c r="D1113" s="21"/>
      <c r="J1113" s="21"/>
    </row>
    <row r="1114" spans="2:10" x14ac:dyDescent="0.2">
      <c r="B1114" s="21"/>
      <c r="C1114" s="21"/>
      <c r="D1114" s="21"/>
      <c r="J1114" s="21"/>
    </row>
    <row r="1116" spans="2:10" x14ac:dyDescent="0.2">
      <c r="B1116" s="21"/>
      <c r="C1116" s="21"/>
      <c r="D1116" s="21"/>
      <c r="J1116" s="21"/>
    </row>
    <row r="1117" spans="2:10" x14ac:dyDescent="0.2">
      <c r="B1117" s="21"/>
      <c r="C1117" s="21"/>
      <c r="D1117" s="21"/>
      <c r="J1117" s="21"/>
    </row>
    <row r="1118" spans="2:10" x14ac:dyDescent="0.2">
      <c r="B1118" s="21"/>
      <c r="C1118" s="21"/>
      <c r="D1118" s="21"/>
      <c r="J1118" s="21"/>
    </row>
    <row r="1119" spans="2:10" x14ac:dyDescent="0.2">
      <c r="B1119" s="21"/>
      <c r="C1119" s="21"/>
      <c r="D1119" s="21"/>
      <c r="J1119" s="21"/>
    </row>
    <row r="1120" spans="2:10" x14ac:dyDescent="0.2">
      <c r="B1120" s="21"/>
      <c r="C1120" s="21"/>
      <c r="D1120" s="21"/>
      <c r="J1120" s="21"/>
    </row>
    <row r="1121" spans="2:10" x14ac:dyDescent="0.2">
      <c r="B1121" s="21"/>
      <c r="C1121" s="21"/>
      <c r="D1121" s="21"/>
      <c r="J1121" s="21"/>
    </row>
    <row r="1122" spans="2:10" x14ac:dyDescent="0.2">
      <c r="B1122" s="21"/>
      <c r="C1122" s="21"/>
      <c r="D1122" s="21"/>
      <c r="J1122" s="21"/>
    </row>
    <row r="1123" spans="2:10" x14ac:dyDescent="0.2">
      <c r="B1123" s="21"/>
      <c r="C1123" s="21"/>
      <c r="D1123" s="21"/>
      <c r="J1123" s="21"/>
    </row>
    <row r="1124" spans="2:10" x14ac:dyDescent="0.2">
      <c r="B1124" s="21"/>
      <c r="C1124" s="21"/>
      <c r="D1124" s="21"/>
      <c r="J1124" s="21"/>
    </row>
    <row r="1125" spans="2:10" x14ac:dyDescent="0.2">
      <c r="B1125" s="21"/>
      <c r="C1125" s="21"/>
      <c r="D1125" s="21"/>
      <c r="J1125" s="21"/>
    </row>
    <row r="1126" spans="2:10" x14ac:dyDescent="0.2">
      <c r="B1126" s="21"/>
      <c r="C1126" s="21"/>
      <c r="D1126" s="21"/>
      <c r="J1126" s="21"/>
    </row>
    <row r="1127" spans="2:10" x14ac:dyDescent="0.2">
      <c r="B1127" s="21"/>
      <c r="C1127" s="21"/>
      <c r="D1127" s="21"/>
      <c r="J1127" s="21"/>
    </row>
    <row r="1128" spans="2:10" x14ac:dyDescent="0.2">
      <c r="B1128" s="21"/>
      <c r="C1128" s="21"/>
      <c r="D1128" s="21"/>
      <c r="J1128" s="21"/>
    </row>
    <row r="1129" spans="2:10" x14ac:dyDescent="0.2">
      <c r="B1129" s="21"/>
      <c r="C1129" s="21"/>
      <c r="D1129" s="21"/>
      <c r="J1129" s="21"/>
    </row>
    <row r="1130" spans="2:10" x14ac:dyDescent="0.2">
      <c r="B1130" s="21"/>
      <c r="C1130" s="21"/>
      <c r="D1130" s="21"/>
      <c r="J1130" s="21"/>
    </row>
    <row r="1131" spans="2:10" x14ac:dyDescent="0.2">
      <c r="B1131" s="21"/>
      <c r="C1131" s="21"/>
      <c r="D1131" s="21"/>
      <c r="J1131" s="21"/>
    </row>
    <row r="1132" spans="2:10" x14ac:dyDescent="0.2">
      <c r="B1132" s="21"/>
      <c r="C1132" s="21"/>
      <c r="D1132" s="21"/>
      <c r="J1132" s="21"/>
    </row>
    <row r="1133" spans="2:10" x14ac:dyDescent="0.2">
      <c r="B1133" s="21"/>
      <c r="C1133" s="21"/>
      <c r="D1133" s="21"/>
      <c r="J1133" s="21"/>
    </row>
    <row r="1134" spans="2:10" x14ac:dyDescent="0.2">
      <c r="B1134" s="21"/>
      <c r="C1134" s="21"/>
      <c r="D1134" s="21"/>
      <c r="J1134" s="21"/>
    </row>
    <row r="1135" spans="2:10" x14ac:dyDescent="0.2">
      <c r="B1135" s="21"/>
      <c r="C1135" s="21"/>
      <c r="D1135" s="21"/>
      <c r="J1135" s="21"/>
    </row>
    <row r="1136" spans="2:10" x14ac:dyDescent="0.2">
      <c r="B1136" s="21"/>
      <c r="C1136" s="21"/>
      <c r="D1136" s="21"/>
      <c r="J1136" s="21"/>
    </row>
    <row r="1137" spans="2:10" x14ac:dyDescent="0.2">
      <c r="B1137" s="21"/>
      <c r="C1137" s="21"/>
      <c r="D1137" s="21"/>
      <c r="J1137" s="21"/>
    </row>
    <row r="1138" spans="2:10" x14ac:dyDescent="0.2">
      <c r="B1138" s="21"/>
      <c r="C1138" s="21"/>
      <c r="D1138" s="21"/>
      <c r="J1138" s="21"/>
    </row>
    <row r="1139" spans="2:10" x14ac:dyDescent="0.2">
      <c r="B1139" s="21"/>
      <c r="C1139" s="21"/>
      <c r="D1139" s="21"/>
      <c r="J1139" s="21"/>
    </row>
    <row r="1140" spans="2:10" x14ac:dyDescent="0.2">
      <c r="B1140" s="21"/>
      <c r="C1140" s="21"/>
      <c r="D1140" s="21"/>
      <c r="J1140" s="21"/>
    </row>
    <row r="1141" spans="2:10" x14ac:dyDescent="0.2">
      <c r="B1141" s="21"/>
      <c r="C1141" s="21"/>
      <c r="D1141" s="21"/>
      <c r="J1141" s="21"/>
    </row>
    <row r="1142" spans="2:10" x14ac:dyDescent="0.2">
      <c r="B1142" s="21"/>
      <c r="C1142" s="21"/>
      <c r="D1142" s="21"/>
      <c r="J1142" s="21"/>
    </row>
    <row r="1143" spans="2:10" x14ac:dyDescent="0.2">
      <c r="B1143" s="21"/>
      <c r="C1143" s="21"/>
      <c r="D1143" s="21"/>
      <c r="J1143" s="21"/>
    </row>
    <row r="1144" spans="2:10" x14ac:dyDescent="0.2">
      <c r="B1144" s="21"/>
      <c r="C1144" s="21"/>
      <c r="D1144" s="21"/>
      <c r="J1144" s="21"/>
    </row>
    <row r="1145" spans="2:10" x14ac:dyDescent="0.2">
      <c r="B1145" s="21"/>
      <c r="C1145" s="21"/>
      <c r="D1145" s="21"/>
      <c r="J1145" s="21"/>
    </row>
    <row r="1146" spans="2:10" x14ac:dyDescent="0.2">
      <c r="B1146" s="21"/>
      <c r="C1146" s="21"/>
      <c r="D1146" s="21"/>
      <c r="J1146" s="21"/>
    </row>
    <row r="1147" spans="2:10" x14ac:dyDescent="0.2">
      <c r="B1147" s="21"/>
      <c r="C1147" s="21"/>
      <c r="D1147" s="21"/>
      <c r="J1147" s="21"/>
    </row>
    <row r="1148" spans="2:10" x14ac:dyDescent="0.2">
      <c r="B1148" s="21"/>
      <c r="C1148" s="21"/>
      <c r="D1148" s="21"/>
      <c r="J1148" s="21"/>
    </row>
    <row r="1149" spans="2:10" x14ac:dyDescent="0.2">
      <c r="B1149" s="21"/>
      <c r="C1149" s="21"/>
      <c r="D1149" s="21"/>
      <c r="J1149" s="21"/>
    </row>
    <row r="1150" spans="2:10" x14ac:dyDescent="0.2">
      <c r="B1150" s="21"/>
      <c r="C1150" s="21"/>
      <c r="D1150" s="21"/>
      <c r="J1150" s="21"/>
    </row>
    <row r="1151" spans="2:10" x14ac:dyDescent="0.2">
      <c r="B1151" s="21"/>
      <c r="C1151" s="21"/>
      <c r="D1151" s="21"/>
      <c r="J1151" s="21"/>
    </row>
    <row r="1152" spans="2:10" x14ac:dyDescent="0.2">
      <c r="B1152" s="21"/>
      <c r="C1152" s="21"/>
      <c r="D1152" s="21"/>
      <c r="J1152" s="21"/>
    </row>
    <row r="1153" spans="2:10" x14ac:dyDescent="0.2">
      <c r="B1153" s="21"/>
      <c r="C1153" s="21"/>
      <c r="D1153" s="21"/>
      <c r="J1153" s="21"/>
    </row>
    <row r="1154" spans="2:10" x14ac:dyDescent="0.2">
      <c r="B1154" s="21"/>
      <c r="C1154" s="21"/>
      <c r="D1154" s="21"/>
      <c r="J1154" s="21"/>
    </row>
    <row r="1155" spans="2:10" x14ac:dyDescent="0.2">
      <c r="B1155" s="21"/>
      <c r="C1155" s="21"/>
      <c r="D1155" s="21"/>
      <c r="J1155" s="21"/>
    </row>
    <row r="1156" spans="2:10" x14ac:dyDescent="0.2">
      <c r="B1156" s="21"/>
      <c r="C1156" s="21"/>
      <c r="D1156" s="21"/>
      <c r="J1156" s="21"/>
    </row>
    <row r="1157" spans="2:10" x14ac:dyDescent="0.2">
      <c r="B1157" s="21"/>
      <c r="C1157" s="21"/>
      <c r="D1157" s="21"/>
      <c r="J1157" s="21"/>
    </row>
    <row r="1158" spans="2:10" x14ac:dyDescent="0.2">
      <c r="B1158" s="21"/>
      <c r="C1158" s="21"/>
      <c r="D1158" s="21"/>
      <c r="J1158" s="21"/>
    </row>
    <row r="1159" spans="2:10" x14ac:dyDescent="0.2">
      <c r="B1159" s="21"/>
      <c r="C1159" s="21"/>
      <c r="D1159" s="21"/>
      <c r="J1159" s="21"/>
    </row>
    <row r="1160" spans="2:10" x14ac:dyDescent="0.2">
      <c r="B1160" s="21"/>
      <c r="C1160" s="21"/>
      <c r="D1160" s="21"/>
      <c r="J1160" s="21"/>
    </row>
    <row r="1161" spans="2:10" x14ac:dyDescent="0.2">
      <c r="B1161" s="21"/>
      <c r="C1161" s="21"/>
      <c r="D1161" s="21"/>
      <c r="J1161" s="21"/>
    </row>
    <row r="1162" spans="2:10" x14ac:dyDescent="0.2">
      <c r="B1162" s="21"/>
      <c r="C1162" s="21"/>
      <c r="D1162" s="21"/>
      <c r="J1162" s="21"/>
    </row>
    <row r="1163" spans="2:10" x14ac:dyDescent="0.2">
      <c r="B1163" s="21"/>
      <c r="C1163" s="21"/>
      <c r="D1163" s="21"/>
      <c r="J1163" s="21"/>
    </row>
    <row r="1164" spans="2:10" x14ac:dyDescent="0.2">
      <c r="B1164" s="21"/>
      <c r="C1164" s="21"/>
      <c r="D1164" s="21"/>
      <c r="J1164" s="21"/>
    </row>
    <row r="1165" spans="2:10" x14ac:dyDescent="0.2">
      <c r="B1165" s="21"/>
      <c r="C1165" s="21"/>
      <c r="D1165" s="21"/>
      <c r="J1165" s="21"/>
    </row>
    <row r="1166" spans="2:10" x14ac:dyDescent="0.2">
      <c r="B1166" s="21"/>
      <c r="C1166" s="21"/>
      <c r="D1166" s="21"/>
      <c r="J1166" s="21"/>
    </row>
    <row r="1167" spans="2:10" x14ac:dyDescent="0.2">
      <c r="B1167" s="21"/>
      <c r="C1167" s="21"/>
      <c r="D1167" s="21"/>
      <c r="J1167" s="21"/>
    </row>
    <row r="1168" spans="2:10" x14ac:dyDescent="0.2">
      <c r="B1168" s="21"/>
      <c r="C1168" s="21"/>
      <c r="D1168" s="21"/>
      <c r="J1168" s="21"/>
    </row>
    <row r="1169" spans="2:10" x14ac:dyDescent="0.2">
      <c r="B1169" s="21"/>
      <c r="C1169" s="21"/>
      <c r="D1169" s="21"/>
      <c r="J1169" s="21"/>
    </row>
    <row r="1170" spans="2:10" x14ac:dyDescent="0.2">
      <c r="B1170" s="21"/>
      <c r="C1170" s="21"/>
      <c r="D1170" s="21"/>
      <c r="J1170" s="21"/>
    </row>
    <row r="1171" spans="2:10" x14ac:dyDescent="0.2">
      <c r="B1171" s="21"/>
      <c r="C1171" s="21"/>
      <c r="D1171" s="21"/>
      <c r="J1171" s="21"/>
    </row>
    <row r="1172" spans="2:10" x14ac:dyDescent="0.2">
      <c r="B1172" s="21"/>
      <c r="C1172" s="21"/>
      <c r="D1172" s="21"/>
      <c r="J1172" s="21"/>
    </row>
    <row r="1173" spans="2:10" x14ac:dyDescent="0.2">
      <c r="B1173" s="21"/>
      <c r="C1173" s="21"/>
      <c r="D1173" s="21"/>
      <c r="J1173" s="21"/>
    </row>
    <row r="1174" spans="2:10" x14ac:dyDescent="0.2">
      <c r="B1174" s="21"/>
      <c r="C1174" s="21"/>
      <c r="D1174" s="21"/>
      <c r="J1174" s="21"/>
    </row>
    <row r="1175" spans="2:10" x14ac:dyDescent="0.2">
      <c r="B1175" s="21"/>
      <c r="C1175" s="21"/>
      <c r="D1175" s="21"/>
      <c r="J1175" s="21"/>
    </row>
    <row r="1177" spans="2:10" x14ac:dyDescent="0.2">
      <c r="B1177" s="21"/>
      <c r="C1177" s="21"/>
      <c r="D1177" s="21"/>
      <c r="J1177" s="21"/>
    </row>
    <row r="1178" spans="2:10" x14ac:dyDescent="0.2">
      <c r="B1178" s="21"/>
      <c r="C1178" s="21"/>
      <c r="D1178" s="21"/>
      <c r="J1178" s="21"/>
    </row>
    <row r="1179" spans="2:10" x14ac:dyDescent="0.2">
      <c r="B1179" s="21"/>
      <c r="C1179" s="21"/>
      <c r="D1179" s="21"/>
      <c r="J1179" s="21"/>
    </row>
    <row r="1180" spans="2:10" x14ac:dyDescent="0.2">
      <c r="B1180" s="21"/>
      <c r="C1180" s="21"/>
      <c r="D1180" s="21"/>
      <c r="J1180" s="21"/>
    </row>
    <row r="1181" spans="2:10" x14ac:dyDescent="0.2">
      <c r="B1181" s="21"/>
      <c r="C1181" s="21"/>
      <c r="D1181" s="21"/>
      <c r="J1181" s="21"/>
    </row>
    <row r="1182" spans="2:10" x14ac:dyDescent="0.2">
      <c r="B1182" s="21"/>
      <c r="C1182" s="21"/>
      <c r="D1182" s="21"/>
      <c r="J1182" s="21"/>
    </row>
    <row r="1183" spans="2:10" x14ac:dyDescent="0.2">
      <c r="B1183" s="21"/>
      <c r="C1183" s="21"/>
      <c r="D1183" s="21"/>
      <c r="J1183" s="21"/>
    </row>
    <row r="1184" spans="2:10" x14ac:dyDescent="0.2">
      <c r="B1184" s="21"/>
      <c r="C1184" s="21"/>
      <c r="D1184" s="21"/>
      <c r="J1184" s="21"/>
    </row>
    <row r="1185" spans="2:10" x14ac:dyDescent="0.2">
      <c r="B1185" s="21"/>
      <c r="C1185" s="21"/>
      <c r="D1185" s="21"/>
      <c r="J1185" s="21"/>
    </row>
    <row r="1186" spans="2:10" x14ac:dyDescent="0.2">
      <c r="B1186" s="21"/>
      <c r="C1186" s="21"/>
      <c r="D1186" s="21"/>
      <c r="J1186" s="21"/>
    </row>
    <row r="1187" spans="2:10" x14ac:dyDescent="0.2">
      <c r="B1187" s="21"/>
      <c r="C1187" s="21"/>
      <c r="D1187" s="21"/>
      <c r="J1187" s="21"/>
    </row>
    <row r="1188" spans="2:10" x14ac:dyDescent="0.2">
      <c r="B1188" s="21"/>
      <c r="C1188" s="21"/>
      <c r="D1188" s="21"/>
      <c r="J1188" s="21"/>
    </row>
    <row r="1189" spans="2:10" x14ac:dyDescent="0.2">
      <c r="B1189" s="21"/>
      <c r="C1189" s="21"/>
      <c r="D1189" s="21"/>
      <c r="J1189" s="21"/>
    </row>
    <row r="1190" spans="2:10" x14ac:dyDescent="0.2">
      <c r="B1190" s="21"/>
      <c r="C1190" s="21"/>
      <c r="D1190" s="21"/>
      <c r="J1190" s="21"/>
    </row>
    <row r="1191" spans="2:10" x14ac:dyDescent="0.2">
      <c r="B1191" s="21"/>
      <c r="C1191" s="21"/>
      <c r="D1191" s="21"/>
      <c r="J1191" s="21"/>
    </row>
    <row r="1192" spans="2:10" x14ac:dyDescent="0.2">
      <c r="B1192" s="21"/>
      <c r="C1192" s="21"/>
      <c r="D1192" s="21"/>
      <c r="J1192" s="21"/>
    </row>
    <row r="1193" spans="2:10" x14ac:dyDescent="0.2">
      <c r="B1193" s="21"/>
      <c r="C1193" s="21"/>
      <c r="D1193" s="21"/>
      <c r="J1193" s="21"/>
    </row>
    <row r="1194" spans="2:10" x14ac:dyDescent="0.2">
      <c r="B1194" s="21"/>
      <c r="C1194" s="21"/>
      <c r="D1194" s="21"/>
      <c r="J1194" s="21"/>
    </row>
    <row r="1195" spans="2:10" x14ac:dyDescent="0.2">
      <c r="B1195" s="21"/>
      <c r="C1195" s="21"/>
      <c r="D1195" s="21"/>
      <c r="J1195" s="21"/>
    </row>
    <row r="1196" spans="2:10" x14ac:dyDescent="0.2">
      <c r="B1196" s="21"/>
      <c r="C1196" s="21"/>
      <c r="D1196" s="21"/>
      <c r="J1196" s="21"/>
    </row>
    <row r="1197" spans="2:10" x14ac:dyDescent="0.2">
      <c r="B1197" s="21"/>
      <c r="C1197" s="21"/>
      <c r="D1197" s="21"/>
      <c r="J1197" s="21"/>
    </row>
    <row r="1198" spans="2:10" x14ac:dyDescent="0.2">
      <c r="B1198" s="21"/>
      <c r="C1198" s="21"/>
      <c r="D1198" s="21"/>
      <c r="J1198" s="21"/>
    </row>
    <row r="1199" spans="2:10" x14ac:dyDescent="0.2">
      <c r="B1199" s="21"/>
      <c r="C1199" s="21"/>
      <c r="D1199" s="21"/>
      <c r="J1199" s="21"/>
    </row>
    <row r="1200" spans="2:10" x14ac:dyDescent="0.2">
      <c r="B1200" s="21"/>
      <c r="C1200" s="21"/>
      <c r="D1200" s="21"/>
      <c r="J1200" s="21"/>
    </row>
    <row r="1201" spans="2:10" x14ac:dyDescent="0.2">
      <c r="B1201" s="21"/>
      <c r="C1201" s="21"/>
      <c r="D1201" s="21"/>
      <c r="J1201" s="21"/>
    </row>
    <row r="1202" spans="2:10" x14ac:dyDescent="0.2">
      <c r="B1202" s="21"/>
      <c r="C1202" s="21"/>
      <c r="D1202" s="21"/>
      <c r="J1202" s="21"/>
    </row>
    <row r="1203" spans="2:10" x14ac:dyDescent="0.2">
      <c r="B1203" s="21"/>
      <c r="C1203" s="21"/>
      <c r="D1203" s="21"/>
      <c r="J1203" s="21"/>
    </row>
    <row r="1204" spans="2:10" x14ac:dyDescent="0.2">
      <c r="B1204" s="21"/>
      <c r="C1204" s="21"/>
      <c r="D1204" s="21"/>
      <c r="J1204" s="21"/>
    </row>
    <row r="1205" spans="2:10" x14ac:dyDescent="0.2">
      <c r="B1205" s="21"/>
      <c r="C1205" s="21"/>
      <c r="D1205" s="21"/>
      <c r="J1205" s="21"/>
    </row>
    <row r="1206" spans="2:10" x14ac:dyDescent="0.2">
      <c r="B1206" s="21"/>
      <c r="C1206" s="21"/>
      <c r="D1206" s="21"/>
      <c r="J1206" s="21"/>
    </row>
    <row r="1207" spans="2:10" x14ac:dyDescent="0.2">
      <c r="B1207" s="21"/>
      <c r="C1207" s="21"/>
      <c r="D1207" s="21"/>
      <c r="J1207" s="21"/>
    </row>
    <row r="1208" spans="2:10" x14ac:dyDescent="0.2">
      <c r="B1208" s="21"/>
      <c r="C1208" s="21"/>
      <c r="D1208" s="21"/>
      <c r="J1208" s="21"/>
    </row>
    <row r="1209" spans="2:10" x14ac:dyDescent="0.2">
      <c r="B1209" s="21"/>
      <c r="C1209" s="21"/>
      <c r="D1209" s="21"/>
      <c r="J1209" s="21"/>
    </row>
    <row r="1210" spans="2:10" x14ac:dyDescent="0.2">
      <c r="B1210" s="21"/>
      <c r="C1210" s="21"/>
      <c r="D1210" s="21"/>
      <c r="J1210" s="21"/>
    </row>
    <row r="1211" spans="2:10" x14ac:dyDescent="0.2">
      <c r="B1211" s="21"/>
      <c r="C1211" s="21"/>
      <c r="D1211" s="21"/>
      <c r="J1211" s="21"/>
    </row>
    <row r="1212" spans="2:10" x14ac:dyDescent="0.2">
      <c r="B1212" s="21"/>
      <c r="C1212" s="21"/>
      <c r="D1212" s="21"/>
      <c r="J1212" s="21"/>
    </row>
    <row r="1213" spans="2:10" x14ac:dyDescent="0.2">
      <c r="B1213" s="21"/>
      <c r="C1213" s="21"/>
      <c r="D1213" s="21"/>
      <c r="J1213" s="21"/>
    </row>
    <row r="1214" spans="2:10" x14ac:dyDescent="0.2">
      <c r="B1214" s="21"/>
      <c r="C1214" s="21"/>
      <c r="D1214" s="21"/>
      <c r="J1214" s="21"/>
    </row>
    <row r="1215" spans="2:10" x14ac:dyDescent="0.2">
      <c r="B1215" s="21"/>
      <c r="C1215" s="21"/>
      <c r="D1215" s="21"/>
      <c r="J1215" s="21"/>
    </row>
    <row r="1216" spans="2:10" x14ac:dyDescent="0.2">
      <c r="B1216" s="21"/>
      <c r="C1216" s="21"/>
      <c r="D1216" s="21"/>
      <c r="J1216" s="21"/>
    </row>
    <row r="1217" spans="2:10" x14ac:dyDescent="0.2">
      <c r="B1217" s="21"/>
      <c r="C1217" s="21"/>
      <c r="D1217" s="21"/>
      <c r="J1217" s="21"/>
    </row>
    <row r="1218" spans="2:10" x14ac:dyDescent="0.2">
      <c r="B1218" s="21"/>
      <c r="C1218" s="21"/>
      <c r="D1218" s="21"/>
      <c r="J1218" s="21"/>
    </row>
    <row r="1219" spans="2:10" x14ac:dyDescent="0.2">
      <c r="B1219" s="21"/>
      <c r="C1219" s="21"/>
      <c r="D1219" s="21"/>
      <c r="J1219" s="21"/>
    </row>
    <row r="1220" spans="2:10" x14ac:dyDescent="0.2">
      <c r="B1220" s="21"/>
      <c r="C1220" s="21"/>
      <c r="D1220" s="21"/>
      <c r="J1220" s="21"/>
    </row>
    <row r="1221" spans="2:10" x14ac:dyDescent="0.2">
      <c r="B1221" s="21"/>
      <c r="C1221" s="21"/>
      <c r="D1221" s="21"/>
      <c r="J1221" s="21"/>
    </row>
    <row r="1222" spans="2:10" x14ac:dyDescent="0.2">
      <c r="B1222" s="21"/>
      <c r="C1222" s="21"/>
      <c r="D1222" s="21"/>
      <c r="J1222" s="21"/>
    </row>
    <row r="1223" spans="2:10" x14ac:dyDescent="0.2">
      <c r="B1223" s="21"/>
      <c r="C1223" s="21"/>
      <c r="D1223" s="21"/>
      <c r="J1223" s="21"/>
    </row>
    <row r="1224" spans="2:10" x14ac:dyDescent="0.2">
      <c r="B1224" s="21"/>
      <c r="C1224" s="21"/>
      <c r="D1224" s="21"/>
      <c r="J1224" s="21"/>
    </row>
    <row r="1225" spans="2:10" x14ac:dyDescent="0.2">
      <c r="B1225" s="21"/>
      <c r="C1225" s="21"/>
      <c r="D1225" s="21"/>
      <c r="J1225" s="21"/>
    </row>
    <row r="1226" spans="2:10" x14ac:dyDescent="0.2">
      <c r="B1226" s="21"/>
      <c r="C1226" s="21"/>
      <c r="D1226" s="21"/>
      <c r="J1226" s="21"/>
    </row>
    <row r="1227" spans="2:10" x14ac:dyDescent="0.2">
      <c r="B1227" s="21"/>
      <c r="C1227" s="21"/>
      <c r="D1227" s="21"/>
      <c r="J1227" s="21"/>
    </row>
    <row r="1228" spans="2:10" x14ac:dyDescent="0.2">
      <c r="B1228" s="21"/>
      <c r="C1228" s="21"/>
      <c r="D1228" s="21"/>
      <c r="J1228" s="21"/>
    </row>
    <row r="1229" spans="2:10" x14ac:dyDescent="0.2">
      <c r="B1229" s="21"/>
      <c r="C1229" s="21"/>
      <c r="D1229" s="21"/>
      <c r="J1229" s="21"/>
    </row>
    <row r="1230" spans="2:10" x14ac:dyDescent="0.2">
      <c r="B1230" s="21"/>
      <c r="C1230" s="21"/>
      <c r="D1230" s="21"/>
      <c r="J1230" s="21"/>
    </row>
    <row r="1231" spans="2:10" x14ac:dyDescent="0.2">
      <c r="B1231" s="21"/>
      <c r="C1231" s="21"/>
      <c r="D1231" s="21"/>
      <c r="J1231" s="21"/>
    </row>
    <row r="1232" spans="2:10" x14ac:dyDescent="0.2">
      <c r="B1232" s="21"/>
      <c r="C1232" s="21"/>
      <c r="D1232" s="21"/>
      <c r="J1232" s="21"/>
    </row>
    <row r="1233" spans="2:10" x14ac:dyDescent="0.2">
      <c r="B1233" s="21"/>
      <c r="C1233" s="21"/>
      <c r="D1233" s="21"/>
      <c r="J1233" s="21"/>
    </row>
    <row r="1234" spans="2:10" x14ac:dyDescent="0.2">
      <c r="B1234" s="21"/>
      <c r="C1234" s="21"/>
      <c r="D1234" s="21"/>
      <c r="J1234" s="21"/>
    </row>
    <row r="1235" spans="2:10" x14ac:dyDescent="0.2">
      <c r="B1235" s="21"/>
      <c r="C1235" s="21"/>
      <c r="D1235" s="21"/>
      <c r="J1235" s="21"/>
    </row>
    <row r="1236" spans="2:10" x14ac:dyDescent="0.2">
      <c r="B1236" s="21"/>
      <c r="C1236" s="21"/>
      <c r="D1236" s="21"/>
      <c r="J1236" s="21"/>
    </row>
    <row r="1238" spans="2:10" x14ac:dyDescent="0.2">
      <c r="B1238" s="21"/>
      <c r="C1238" s="21"/>
      <c r="D1238" s="21"/>
      <c r="J1238" s="21"/>
    </row>
    <row r="1239" spans="2:10" x14ac:dyDescent="0.2">
      <c r="B1239" s="21"/>
      <c r="C1239" s="21"/>
      <c r="D1239" s="21"/>
      <c r="J1239" s="21"/>
    </row>
    <row r="1240" spans="2:10" x14ac:dyDescent="0.2">
      <c r="B1240" s="21"/>
      <c r="C1240" s="21"/>
      <c r="D1240" s="21"/>
      <c r="J1240" s="21"/>
    </row>
    <row r="1241" spans="2:10" x14ac:dyDescent="0.2">
      <c r="B1241" s="21"/>
      <c r="C1241" s="21"/>
      <c r="D1241" s="21"/>
      <c r="J1241" s="21"/>
    </row>
    <row r="1242" spans="2:10" x14ac:dyDescent="0.2">
      <c r="B1242" s="21"/>
      <c r="C1242" s="21"/>
      <c r="D1242" s="21"/>
      <c r="J1242" s="21"/>
    </row>
    <row r="1243" spans="2:10" x14ac:dyDescent="0.2">
      <c r="B1243" s="21"/>
      <c r="C1243" s="21"/>
      <c r="D1243" s="21"/>
      <c r="J1243" s="21"/>
    </row>
    <row r="1244" spans="2:10" x14ac:dyDescent="0.2">
      <c r="B1244" s="21"/>
      <c r="C1244" s="21"/>
      <c r="D1244" s="21"/>
      <c r="J1244" s="21"/>
    </row>
    <row r="1245" spans="2:10" x14ac:dyDescent="0.2">
      <c r="B1245" s="21"/>
      <c r="C1245" s="21"/>
      <c r="D1245" s="21"/>
      <c r="J1245" s="21"/>
    </row>
    <row r="1246" spans="2:10" x14ac:dyDescent="0.2">
      <c r="B1246" s="21"/>
      <c r="C1246" s="21"/>
      <c r="D1246" s="21"/>
      <c r="J1246" s="21"/>
    </row>
    <row r="1247" spans="2:10" x14ac:dyDescent="0.2">
      <c r="B1247" s="21"/>
      <c r="C1247" s="21"/>
      <c r="D1247" s="21"/>
      <c r="J1247" s="21"/>
    </row>
    <row r="1248" spans="2:10" x14ac:dyDescent="0.2">
      <c r="B1248" s="21"/>
      <c r="C1248" s="21"/>
      <c r="D1248" s="21"/>
      <c r="J1248" s="21"/>
    </row>
    <row r="1249" spans="2:10" x14ac:dyDescent="0.2">
      <c r="B1249" s="21"/>
      <c r="C1249" s="21"/>
      <c r="D1249" s="21"/>
      <c r="J1249" s="21"/>
    </row>
    <row r="1250" spans="2:10" x14ac:dyDescent="0.2">
      <c r="B1250" s="21"/>
      <c r="C1250" s="21"/>
      <c r="D1250" s="21"/>
      <c r="J1250" s="21"/>
    </row>
    <row r="1251" spans="2:10" x14ac:dyDescent="0.2">
      <c r="B1251" s="21"/>
      <c r="C1251" s="21"/>
      <c r="D1251" s="21"/>
      <c r="J1251" s="21"/>
    </row>
    <row r="1252" spans="2:10" x14ac:dyDescent="0.2">
      <c r="B1252" s="21"/>
      <c r="C1252" s="21"/>
      <c r="D1252" s="21"/>
      <c r="J1252" s="21"/>
    </row>
    <row r="1253" spans="2:10" x14ac:dyDescent="0.2">
      <c r="B1253" s="21"/>
      <c r="C1253" s="21"/>
      <c r="D1253" s="21"/>
      <c r="J1253" s="21"/>
    </row>
    <row r="1254" spans="2:10" x14ac:dyDescent="0.2">
      <c r="B1254" s="21"/>
      <c r="C1254" s="21"/>
      <c r="D1254" s="21"/>
      <c r="J1254" s="21"/>
    </row>
    <row r="1255" spans="2:10" x14ac:dyDescent="0.2">
      <c r="B1255" s="21"/>
      <c r="C1255" s="21"/>
      <c r="D1255" s="21"/>
      <c r="J1255" s="21"/>
    </row>
    <row r="1256" spans="2:10" x14ac:dyDescent="0.2">
      <c r="B1256" s="21"/>
      <c r="C1256" s="21"/>
      <c r="D1256" s="21"/>
      <c r="J1256" s="21"/>
    </row>
    <row r="1257" spans="2:10" x14ac:dyDescent="0.2">
      <c r="B1257" s="21"/>
      <c r="C1257" s="21"/>
      <c r="D1257" s="21"/>
      <c r="J1257" s="21"/>
    </row>
    <row r="1258" spans="2:10" x14ac:dyDescent="0.2">
      <c r="B1258" s="21"/>
      <c r="C1258" s="21"/>
      <c r="D1258" s="21"/>
      <c r="J1258" s="21"/>
    </row>
    <row r="1259" spans="2:10" x14ac:dyDescent="0.2">
      <c r="B1259" s="21"/>
      <c r="C1259" s="21"/>
      <c r="D1259" s="21"/>
      <c r="J1259" s="21"/>
    </row>
    <row r="1260" spans="2:10" x14ac:dyDescent="0.2">
      <c r="B1260" s="21"/>
      <c r="C1260" s="21"/>
      <c r="D1260" s="21"/>
      <c r="J1260" s="21"/>
    </row>
    <row r="1261" spans="2:10" x14ac:dyDescent="0.2">
      <c r="B1261" s="21"/>
      <c r="C1261" s="21"/>
      <c r="D1261" s="21"/>
      <c r="J1261" s="21"/>
    </row>
    <row r="1262" spans="2:10" x14ac:dyDescent="0.2">
      <c r="B1262" s="21"/>
      <c r="C1262" s="21"/>
      <c r="D1262" s="21"/>
      <c r="J1262" s="21"/>
    </row>
    <row r="1263" spans="2:10" x14ac:dyDescent="0.2">
      <c r="B1263" s="21"/>
      <c r="C1263" s="21"/>
      <c r="D1263" s="21"/>
      <c r="J1263" s="21"/>
    </row>
    <row r="1264" spans="2:10" x14ac:dyDescent="0.2">
      <c r="B1264" s="21"/>
      <c r="C1264" s="21"/>
      <c r="D1264" s="21"/>
      <c r="J1264" s="21"/>
    </row>
    <row r="1265" spans="2:10" x14ac:dyDescent="0.2">
      <c r="B1265" s="21"/>
      <c r="C1265" s="21"/>
      <c r="D1265" s="21"/>
      <c r="J1265" s="21"/>
    </row>
    <row r="1266" spans="2:10" x14ac:dyDescent="0.2">
      <c r="B1266" s="21"/>
      <c r="C1266" s="21"/>
      <c r="D1266" s="21"/>
      <c r="J1266" s="21"/>
    </row>
    <row r="1267" spans="2:10" x14ac:dyDescent="0.2">
      <c r="B1267" s="21"/>
      <c r="C1267" s="21"/>
      <c r="D1267" s="21"/>
      <c r="J1267" s="21"/>
    </row>
    <row r="1269" spans="2:10" x14ac:dyDescent="0.2">
      <c r="B1269" s="21"/>
      <c r="C1269" s="21"/>
      <c r="D1269" s="21"/>
      <c r="J1269" s="21"/>
    </row>
    <row r="1270" spans="2:10" x14ac:dyDescent="0.2">
      <c r="B1270" s="21"/>
      <c r="C1270" s="21"/>
      <c r="D1270" s="21"/>
      <c r="J1270" s="21"/>
    </row>
    <row r="1271" spans="2:10" x14ac:dyDescent="0.2">
      <c r="B1271" s="21"/>
      <c r="C1271" s="21"/>
      <c r="D1271" s="21"/>
      <c r="J1271" s="21"/>
    </row>
    <row r="1272" spans="2:10" x14ac:dyDescent="0.2">
      <c r="B1272" s="21"/>
      <c r="C1272" s="21"/>
      <c r="D1272" s="21"/>
      <c r="J1272" s="21"/>
    </row>
    <row r="1273" spans="2:10" x14ac:dyDescent="0.2">
      <c r="B1273" s="21"/>
      <c r="C1273" s="21"/>
      <c r="D1273" s="21"/>
      <c r="J1273" s="21"/>
    </row>
    <row r="1274" spans="2:10" x14ac:dyDescent="0.2">
      <c r="B1274" s="21"/>
      <c r="C1274" s="21"/>
      <c r="D1274" s="21"/>
      <c r="J1274" s="21"/>
    </row>
    <row r="1275" spans="2:10" x14ac:dyDescent="0.2">
      <c r="B1275" s="21"/>
      <c r="C1275" s="21"/>
      <c r="D1275" s="21"/>
      <c r="J1275" s="21"/>
    </row>
    <row r="1276" spans="2:10" x14ac:dyDescent="0.2">
      <c r="B1276" s="21"/>
      <c r="C1276" s="21"/>
      <c r="D1276" s="21"/>
      <c r="J1276" s="21"/>
    </row>
    <row r="1277" spans="2:10" x14ac:dyDescent="0.2">
      <c r="B1277" s="21"/>
      <c r="C1277" s="21"/>
      <c r="D1277" s="21"/>
      <c r="J1277" s="21"/>
    </row>
    <row r="1278" spans="2:10" x14ac:dyDescent="0.2">
      <c r="B1278" s="21"/>
      <c r="C1278" s="21"/>
      <c r="D1278" s="21"/>
      <c r="J1278" s="21"/>
    </row>
    <row r="1279" spans="2:10" x14ac:dyDescent="0.2">
      <c r="B1279" s="21"/>
      <c r="C1279" s="21"/>
      <c r="D1279" s="21"/>
      <c r="J1279" s="21"/>
    </row>
    <row r="1280" spans="2:10" x14ac:dyDescent="0.2">
      <c r="B1280" s="21"/>
      <c r="C1280" s="21"/>
      <c r="D1280" s="21"/>
      <c r="J1280" s="21"/>
    </row>
    <row r="1281" spans="2:10" x14ac:dyDescent="0.2">
      <c r="B1281" s="21"/>
      <c r="C1281" s="21"/>
      <c r="D1281" s="21"/>
      <c r="J1281" s="21"/>
    </row>
    <row r="1282" spans="2:10" x14ac:dyDescent="0.2">
      <c r="B1282" s="21"/>
      <c r="C1282" s="21"/>
      <c r="D1282" s="21"/>
      <c r="J1282" s="21"/>
    </row>
    <row r="1283" spans="2:10" x14ac:dyDescent="0.2">
      <c r="B1283" s="21"/>
      <c r="C1283" s="21"/>
      <c r="D1283" s="21"/>
      <c r="J1283" s="21"/>
    </row>
    <row r="1284" spans="2:10" x14ac:dyDescent="0.2">
      <c r="B1284" s="21"/>
      <c r="C1284" s="21"/>
      <c r="D1284" s="21"/>
      <c r="J1284" s="21"/>
    </row>
    <row r="1285" spans="2:10" x14ac:dyDescent="0.2">
      <c r="B1285" s="21"/>
      <c r="C1285" s="21"/>
      <c r="D1285" s="21"/>
      <c r="J1285" s="21"/>
    </row>
    <row r="1286" spans="2:10" x14ac:dyDescent="0.2">
      <c r="B1286" s="21"/>
      <c r="C1286" s="21"/>
      <c r="D1286" s="21"/>
      <c r="J1286" s="21"/>
    </row>
    <row r="1287" spans="2:10" x14ac:dyDescent="0.2">
      <c r="B1287" s="21"/>
      <c r="C1287" s="21"/>
      <c r="D1287" s="21"/>
      <c r="J1287" s="21"/>
    </row>
    <row r="1288" spans="2:10" x14ac:dyDescent="0.2">
      <c r="B1288" s="21"/>
      <c r="C1288" s="21"/>
      <c r="D1288" s="21"/>
      <c r="J1288" s="21"/>
    </row>
    <row r="1289" spans="2:10" x14ac:dyDescent="0.2">
      <c r="B1289" s="21"/>
      <c r="C1289" s="21"/>
      <c r="D1289" s="21"/>
      <c r="J1289" s="21"/>
    </row>
    <row r="1290" spans="2:10" x14ac:dyDescent="0.2">
      <c r="B1290" s="21"/>
      <c r="C1290" s="21"/>
      <c r="D1290" s="21"/>
      <c r="J1290" s="21"/>
    </row>
    <row r="1291" spans="2:10" x14ac:dyDescent="0.2">
      <c r="B1291" s="21"/>
      <c r="C1291" s="21"/>
      <c r="D1291" s="21"/>
      <c r="J1291" s="21"/>
    </row>
    <row r="1292" spans="2:10" x14ac:dyDescent="0.2">
      <c r="B1292" s="21"/>
      <c r="C1292" s="21"/>
      <c r="D1292" s="21"/>
      <c r="J1292" s="21"/>
    </row>
    <row r="1293" spans="2:10" x14ac:dyDescent="0.2">
      <c r="B1293" s="21"/>
      <c r="C1293" s="21"/>
      <c r="D1293" s="21"/>
      <c r="J1293" s="21"/>
    </row>
    <row r="1294" spans="2:10" x14ac:dyDescent="0.2">
      <c r="B1294" s="21"/>
      <c r="C1294" s="21"/>
      <c r="D1294" s="21"/>
      <c r="J1294" s="21"/>
    </row>
    <row r="1295" spans="2:10" x14ac:dyDescent="0.2">
      <c r="B1295" s="21"/>
      <c r="C1295" s="21"/>
      <c r="D1295" s="21"/>
      <c r="J1295" s="21"/>
    </row>
    <row r="1296" spans="2:10" x14ac:dyDescent="0.2">
      <c r="B1296" s="21"/>
      <c r="C1296" s="21"/>
      <c r="D1296" s="21"/>
      <c r="J1296" s="21"/>
    </row>
    <row r="1297" spans="2:10" x14ac:dyDescent="0.2">
      <c r="B1297" s="21"/>
      <c r="C1297" s="21"/>
      <c r="D1297" s="21"/>
      <c r="J1297" s="21"/>
    </row>
    <row r="1298" spans="2:10" x14ac:dyDescent="0.2">
      <c r="B1298" s="21"/>
      <c r="C1298" s="21"/>
      <c r="D1298" s="21"/>
      <c r="J1298" s="21"/>
    </row>
    <row r="1300" spans="2:10" x14ac:dyDescent="0.2">
      <c r="B1300" s="21"/>
      <c r="C1300" s="21"/>
      <c r="D1300" s="21"/>
      <c r="J1300" s="21"/>
    </row>
    <row r="1301" spans="2:10" x14ac:dyDescent="0.2">
      <c r="B1301" s="21"/>
      <c r="C1301" s="21"/>
      <c r="D1301" s="21"/>
      <c r="J1301" s="21"/>
    </row>
    <row r="1302" spans="2:10" x14ac:dyDescent="0.2">
      <c r="B1302" s="21"/>
      <c r="C1302" s="21"/>
      <c r="D1302" s="21"/>
      <c r="J1302" s="21"/>
    </row>
    <row r="1303" spans="2:10" x14ac:dyDescent="0.2">
      <c r="B1303" s="21"/>
      <c r="C1303" s="21"/>
      <c r="D1303" s="21"/>
      <c r="J1303" s="21"/>
    </row>
    <row r="1304" spans="2:10" x14ac:dyDescent="0.2">
      <c r="B1304" s="21"/>
      <c r="C1304" s="21"/>
      <c r="D1304" s="21"/>
      <c r="J1304" s="21"/>
    </row>
    <row r="1305" spans="2:10" x14ac:dyDescent="0.2">
      <c r="B1305" s="21"/>
      <c r="C1305" s="21"/>
      <c r="D1305" s="21"/>
      <c r="J1305" s="21"/>
    </row>
    <row r="1306" spans="2:10" x14ac:dyDescent="0.2">
      <c r="B1306" s="21"/>
      <c r="C1306" s="21"/>
      <c r="D1306" s="21"/>
      <c r="J1306" s="21"/>
    </row>
    <row r="1307" spans="2:10" x14ac:dyDescent="0.2">
      <c r="B1307" s="21"/>
      <c r="C1307" s="21"/>
      <c r="D1307" s="21"/>
      <c r="J1307" s="21"/>
    </row>
    <row r="1308" spans="2:10" x14ac:dyDescent="0.2">
      <c r="B1308" s="21"/>
      <c r="C1308" s="21"/>
      <c r="D1308" s="21"/>
      <c r="J1308" s="21"/>
    </row>
    <row r="1309" spans="2:10" x14ac:dyDescent="0.2">
      <c r="B1309" s="21"/>
      <c r="C1309" s="21"/>
      <c r="D1309" s="21"/>
      <c r="J1309" s="21"/>
    </row>
    <row r="1310" spans="2:10" x14ac:dyDescent="0.2">
      <c r="B1310" s="21"/>
      <c r="C1310" s="21"/>
      <c r="D1310" s="21"/>
      <c r="J1310" s="21"/>
    </row>
    <row r="1311" spans="2:10" x14ac:dyDescent="0.2">
      <c r="B1311" s="21"/>
      <c r="C1311" s="21"/>
      <c r="D1311" s="21"/>
      <c r="J1311" s="21"/>
    </row>
    <row r="1312" spans="2:10" x14ac:dyDescent="0.2">
      <c r="B1312" s="21"/>
      <c r="C1312" s="21"/>
      <c r="D1312" s="21"/>
      <c r="J1312" s="21"/>
    </row>
    <row r="1313" spans="2:10" x14ac:dyDescent="0.2">
      <c r="B1313" s="21"/>
      <c r="C1313" s="21"/>
      <c r="D1313" s="21"/>
      <c r="J1313" s="21"/>
    </row>
    <row r="1314" spans="2:10" x14ac:dyDescent="0.2">
      <c r="B1314" s="21"/>
      <c r="C1314" s="21"/>
      <c r="D1314" s="21"/>
      <c r="J1314" s="21"/>
    </row>
    <row r="1315" spans="2:10" x14ac:dyDescent="0.2">
      <c r="B1315" s="21"/>
      <c r="C1315" s="21"/>
      <c r="D1315" s="21"/>
      <c r="J1315" s="21"/>
    </row>
    <row r="1316" spans="2:10" x14ac:dyDescent="0.2">
      <c r="B1316" s="21"/>
      <c r="C1316" s="21"/>
      <c r="D1316" s="21"/>
      <c r="J1316" s="21"/>
    </row>
    <row r="1317" spans="2:10" x14ac:dyDescent="0.2">
      <c r="B1317" s="21"/>
      <c r="C1317" s="21"/>
      <c r="D1317" s="21"/>
      <c r="J1317" s="21"/>
    </row>
    <row r="1318" spans="2:10" x14ac:dyDescent="0.2">
      <c r="B1318" s="21"/>
      <c r="C1318" s="21"/>
      <c r="D1318" s="21"/>
      <c r="J1318" s="21"/>
    </row>
    <row r="1319" spans="2:10" x14ac:dyDescent="0.2">
      <c r="B1319" s="21"/>
      <c r="C1319" s="21"/>
      <c r="D1319" s="21"/>
      <c r="J1319" s="21"/>
    </row>
    <row r="1320" spans="2:10" x14ac:dyDescent="0.2">
      <c r="B1320" s="21"/>
      <c r="C1320" s="21"/>
      <c r="D1320" s="21"/>
      <c r="J1320" s="21"/>
    </row>
    <row r="1321" spans="2:10" x14ac:dyDescent="0.2">
      <c r="B1321" s="21"/>
      <c r="C1321" s="21"/>
      <c r="D1321" s="21"/>
      <c r="J1321" s="21"/>
    </row>
    <row r="1322" spans="2:10" x14ac:dyDescent="0.2">
      <c r="B1322" s="21"/>
      <c r="C1322" s="21"/>
      <c r="D1322" s="21"/>
      <c r="J1322" s="21"/>
    </row>
    <row r="1323" spans="2:10" x14ac:dyDescent="0.2">
      <c r="B1323" s="21"/>
      <c r="C1323" s="21"/>
      <c r="D1323" s="21"/>
      <c r="J1323" s="21"/>
    </row>
    <row r="1324" spans="2:10" x14ac:dyDescent="0.2">
      <c r="B1324" s="21"/>
      <c r="C1324" s="21"/>
      <c r="D1324" s="21"/>
      <c r="J1324" s="21"/>
    </row>
    <row r="1325" spans="2:10" x14ac:dyDescent="0.2">
      <c r="B1325" s="21"/>
      <c r="C1325" s="21"/>
      <c r="D1325" s="21"/>
      <c r="J1325" s="21"/>
    </row>
    <row r="1326" spans="2:10" x14ac:dyDescent="0.2">
      <c r="B1326" s="21"/>
      <c r="C1326" s="21"/>
      <c r="D1326" s="21"/>
      <c r="J1326" s="21"/>
    </row>
    <row r="1327" spans="2:10" x14ac:dyDescent="0.2">
      <c r="B1327" s="21"/>
      <c r="C1327" s="21"/>
      <c r="D1327" s="21"/>
      <c r="J1327" s="21"/>
    </row>
    <row r="1328" spans="2:10" x14ac:dyDescent="0.2">
      <c r="B1328" s="21"/>
      <c r="C1328" s="21"/>
      <c r="D1328" s="21"/>
      <c r="J1328" s="21"/>
    </row>
    <row r="1329" spans="2:10" x14ac:dyDescent="0.2">
      <c r="B1329" s="21"/>
      <c r="C1329" s="21"/>
      <c r="D1329" s="21"/>
      <c r="J1329" s="21"/>
    </row>
    <row r="1331" spans="2:10" x14ac:dyDescent="0.2">
      <c r="B1331" s="21"/>
      <c r="C1331" s="21"/>
      <c r="D1331" s="21"/>
      <c r="J1331" s="21"/>
    </row>
    <row r="1332" spans="2:10" x14ac:dyDescent="0.2">
      <c r="B1332" s="21"/>
      <c r="C1332" s="21"/>
      <c r="D1332" s="21"/>
      <c r="J1332" s="21"/>
    </row>
    <row r="1333" spans="2:10" x14ac:dyDescent="0.2">
      <c r="B1333" s="21"/>
      <c r="C1333" s="21"/>
      <c r="D1333" s="21"/>
      <c r="J1333" s="21"/>
    </row>
    <row r="1334" spans="2:10" x14ac:dyDescent="0.2">
      <c r="B1334" s="21"/>
      <c r="C1334" s="21"/>
      <c r="D1334" s="21"/>
      <c r="J1334" s="21"/>
    </row>
    <row r="1335" spans="2:10" x14ac:dyDescent="0.2">
      <c r="B1335" s="21"/>
      <c r="C1335" s="21"/>
      <c r="D1335" s="21"/>
      <c r="J1335" s="21"/>
    </row>
    <row r="1336" spans="2:10" x14ac:dyDescent="0.2">
      <c r="B1336" s="21"/>
      <c r="C1336" s="21"/>
      <c r="D1336" s="21"/>
      <c r="J1336" s="21"/>
    </row>
    <row r="1337" spans="2:10" x14ac:dyDescent="0.2">
      <c r="B1337" s="21"/>
      <c r="C1337" s="21"/>
      <c r="D1337" s="21"/>
      <c r="J1337" s="21"/>
    </row>
    <row r="1338" spans="2:10" x14ac:dyDescent="0.2">
      <c r="B1338" s="21"/>
      <c r="C1338" s="21"/>
      <c r="D1338" s="21"/>
      <c r="J1338" s="21"/>
    </row>
    <row r="1339" spans="2:10" x14ac:dyDescent="0.2">
      <c r="B1339" s="21"/>
      <c r="C1339" s="21"/>
      <c r="D1339" s="21"/>
      <c r="J1339" s="21"/>
    </row>
    <row r="1340" spans="2:10" x14ac:dyDescent="0.2">
      <c r="B1340" s="21"/>
      <c r="C1340" s="21"/>
      <c r="D1340" s="21"/>
      <c r="J1340" s="21"/>
    </row>
    <row r="1341" spans="2:10" x14ac:dyDescent="0.2">
      <c r="B1341" s="21"/>
      <c r="C1341" s="21"/>
      <c r="D1341" s="21"/>
      <c r="J1341" s="21"/>
    </row>
    <row r="1342" spans="2:10" x14ac:dyDescent="0.2">
      <c r="B1342" s="21"/>
      <c r="C1342" s="21"/>
      <c r="D1342" s="21"/>
      <c r="J1342" s="21"/>
    </row>
    <row r="1343" spans="2:10" x14ac:dyDescent="0.2">
      <c r="B1343" s="21"/>
      <c r="C1343" s="21"/>
      <c r="D1343" s="21"/>
      <c r="J1343" s="21"/>
    </row>
    <row r="1344" spans="2:10" x14ac:dyDescent="0.2">
      <c r="B1344" s="21"/>
      <c r="C1344" s="21"/>
      <c r="D1344" s="21"/>
      <c r="J1344" s="21"/>
    </row>
    <row r="1345" spans="2:10" x14ac:dyDescent="0.2">
      <c r="B1345" s="21"/>
      <c r="C1345" s="21"/>
      <c r="D1345" s="21"/>
      <c r="J1345" s="21"/>
    </row>
    <row r="1346" spans="2:10" x14ac:dyDescent="0.2">
      <c r="B1346" s="21"/>
      <c r="C1346" s="21"/>
      <c r="D1346" s="21"/>
      <c r="J1346" s="21"/>
    </row>
    <row r="1347" spans="2:10" x14ac:dyDescent="0.2">
      <c r="B1347" s="21"/>
      <c r="C1347" s="21"/>
      <c r="D1347" s="21"/>
      <c r="J1347" s="21"/>
    </row>
    <row r="1348" spans="2:10" x14ac:dyDescent="0.2">
      <c r="B1348" s="21"/>
      <c r="C1348" s="21"/>
      <c r="D1348" s="21"/>
      <c r="J1348" s="21"/>
    </row>
    <row r="1349" spans="2:10" x14ac:dyDescent="0.2">
      <c r="B1349" s="21"/>
      <c r="C1349" s="21"/>
      <c r="D1349" s="21"/>
      <c r="J1349" s="21"/>
    </row>
    <row r="1350" spans="2:10" x14ac:dyDescent="0.2">
      <c r="B1350" s="21"/>
      <c r="C1350" s="21"/>
      <c r="D1350" s="21"/>
      <c r="J1350" s="21"/>
    </row>
    <row r="1351" spans="2:10" x14ac:dyDescent="0.2">
      <c r="B1351" s="21"/>
      <c r="C1351" s="21"/>
      <c r="D1351" s="21"/>
      <c r="J1351" s="21"/>
    </row>
    <row r="1352" spans="2:10" x14ac:dyDescent="0.2">
      <c r="B1352" s="21"/>
      <c r="C1352" s="21"/>
      <c r="D1352" s="21"/>
      <c r="J1352" s="21"/>
    </row>
    <row r="1353" spans="2:10" x14ac:dyDescent="0.2">
      <c r="B1353" s="21"/>
      <c r="C1353" s="21"/>
      <c r="D1353" s="21"/>
      <c r="J1353" s="21"/>
    </row>
    <row r="1354" spans="2:10" x14ac:dyDescent="0.2">
      <c r="B1354" s="21"/>
      <c r="C1354" s="21"/>
      <c r="D1354" s="21"/>
      <c r="J1354" s="21"/>
    </row>
    <row r="1355" spans="2:10" x14ac:dyDescent="0.2">
      <c r="B1355" s="21"/>
      <c r="C1355" s="21"/>
      <c r="D1355" s="21"/>
      <c r="J1355" s="21"/>
    </row>
    <row r="1356" spans="2:10" x14ac:dyDescent="0.2">
      <c r="B1356" s="21"/>
      <c r="C1356" s="21"/>
      <c r="D1356" s="21"/>
      <c r="J1356" s="21"/>
    </row>
    <row r="1357" spans="2:10" x14ac:dyDescent="0.2">
      <c r="B1357" s="21"/>
      <c r="C1357" s="21"/>
      <c r="D1357" s="21"/>
      <c r="J1357" s="21"/>
    </row>
    <row r="1358" spans="2:10" x14ac:dyDescent="0.2">
      <c r="B1358" s="21"/>
      <c r="C1358" s="21"/>
      <c r="D1358" s="21"/>
      <c r="J1358" s="21"/>
    </row>
    <row r="1359" spans="2:10" x14ac:dyDescent="0.2">
      <c r="B1359" s="21"/>
      <c r="C1359" s="21"/>
      <c r="D1359" s="21"/>
      <c r="J1359" s="21"/>
    </row>
    <row r="1360" spans="2:10" x14ac:dyDescent="0.2">
      <c r="B1360" s="21"/>
      <c r="C1360" s="21"/>
      <c r="D1360" s="21"/>
      <c r="J1360" s="21"/>
    </row>
    <row r="1362" spans="2:10" x14ac:dyDescent="0.2">
      <c r="B1362" s="21"/>
      <c r="C1362" s="21"/>
      <c r="D1362" s="21"/>
      <c r="J1362" s="21"/>
    </row>
    <row r="1363" spans="2:10" x14ac:dyDescent="0.2">
      <c r="B1363" s="21"/>
      <c r="C1363" s="21"/>
      <c r="D1363" s="21"/>
      <c r="J1363" s="21"/>
    </row>
    <row r="1364" spans="2:10" x14ac:dyDescent="0.2">
      <c r="B1364" s="21"/>
      <c r="C1364" s="21"/>
      <c r="D1364" s="21"/>
      <c r="J1364" s="21"/>
    </row>
    <row r="1365" spans="2:10" x14ac:dyDescent="0.2">
      <c r="B1365" s="21"/>
      <c r="C1365" s="21"/>
      <c r="D1365" s="21"/>
      <c r="J1365" s="21"/>
    </row>
    <row r="1366" spans="2:10" x14ac:dyDescent="0.2">
      <c r="B1366" s="21"/>
      <c r="C1366" s="21"/>
      <c r="D1366" s="21"/>
      <c r="J1366" s="21"/>
    </row>
    <row r="1367" spans="2:10" x14ac:dyDescent="0.2">
      <c r="B1367" s="21"/>
      <c r="C1367" s="21"/>
      <c r="D1367" s="21"/>
      <c r="J1367" s="21"/>
    </row>
    <row r="1368" spans="2:10" x14ac:dyDescent="0.2">
      <c r="B1368" s="21"/>
      <c r="C1368" s="21"/>
      <c r="D1368" s="21"/>
      <c r="J1368" s="21"/>
    </row>
    <row r="1369" spans="2:10" x14ac:dyDescent="0.2">
      <c r="B1369" s="21"/>
      <c r="C1369" s="21"/>
      <c r="D1369" s="21"/>
      <c r="J1369" s="21"/>
    </row>
    <row r="1370" spans="2:10" x14ac:dyDescent="0.2">
      <c r="B1370" s="21"/>
      <c r="C1370" s="21"/>
      <c r="D1370" s="21"/>
      <c r="J1370" s="21"/>
    </row>
    <row r="1371" spans="2:10" x14ac:dyDescent="0.2">
      <c r="B1371" s="21"/>
      <c r="C1371" s="21"/>
      <c r="D1371" s="21"/>
      <c r="J1371" s="21"/>
    </row>
    <row r="1372" spans="2:10" x14ac:dyDescent="0.2">
      <c r="B1372" s="21"/>
      <c r="C1372" s="21"/>
      <c r="D1372" s="21"/>
      <c r="J1372" s="21"/>
    </row>
    <row r="1373" spans="2:10" x14ac:dyDescent="0.2">
      <c r="B1373" s="21"/>
      <c r="C1373" s="21"/>
      <c r="D1373" s="21"/>
      <c r="J1373" s="21"/>
    </row>
    <row r="1374" spans="2:10" x14ac:dyDescent="0.2">
      <c r="B1374" s="21"/>
      <c r="C1374" s="21"/>
      <c r="D1374" s="21"/>
      <c r="J1374" s="21"/>
    </row>
    <row r="1375" spans="2:10" x14ac:dyDescent="0.2">
      <c r="B1375" s="21"/>
      <c r="C1375" s="21"/>
      <c r="D1375" s="21"/>
      <c r="J1375" s="21"/>
    </row>
    <row r="1376" spans="2:10" x14ac:dyDescent="0.2">
      <c r="B1376" s="21"/>
      <c r="C1376" s="21"/>
      <c r="D1376" s="21"/>
      <c r="J1376" s="21"/>
    </row>
    <row r="1377" spans="2:10" x14ac:dyDescent="0.2">
      <c r="B1377" s="21"/>
      <c r="C1377" s="21"/>
      <c r="D1377" s="21"/>
      <c r="J1377" s="21"/>
    </row>
    <row r="1378" spans="2:10" x14ac:dyDescent="0.2">
      <c r="B1378" s="21"/>
      <c r="C1378" s="21"/>
      <c r="D1378" s="21"/>
      <c r="J1378" s="21"/>
    </row>
    <row r="1379" spans="2:10" x14ac:dyDescent="0.2">
      <c r="B1379" s="21"/>
      <c r="C1379" s="21"/>
      <c r="D1379" s="21"/>
      <c r="J1379" s="21"/>
    </row>
    <row r="1380" spans="2:10" x14ac:dyDescent="0.2">
      <c r="B1380" s="21"/>
      <c r="C1380" s="21"/>
      <c r="D1380" s="21"/>
      <c r="J1380" s="21"/>
    </row>
    <row r="1381" spans="2:10" x14ac:dyDescent="0.2">
      <c r="B1381" s="21"/>
      <c r="C1381" s="21"/>
      <c r="D1381" s="21"/>
      <c r="J1381" s="21"/>
    </row>
    <row r="1382" spans="2:10" x14ac:dyDescent="0.2">
      <c r="B1382" s="21"/>
      <c r="C1382" s="21"/>
      <c r="D1382" s="21"/>
      <c r="J1382" s="21"/>
    </row>
    <row r="1383" spans="2:10" x14ac:dyDescent="0.2">
      <c r="B1383" s="21"/>
      <c r="C1383" s="21"/>
      <c r="D1383" s="21"/>
      <c r="J1383" s="21"/>
    </row>
    <row r="1384" spans="2:10" x14ac:dyDescent="0.2">
      <c r="B1384" s="21"/>
      <c r="C1384" s="21"/>
      <c r="D1384" s="21"/>
      <c r="J1384" s="21"/>
    </row>
    <row r="1385" spans="2:10" x14ac:dyDescent="0.2">
      <c r="B1385" s="21"/>
      <c r="C1385" s="21"/>
      <c r="D1385" s="21"/>
      <c r="J1385" s="21"/>
    </row>
    <row r="1386" spans="2:10" x14ac:dyDescent="0.2">
      <c r="B1386" s="21"/>
      <c r="C1386" s="21"/>
      <c r="D1386" s="21"/>
      <c r="J1386" s="21"/>
    </row>
    <row r="1387" spans="2:10" x14ac:dyDescent="0.2">
      <c r="B1387" s="21"/>
      <c r="C1387" s="21"/>
      <c r="D1387" s="21"/>
      <c r="J1387" s="21"/>
    </row>
    <row r="1388" spans="2:10" x14ac:dyDescent="0.2">
      <c r="B1388" s="21"/>
      <c r="C1388" s="21"/>
      <c r="D1388" s="21"/>
      <c r="J1388" s="21"/>
    </row>
    <row r="1389" spans="2:10" x14ac:dyDescent="0.2">
      <c r="B1389" s="21"/>
      <c r="C1389" s="21"/>
      <c r="D1389" s="21"/>
      <c r="J1389" s="21"/>
    </row>
    <row r="1390" spans="2:10" x14ac:dyDescent="0.2">
      <c r="B1390" s="21"/>
      <c r="C1390" s="21"/>
      <c r="D1390" s="21"/>
      <c r="J1390" s="21"/>
    </row>
    <row r="1391" spans="2:10" x14ac:dyDescent="0.2">
      <c r="B1391" s="21"/>
      <c r="C1391" s="21"/>
      <c r="D1391" s="21"/>
      <c r="J1391" s="21"/>
    </row>
    <row r="1392" spans="2:10" x14ac:dyDescent="0.2">
      <c r="B1392" s="21"/>
      <c r="C1392" s="21"/>
      <c r="D1392" s="21"/>
      <c r="J1392" s="21"/>
    </row>
    <row r="1393" spans="2:10" x14ac:dyDescent="0.2">
      <c r="B1393" s="21"/>
      <c r="C1393" s="21"/>
      <c r="D1393" s="21"/>
      <c r="J1393" s="21"/>
    </row>
    <row r="1394" spans="2:10" x14ac:dyDescent="0.2">
      <c r="B1394" s="21"/>
      <c r="C1394" s="21"/>
      <c r="D1394" s="21"/>
      <c r="J1394" s="21"/>
    </row>
    <row r="1395" spans="2:10" x14ac:dyDescent="0.2">
      <c r="B1395" s="21"/>
      <c r="C1395" s="21"/>
      <c r="D1395" s="21"/>
      <c r="J1395" s="21"/>
    </row>
    <row r="1396" spans="2:10" x14ac:dyDescent="0.2">
      <c r="B1396" s="21"/>
      <c r="C1396" s="21"/>
      <c r="D1396" s="21"/>
      <c r="J1396" s="21"/>
    </row>
    <row r="1397" spans="2:10" x14ac:dyDescent="0.2">
      <c r="B1397" s="21"/>
      <c r="C1397" s="21"/>
      <c r="D1397" s="21"/>
      <c r="J1397" s="21"/>
    </row>
    <row r="1398" spans="2:10" x14ac:dyDescent="0.2">
      <c r="B1398" s="21"/>
      <c r="C1398" s="21"/>
      <c r="D1398" s="21"/>
      <c r="J1398" s="21"/>
    </row>
    <row r="1399" spans="2:10" x14ac:dyDescent="0.2">
      <c r="B1399" s="21"/>
      <c r="C1399" s="21"/>
      <c r="D1399" s="21"/>
      <c r="J1399" s="21"/>
    </row>
    <row r="1400" spans="2:10" x14ac:dyDescent="0.2">
      <c r="B1400" s="21"/>
      <c r="C1400" s="21"/>
      <c r="D1400" s="21"/>
      <c r="J1400" s="21"/>
    </row>
    <row r="1401" spans="2:10" x14ac:dyDescent="0.2">
      <c r="B1401" s="21"/>
      <c r="C1401" s="21"/>
      <c r="D1401" s="21"/>
      <c r="J1401" s="21"/>
    </row>
    <row r="1402" spans="2:10" x14ac:dyDescent="0.2">
      <c r="B1402" s="21"/>
      <c r="C1402" s="21"/>
      <c r="D1402" s="21"/>
      <c r="J1402" s="21"/>
    </row>
    <row r="1403" spans="2:10" x14ac:dyDescent="0.2">
      <c r="B1403" s="21"/>
      <c r="C1403" s="21"/>
      <c r="D1403" s="21"/>
      <c r="J1403" s="21"/>
    </row>
    <row r="1404" spans="2:10" x14ac:dyDescent="0.2">
      <c r="B1404" s="21"/>
      <c r="C1404" s="21"/>
      <c r="D1404" s="21"/>
      <c r="J1404" s="21"/>
    </row>
    <row r="1405" spans="2:10" x14ac:dyDescent="0.2">
      <c r="B1405" s="21"/>
      <c r="C1405" s="21"/>
      <c r="D1405" s="21"/>
      <c r="J1405" s="21"/>
    </row>
    <row r="1406" spans="2:10" x14ac:dyDescent="0.2">
      <c r="B1406" s="21"/>
      <c r="C1406" s="21"/>
      <c r="D1406" s="21"/>
      <c r="J1406" s="21"/>
    </row>
    <row r="1407" spans="2:10" x14ac:dyDescent="0.2">
      <c r="B1407" s="21"/>
      <c r="C1407" s="21"/>
      <c r="D1407" s="21"/>
      <c r="J1407" s="21"/>
    </row>
    <row r="1408" spans="2:10" x14ac:dyDescent="0.2">
      <c r="B1408" s="21"/>
      <c r="C1408" s="21"/>
      <c r="D1408" s="21"/>
      <c r="J1408" s="21"/>
    </row>
    <row r="1409" spans="2:10" x14ac:dyDescent="0.2">
      <c r="B1409" s="21"/>
      <c r="C1409" s="21"/>
      <c r="D1409" s="21"/>
      <c r="J1409" s="21"/>
    </row>
    <row r="1410" spans="2:10" x14ac:dyDescent="0.2">
      <c r="B1410" s="21"/>
      <c r="C1410" s="21"/>
      <c r="D1410" s="21"/>
      <c r="J1410" s="21"/>
    </row>
    <row r="1411" spans="2:10" x14ac:dyDescent="0.2">
      <c r="B1411" s="21"/>
      <c r="C1411" s="21"/>
      <c r="D1411" s="21"/>
      <c r="J1411" s="21"/>
    </row>
    <row r="1412" spans="2:10" x14ac:dyDescent="0.2">
      <c r="B1412" s="21"/>
      <c r="C1412" s="21"/>
      <c r="D1412" s="21"/>
      <c r="J1412" s="21"/>
    </row>
    <row r="1413" spans="2:10" x14ac:dyDescent="0.2">
      <c r="B1413" s="21"/>
      <c r="C1413" s="21"/>
      <c r="D1413" s="21"/>
      <c r="J1413" s="21"/>
    </row>
    <row r="1414" spans="2:10" x14ac:dyDescent="0.2">
      <c r="B1414" s="21"/>
      <c r="C1414" s="21"/>
      <c r="D1414" s="21"/>
      <c r="J1414" s="21"/>
    </row>
    <row r="1415" spans="2:10" x14ac:dyDescent="0.2">
      <c r="B1415" s="21"/>
      <c r="C1415" s="21"/>
      <c r="D1415" s="21"/>
      <c r="J1415" s="21"/>
    </row>
    <row r="1416" spans="2:10" x14ac:dyDescent="0.2">
      <c r="B1416" s="21"/>
      <c r="C1416" s="21"/>
      <c r="D1416" s="21"/>
      <c r="J1416" s="21"/>
    </row>
    <row r="1417" spans="2:10" x14ac:dyDescent="0.2">
      <c r="B1417" s="21"/>
      <c r="C1417" s="21"/>
      <c r="D1417" s="21"/>
      <c r="J1417" s="21"/>
    </row>
    <row r="1418" spans="2:10" x14ac:dyDescent="0.2">
      <c r="B1418" s="21"/>
      <c r="C1418" s="21"/>
      <c r="D1418" s="21"/>
      <c r="J1418" s="21"/>
    </row>
    <row r="1419" spans="2:10" x14ac:dyDescent="0.2">
      <c r="B1419" s="21"/>
      <c r="C1419" s="21"/>
      <c r="D1419" s="21"/>
      <c r="J1419" s="21"/>
    </row>
    <row r="1420" spans="2:10" x14ac:dyDescent="0.2">
      <c r="B1420" s="21"/>
      <c r="C1420" s="21"/>
      <c r="D1420" s="21"/>
      <c r="J1420" s="21"/>
    </row>
    <row r="1421" spans="2:10" x14ac:dyDescent="0.2">
      <c r="B1421" s="21"/>
      <c r="C1421" s="21"/>
      <c r="D1421" s="21"/>
      <c r="J1421" s="21"/>
    </row>
    <row r="1422" spans="2:10" x14ac:dyDescent="0.2">
      <c r="B1422" s="21"/>
      <c r="C1422" s="21"/>
      <c r="D1422" s="21"/>
      <c r="J1422" s="21"/>
    </row>
    <row r="1423" spans="2:10" x14ac:dyDescent="0.2">
      <c r="B1423" s="21"/>
      <c r="C1423" s="21"/>
      <c r="D1423" s="21"/>
      <c r="J1423" s="21"/>
    </row>
    <row r="1424" spans="2:10" x14ac:dyDescent="0.2">
      <c r="B1424" s="21"/>
      <c r="C1424" s="21"/>
      <c r="D1424" s="21"/>
      <c r="J1424" s="21"/>
    </row>
    <row r="1425" spans="2:10" x14ac:dyDescent="0.2">
      <c r="B1425" s="21"/>
      <c r="C1425" s="21"/>
      <c r="D1425" s="21"/>
      <c r="J1425" s="21"/>
    </row>
    <row r="1426" spans="2:10" x14ac:dyDescent="0.2">
      <c r="B1426" s="21"/>
      <c r="C1426" s="21"/>
      <c r="D1426" s="21"/>
      <c r="J1426" s="21"/>
    </row>
    <row r="1427" spans="2:10" x14ac:dyDescent="0.2">
      <c r="B1427" s="21"/>
      <c r="C1427" s="21"/>
      <c r="D1427" s="21"/>
      <c r="J1427" s="21"/>
    </row>
    <row r="1428" spans="2:10" x14ac:dyDescent="0.2">
      <c r="B1428" s="21"/>
      <c r="C1428" s="21"/>
      <c r="D1428" s="21"/>
      <c r="J1428" s="21"/>
    </row>
    <row r="1429" spans="2:10" x14ac:dyDescent="0.2">
      <c r="B1429" s="21"/>
      <c r="C1429" s="21"/>
      <c r="D1429" s="21"/>
      <c r="J1429" s="21"/>
    </row>
    <row r="1430" spans="2:10" x14ac:dyDescent="0.2">
      <c r="B1430" s="21"/>
      <c r="C1430" s="21"/>
      <c r="D1430" s="21"/>
      <c r="J1430" s="21"/>
    </row>
    <row r="1431" spans="2:10" x14ac:dyDescent="0.2">
      <c r="B1431" s="21"/>
      <c r="C1431" s="21"/>
      <c r="D1431" s="21"/>
      <c r="J1431" s="21"/>
    </row>
    <row r="1432" spans="2:10" x14ac:dyDescent="0.2">
      <c r="B1432" s="21"/>
      <c r="C1432" s="21"/>
      <c r="D1432" s="21"/>
      <c r="J1432" s="21"/>
    </row>
    <row r="1433" spans="2:10" x14ac:dyDescent="0.2">
      <c r="B1433" s="21"/>
      <c r="C1433" s="21"/>
      <c r="D1433" s="21"/>
      <c r="J1433" s="21"/>
    </row>
    <row r="1434" spans="2:10" x14ac:dyDescent="0.2">
      <c r="B1434" s="21"/>
      <c r="C1434" s="21"/>
      <c r="D1434" s="21"/>
      <c r="J1434" s="21"/>
    </row>
    <row r="1435" spans="2:10" x14ac:dyDescent="0.2">
      <c r="B1435" s="21"/>
      <c r="C1435" s="21"/>
      <c r="D1435" s="21"/>
      <c r="J1435" s="21"/>
    </row>
    <row r="1436" spans="2:10" x14ac:dyDescent="0.2">
      <c r="B1436" s="21"/>
      <c r="C1436" s="21"/>
      <c r="D1436" s="21"/>
      <c r="J1436" s="21"/>
    </row>
    <row r="1437" spans="2:10" x14ac:dyDescent="0.2">
      <c r="B1437" s="21"/>
      <c r="C1437" s="21"/>
      <c r="D1437" s="21"/>
      <c r="J1437" s="21"/>
    </row>
    <row r="1438" spans="2:10" x14ac:dyDescent="0.2">
      <c r="B1438" s="21"/>
      <c r="C1438" s="21"/>
      <c r="D1438" s="21"/>
      <c r="J1438" s="21"/>
    </row>
    <row r="1439" spans="2:10" x14ac:dyDescent="0.2">
      <c r="B1439" s="21"/>
      <c r="C1439" s="21"/>
      <c r="D1439" s="21"/>
      <c r="J1439" s="21"/>
    </row>
    <row r="1440" spans="2:10" x14ac:dyDescent="0.2">
      <c r="B1440" s="21"/>
      <c r="C1440" s="21"/>
      <c r="D1440" s="21"/>
      <c r="J1440" s="21"/>
    </row>
    <row r="1441" spans="2:10" x14ac:dyDescent="0.2">
      <c r="B1441" s="21"/>
      <c r="C1441" s="21"/>
      <c r="D1441" s="21"/>
      <c r="J1441" s="21"/>
    </row>
    <row r="1442" spans="2:10" x14ac:dyDescent="0.2">
      <c r="B1442" s="21"/>
      <c r="C1442" s="21"/>
      <c r="D1442" s="21"/>
      <c r="J1442" s="21"/>
    </row>
    <row r="1443" spans="2:10" x14ac:dyDescent="0.2">
      <c r="B1443" s="21"/>
      <c r="C1443" s="21"/>
      <c r="D1443" s="21"/>
      <c r="J1443" s="21"/>
    </row>
    <row r="1444" spans="2:10" x14ac:dyDescent="0.2">
      <c r="B1444" s="21"/>
      <c r="C1444" s="21"/>
      <c r="D1444" s="21"/>
      <c r="J1444" s="21"/>
    </row>
    <row r="1445" spans="2:10" x14ac:dyDescent="0.2">
      <c r="B1445" s="21"/>
      <c r="C1445" s="21"/>
      <c r="D1445" s="21"/>
      <c r="J1445" s="21"/>
    </row>
    <row r="1446" spans="2:10" x14ac:dyDescent="0.2">
      <c r="B1446" s="21"/>
      <c r="C1446" s="21"/>
      <c r="D1446" s="21"/>
      <c r="J1446" s="21"/>
    </row>
    <row r="1447" spans="2:10" x14ac:dyDescent="0.2">
      <c r="B1447" s="21"/>
      <c r="C1447" s="21"/>
      <c r="D1447" s="21"/>
      <c r="J1447" s="21"/>
    </row>
    <row r="1448" spans="2:10" x14ac:dyDescent="0.2">
      <c r="B1448" s="21"/>
      <c r="C1448" s="21"/>
      <c r="D1448" s="21"/>
      <c r="J1448" s="21"/>
    </row>
    <row r="1449" spans="2:10" x14ac:dyDescent="0.2">
      <c r="B1449" s="21"/>
      <c r="C1449" s="21"/>
      <c r="D1449" s="21"/>
      <c r="J1449" s="21"/>
    </row>
    <row r="1450" spans="2:10" x14ac:dyDescent="0.2">
      <c r="B1450" s="21"/>
      <c r="C1450" s="21"/>
      <c r="D1450" s="21"/>
      <c r="J1450" s="21"/>
    </row>
    <row r="1451" spans="2:10" x14ac:dyDescent="0.2">
      <c r="B1451" s="21"/>
      <c r="C1451" s="21"/>
      <c r="D1451" s="21"/>
      <c r="J1451" s="21"/>
    </row>
    <row r="1452" spans="2:10" x14ac:dyDescent="0.2">
      <c r="B1452" s="21"/>
      <c r="C1452" s="21"/>
      <c r="D1452" s="21"/>
      <c r="J1452" s="21"/>
    </row>
    <row r="1453" spans="2:10" x14ac:dyDescent="0.2">
      <c r="B1453" s="21"/>
      <c r="C1453" s="21"/>
      <c r="D1453" s="21"/>
      <c r="J1453" s="21"/>
    </row>
    <row r="1454" spans="2:10" x14ac:dyDescent="0.2">
      <c r="B1454" s="21"/>
      <c r="C1454" s="21"/>
      <c r="D1454" s="21"/>
      <c r="J1454" s="21"/>
    </row>
    <row r="1455" spans="2:10" x14ac:dyDescent="0.2">
      <c r="B1455" s="21"/>
      <c r="C1455" s="21"/>
      <c r="D1455" s="21"/>
      <c r="J1455" s="21"/>
    </row>
    <row r="1456" spans="2:10" x14ac:dyDescent="0.2">
      <c r="B1456" s="21"/>
      <c r="C1456" s="21"/>
      <c r="D1456" s="21"/>
      <c r="J1456" s="21"/>
    </row>
    <row r="1457" spans="2:10" x14ac:dyDescent="0.2">
      <c r="B1457" s="21"/>
      <c r="C1457" s="21"/>
      <c r="D1457" s="21"/>
      <c r="J1457" s="21"/>
    </row>
    <row r="1458" spans="2:10" x14ac:dyDescent="0.2">
      <c r="B1458" s="21"/>
      <c r="C1458" s="21"/>
      <c r="D1458" s="21"/>
      <c r="J1458" s="21"/>
    </row>
    <row r="1459" spans="2:10" x14ac:dyDescent="0.2">
      <c r="B1459" s="21"/>
      <c r="C1459" s="21"/>
      <c r="D1459" s="21"/>
      <c r="J1459" s="21"/>
    </row>
    <row r="1460" spans="2:10" x14ac:dyDescent="0.2">
      <c r="B1460" s="21"/>
      <c r="C1460" s="21"/>
      <c r="D1460" s="21"/>
      <c r="J1460" s="21"/>
    </row>
    <row r="1461" spans="2:10" x14ac:dyDescent="0.2">
      <c r="B1461" s="21"/>
      <c r="C1461" s="21"/>
      <c r="D1461" s="21"/>
      <c r="J1461" s="21"/>
    </row>
    <row r="1462" spans="2:10" x14ac:dyDescent="0.2">
      <c r="B1462" s="21"/>
      <c r="C1462" s="21"/>
      <c r="D1462" s="21"/>
      <c r="J1462" s="21"/>
    </row>
    <row r="1463" spans="2:10" x14ac:dyDescent="0.2">
      <c r="B1463" s="21"/>
      <c r="C1463" s="21"/>
      <c r="D1463" s="21"/>
      <c r="J1463" s="21"/>
    </row>
    <row r="1464" spans="2:10" x14ac:dyDescent="0.2">
      <c r="B1464" s="21"/>
      <c r="C1464" s="21"/>
      <c r="D1464" s="21"/>
      <c r="J1464" s="21"/>
    </row>
    <row r="1465" spans="2:10" x14ac:dyDescent="0.2">
      <c r="B1465" s="21"/>
      <c r="C1465" s="21"/>
      <c r="D1465" s="21"/>
      <c r="J1465" s="21"/>
    </row>
    <row r="1466" spans="2:10" x14ac:dyDescent="0.2">
      <c r="B1466" s="21"/>
      <c r="C1466" s="21"/>
      <c r="D1466" s="21"/>
      <c r="J1466" s="21"/>
    </row>
    <row r="1467" spans="2:10" x14ac:dyDescent="0.2">
      <c r="B1467" s="21"/>
      <c r="C1467" s="21"/>
      <c r="D1467" s="21"/>
      <c r="J1467" s="21"/>
    </row>
    <row r="1468" spans="2:10" x14ac:dyDescent="0.2">
      <c r="B1468" s="21"/>
      <c r="C1468" s="21"/>
      <c r="D1468" s="21"/>
      <c r="J1468" s="21"/>
    </row>
    <row r="1469" spans="2:10" x14ac:dyDescent="0.2">
      <c r="B1469" s="21"/>
      <c r="C1469" s="21"/>
      <c r="D1469" s="21"/>
      <c r="J1469" s="21"/>
    </row>
    <row r="1470" spans="2:10" x14ac:dyDescent="0.2">
      <c r="B1470" s="21"/>
      <c r="C1470" s="21"/>
      <c r="D1470" s="21"/>
      <c r="J1470" s="21"/>
    </row>
    <row r="1471" spans="2:10" x14ac:dyDescent="0.2">
      <c r="B1471" s="21"/>
      <c r="C1471" s="21"/>
      <c r="D1471" s="21"/>
      <c r="J1471" s="21"/>
    </row>
    <row r="1472" spans="2:10" x14ac:dyDescent="0.2">
      <c r="B1472" s="21"/>
      <c r="C1472" s="21"/>
      <c r="D1472" s="21"/>
      <c r="J1472" s="21"/>
    </row>
    <row r="1473" spans="2:10" x14ac:dyDescent="0.2">
      <c r="B1473" s="21"/>
      <c r="C1473" s="21"/>
      <c r="D1473" s="21"/>
      <c r="J1473" s="21"/>
    </row>
    <row r="1474" spans="2:10" x14ac:dyDescent="0.2">
      <c r="B1474" s="21"/>
      <c r="C1474" s="21"/>
      <c r="D1474" s="21"/>
      <c r="J1474" s="21"/>
    </row>
    <row r="1475" spans="2:10" x14ac:dyDescent="0.2">
      <c r="B1475" s="21"/>
      <c r="C1475" s="21"/>
      <c r="D1475" s="21"/>
      <c r="J1475" s="21"/>
    </row>
    <row r="1476" spans="2:10" x14ac:dyDescent="0.2">
      <c r="B1476" s="21"/>
      <c r="C1476" s="21"/>
      <c r="D1476" s="21"/>
      <c r="J1476" s="21"/>
    </row>
    <row r="1477" spans="2:10" x14ac:dyDescent="0.2">
      <c r="B1477" s="21"/>
      <c r="C1477" s="21"/>
      <c r="D1477" s="21"/>
      <c r="J1477" s="21"/>
    </row>
    <row r="1478" spans="2:10" x14ac:dyDescent="0.2">
      <c r="B1478" s="21"/>
      <c r="C1478" s="21"/>
      <c r="D1478" s="21"/>
      <c r="J1478" s="21"/>
    </row>
    <row r="1479" spans="2:10" x14ac:dyDescent="0.2">
      <c r="B1479" s="21"/>
      <c r="C1479" s="21"/>
      <c r="D1479" s="21"/>
      <c r="J1479" s="21"/>
    </row>
    <row r="1480" spans="2:10" x14ac:dyDescent="0.2">
      <c r="B1480" s="21"/>
      <c r="C1480" s="21"/>
      <c r="D1480" s="21"/>
      <c r="J1480" s="21"/>
    </row>
    <row r="1481" spans="2:10" x14ac:dyDescent="0.2">
      <c r="B1481" s="21"/>
      <c r="C1481" s="21"/>
      <c r="D1481" s="21"/>
      <c r="J1481" s="21"/>
    </row>
    <row r="1482" spans="2:10" x14ac:dyDescent="0.2">
      <c r="B1482" s="21"/>
      <c r="C1482" s="21"/>
      <c r="D1482" s="21"/>
      <c r="J1482" s="21"/>
    </row>
    <row r="1483" spans="2:10" x14ac:dyDescent="0.2">
      <c r="B1483" s="21"/>
      <c r="C1483" s="21"/>
      <c r="D1483" s="21"/>
      <c r="J1483" s="21"/>
    </row>
    <row r="1484" spans="2:10" x14ac:dyDescent="0.2">
      <c r="B1484" s="21"/>
      <c r="C1484" s="21"/>
      <c r="D1484" s="21"/>
      <c r="J1484" s="21"/>
    </row>
    <row r="1485" spans="2:10" x14ac:dyDescent="0.2">
      <c r="B1485" s="21"/>
      <c r="C1485" s="21"/>
      <c r="D1485" s="21"/>
      <c r="J1485" s="21"/>
    </row>
    <row r="1486" spans="2:10" x14ac:dyDescent="0.2">
      <c r="B1486" s="21"/>
      <c r="C1486" s="21"/>
      <c r="D1486" s="21"/>
      <c r="J1486" s="21"/>
    </row>
    <row r="1487" spans="2:10" x14ac:dyDescent="0.2">
      <c r="B1487" s="21"/>
      <c r="C1487" s="21"/>
      <c r="D1487" s="21"/>
      <c r="J1487" s="21"/>
    </row>
    <row r="1488" spans="2:10" x14ac:dyDescent="0.2">
      <c r="B1488" s="21"/>
      <c r="C1488" s="21"/>
      <c r="D1488" s="21"/>
      <c r="J1488" s="21"/>
    </row>
    <row r="1489" spans="2:10" x14ac:dyDescent="0.2">
      <c r="B1489" s="21"/>
      <c r="C1489" s="21"/>
      <c r="D1489" s="21"/>
      <c r="J1489" s="21"/>
    </row>
    <row r="1490" spans="2:10" x14ac:dyDescent="0.2">
      <c r="B1490" s="21"/>
      <c r="C1490" s="21"/>
      <c r="D1490" s="21"/>
      <c r="J1490" s="21"/>
    </row>
    <row r="1491" spans="2:10" x14ac:dyDescent="0.2">
      <c r="B1491" s="21"/>
      <c r="C1491" s="21"/>
      <c r="D1491" s="21"/>
      <c r="J1491" s="21"/>
    </row>
    <row r="1492" spans="2:10" x14ac:dyDescent="0.2">
      <c r="B1492" s="21"/>
      <c r="C1492" s="21"/>
      <c r="D1492" s="21"/>
      <c r="J1492" s="21"/>
    </row>
    <row r="1493" spans="2:10" x14ac:dyDescent="0.2">
      <c r="B1493" s="21"/>
      <c r="C1493" s="21"/>
      <c r="D1493" s="21"/>
      <c r="J1493" s="21"/>
    </row>
    <row r="1494" spans="2:10" x14ac:dyDescent="0.2">
      <c r="B1494" s="21"/>
      <c r="C1494" s="21"/>
      <c r="D1494" s="21"/>
      <c r="J1494" s="21"/>
    </row>
    <row r="1495" spans="2:10" x14ac:dyDescent="0.2">
      <c r="B1495" s="21"/>
      <c r="C1495" s="21"/>
      <c r="D1495" s="21"/>
      <c r="J1495" s="21"/>
    </row>
    <row r="1496" spans="2:10" x14ac:dyDescent="0.2">
      <c r="B1496" s="21"/>
      <c r="C1496" s="21"/>
      <c r="D1496" s="21"/>
      <c r="J1496" s="21"/>
    </row>
    <row r="1497" spans="2:10" x14ac:dyDescent="0.2">
      <c r="B1497" s="21"/>
      <c r="C1497" s="21"/>
      <c r="D1497" s="21"/>
      <c r="J1497" s="21"/>
    </row>
    <row r="1498" spans="2:10" x14ac:dyDescent="0.2">
      <c r="B1498" s="21"/>
      <c r="C1498" s="21"/>
      <c r="D1498" s="21"/>
      <c r="J1498" s="21"/>
    </row>
    <row r="1499" spans="2:10" x14ac:dyDescent="0.2">
      <c r="B1499" s="21"/>
      <c r="C1499" s="21"/>
      <c r="D1499" s="21"/>
      <c r="J1499" s="21"/>
    </row>
    <row r="1500" spans="2:10" x14ac:dyDescent="0.2">
      <c r="B1500" s="21"/>
      <c r="C1500" s="21"/>
      <c r="D1500" s="21"/>
      <c r="J1500" s="21"/>
    </row>
    <row r="1501" spans="2:10" x14ac:dyDescent="0.2">
      <c r="B1501" s="21"/>
      <c r="C1501" s="21"/>
      <c r="D1501" s="21"/>
      <c r="J1501" s="21"/>
    </row>
    <row r="1502" spans="2:10" x14ac:dyDescent="0.2">
      <c r="B1502" s="21"/>
      <c r="C1502" s="21"/>
      <c r="D1502" s="21"/>
      <c r="J1502" s="21"/>
    </row>
    <row r="1503" spans="2:10" x14ac:dyDescent="0.2">
      <c r="B1503" s="21"/>
      <c r="C1503" s="21"/>
      <c r="D1503" s="21"/>
      <c r="J1503" s="21"/>
    </row>
    <row r="1504" spans="2:10" x14ac:dyDescent="0.2">
      <c r="B1504" s="21"/>
      <c r="C1504" s="21"/>
      <c r="D1504" s="21"/>
      <c r="J1504" s="21"/>
    </row>
    <row r="1505" spans="2:10" x14ac:dyDescent="0.2">
      <c r="B1505" s="21"/>
      <c r="C1505" s="21"/>
      <c r="D1505" s="21"/>
      <c r="J1505" s="21"/>
    </row>
    <row r="1506" spans="2:10" x14ac:dyDescent="0.2">
      <c r="B1506" s="21"/>
      <c r="C1506" s="21"/>
      <c r="D1506" s="21"/>
      <c r="J1506" s="21"/>
    </row>
    <row r="1507" spans="2:10" x14ac:dyDescent="0.2">
      <c r="B1507" s="21"/>
      <c r="C1507" s="21"/>
      <c r="D1507" s="21"/>
      <c r="J1507" s="21"/>
    </row>
    <row r="1508" spans="2:10" x14ac:dyDescent="0.2">
      <c r="B1508" s="21"/>
      <c r="C1508" s="21"/>
      <c r="D1508" s="21"/>
      <c r="J1508" s="21"/>
    </row>
    <row r="1509" spans="2:10" x14ac:dyDescent="0.2">
      <c r="B1509" s="21"/>
      <c r="C1509" s="21"/>
      <c r="D1509" s="21"/>
      <c r="J1509" s="21"/>
    </row>
    <row r="1510" spans="2:10" x14ac:dyDescent="0.2">
      <c r="B1510" s="21"/>
      <c r="C1510" s="21"/>
      <c r="D1510" s="21"/>
      <c r="J1510" s="21"/>
    </row>
    <row r="1511" spans="2:10" x14ac:dyDescent="0.2">
      <c r="B1511" s="21"/>
      <c r="C1511" s="21"/>
      <c r="D1511" s="21"/>
      <c r="J1511" s="21"/>
    </row>
    <row r="1512" spans="2:10" x14ac:dyDescent="0.2">
      <c r="B1512" s="21"/>
      <c r="C1512" s="21"/>
      <c r="D1512" s="21"/>
      <c r="J1512" s="21"/>
    </row>
    <row r="1513" spans="2:10" x14ac:dyDescent="0.2">
      <c r="B1513" s="21"/>
      <c r="C1513" s="21"/>
      <c r="D1513" s="21"/>
      <c r="J1513" s="21"/>
    </row>
    <row r="1514" spans="2:10" x14ac:dyDescent="0.2">
      <c r="B1514" s="21"/>
      <c r="C1514" s="21"/>
      <c r="D1514" s="21"/>
      <c r="J1514" s="21"/>
    </row>
    <row r="1515" spans="2:10" x14ac:dyDescent="0.2">
      <c r="B1515" s="21"/>
      <c r="C1515" s="21"/>
      <c r="D1515" s="21"/>
      <c r="J1515" s="21"/>
    </row>
    <row r="1516" spans="2:10" x14ac:dyDescent="0.2">
      <c r="B1516" s="21"/>
      <c r="C1516" s="21"/>
      <c r="D1516" s="21"/>
      <c r="J1516" s="21"/>
    </row>
    <row r="1517" spans="2:10" x14ac:dyDescent="0.2">
      <c r="B1517" s="21"/>
      <c r="C1517" s="21"/>
      <c r="D1517" s="21"/>
      <c r="J1517" s="21"/>
    </row>
    <row r="1518" spans="2:10" x14ac:dyDescent="0.2">
      <c r="B1518" s="21"/>
      <c r="C1518" s="21"/>
      <c r="D1518" s="21"/>
      <c r="J1518" s="21"/>
    </row>
    <row r="1519" spans="2:10" x14ac:dyDescent="0.2">
      <c r="B1519" s="21"/>
      <c r="C1519" s="21"/>
      <c r="D1519" s="21"/>
      <c r="J1519" s="21"/>
    </row>
    <row r="1520" spans="2:10" x14ac:dyDescent="0.2">
      <c r="B1520" s="21"/>
      <c r="C1520" s="21"/>
      <c r="D1520" s="21"/>
      <c r="J1520" s="21"/>
    </row>
    <row r="1521" spans="2:10" x14ac:dyDescent="0.2">
      <c r="B1521" s="21"/>
      <c r="C1521" s="21"/>
      <c r="D1521" s="21"/>
      <c r="J1521" s="21"/>
    </row>
    <row r="1522" spans="2:10" x14ac:dyDescent="0.2">
      <c r="B1522" s="21"/>
      <c r="C1522" s="21"/>
      <c r="D1522" s="21"/>
      <c r="J1522" s="21"/>
    </row>
    <row r="1523" spans="2:10" x14ac:dyDescent="0.2">
      <c r="B1523" s="21"/>
      <c r="C1523" s="21"/>
      <c r="D1523" s="21"/>
      <c r="J1523" s="21"/>
    </row>
    <row r="1524" spans="2:10" x14ac:dyDescent="0.2">
      <c r="B1524" s="21"/>
      <c r="C1524" s="21"/>
      <c r="D1524" s="21"/>
      <c r="J1524" s="21"/>
    </row>
    <row r="1525" spans="2:10" x14ac:dyDescent="0.2">
      <c r="B1525" s="21"/>
      <c r="C1525" s="21"/>
      <c r="D1525" s="21"/>
      <c r="J1525" s="21"/>
    </row>
    <row r="1526" spans="2:10" x14ac:dyDescent="0.2">
      <c r="B1526" s="21"/>
      <c r="C1526" s="21"/>
      <c r="D1526" s="21"/>
      <c r="J1526" s="21"/>
    </row>
    <row r="1527" spans="2:10" x14ac:dyDescent="0.2">
      <c r="B1527" s="21"/>
      <c r="C1527" s="21"/>
      <c r="D1527" s="21"/>
      <c r="J1527" s="21"/>
    </row>
    <row r="1528" spans="2:10" x14ac:dyDescent="0.2">
      <c r="B1528" s="21"/>
      <c r="C1528" s="21"/>
      <c r="D1528" s="21"/>
      <c r="J1528" s="21"/>
    </row>
    <row r="1529" spans="2:10" x14ac:dyDescent="0.2">
      <c r="B1529" s="21"/>
      <c r="C1529" s="21"/>
      <c r="D1529" s="21"/>
      <c r="J1529" s="21"/>
    </row>
    <row r="1530" spans="2:10" x14ac:dyDescent="0.2">
      <c r="B1530" s="21"/>
      <c r="C1530" s="21"/>
      <c r="D1530" s="21"/>
      <c r="J1530" s="21"/>
    </row>
    <row r="1531" spans="2:10" x14ac:dyDescent="0.2">
      <c r="B1531" s="21"/>
      <c r="C1531" s="21"/>
      <c r="D1531" s="21"/>
      <c r="J1531" s="21"/>
    </row>
    <row r="1532" spans="2:10" x14ac:dyDescent="0.2">
      <c r="B1532" s="21"/>
      <c r="C1532" s="21"/>
      <c r="D1532" s="21"/>
      <c r="J1532" s="21"/>
    </row>
    <row r="1533" spans="2:10" x14ac:dyDescent="0.2">
      <c r="B1533" s="21"/>
      <c r="C1533" s="21"/>
      <c r="D1533" s="21"/>
      <c r="J1533" s="21"/>
    </row>
    <row r="1534" spans="2:10" x14ac:dyDescent="0.2">
      <c r="B1534" s="21"/>
      <c r="C1534" s="21"/>
      <c r="D1534" s="21"/>
      <c r="J1534" s="21"/>
    </row>
    <row r="1535" spans="2:10" x14ac:dyDescent="0.2">
      <c r="B1535" s="21"/>
      <c r="C1535" s="21"/>
      <c r="D1535" s="21"/>
      <c r="J1535" s="21"/>
    </row>
    <row r="1536" spans="2:10" x14ac:dyDescent="0.2">
      <c r="B1536" s="21"/>
      <c r="C1536" s="21"/>
      <c r="D1536" s="21"/>
      <c r="J1536" s="21"/>
    </row>
    <row r="1537" spans="2:10" x14ac:dyDescent="0.2">
      <c r="B1537" s="21"/>
      <c r="C1537" s="21"/>
      <c r="D1537" s="21"/>
      <c r="J1537" s="21"/>
    </row>
    <row r="1538" spans="2:10" x14ac:dyDescent="0.2">
      <c r="B1538" s="21"/>
      <c r="C1538" s="21"/>
      <c r="D1538" s="21"/>
      <c r="J1538" s="21"/>
    </row>
    <row r="1539" spans="2:10" x14ac:dyDescent="0.2">
      <c r="B1539" s="21"/>
      <c r="C1539" s="21"/>
      <c r="D1539" s="21"/>
      <c r="J1539" s="21"/>
    </row>
    <row r="1540" spans="2:10" x14ac:dyDescent="0.2">
      <c r="B1540" s="21"/>
      <c r="C1540" s="21"/>
      <c r="D1540" s="21"/>
      <c r="J1540" s="21"/>
    </row>
    <row r="1541" spans="2:10" x14ac:dyDescent="0.2">
      <c r="B1541" s="21"/>
      <c r="C1541" s="21"/>
      <c r="D1541" s="21"/>
      <c r="J1541" s="21"/>
    </row>
    <row r="1542" spans="2:10" x14ac:dyDescent="0.2">
      <c r="B1542" s="21"/>
      <c r="C1542" s="21"/>
      <c r="D1542" s="21"/>
      <c r="J1542" s="21"/>
    </row>
    <row r="1543" spans="2:10" x14ac:dyDescent="0.2">
      <c r="B1543" s="21"/>
      <c r="C1543" s="21"/>
      <c r="D1543" s="21"/>
      <c r="J1543" s="21"/>
    </row>
    <row r="1544" spans="2:10" x14ac:dyDescent="0.2">
      <c r="B1544" s="21"/>
      <c r="C1544" s="21"/>
      <c r="D1544" s="21"/>
      <c r="J1544" s="21"/>
    </row>
    <row r="1546" spans="2:10" x14ac:dyDescent="0.2">
      <c r="B1546" s="21"/>
      <c r="C1546" s="21"/>
      <c r="D1546" s="21"/>
      <c r="J1546" s="21"/>
    </row>
    <row r="1547" spans="2:10" x14ac:dyDescent="0.2">
      <c r="B1547" s="21"/>
      <c r="C1547" s="21"/>
      <c r="D1547" s="21"/>
      <c r="J1547" s="21"/>
    </row>
    <row r="1548" spans="2:10" x14ac:dyDescent="0.2">
      <c r="B1548" s="21"/>
      <c r="C1548" s="21"/>
      <c r="D1548" s="21"/>
      <c r="J1548" s="21"/>
    </row>
    <row r="1549" spans="2:10" x14ac:dyDescent="0.2">
      <c r="B1549" s="21"/>
      <c r="C1549" s="21"/>
      <c r="D1549" s="21"/>
      <c r="J1549" s="21"/>
    </row>
    <row r="1550" spans="2:10" x14ac:dyDescent="0.2">
      <c r="B1550" s="21"/>
      <c r="C1550" s="21"/>
      <c r="D1550" s="21"/>
      <c r="J1550" s="21"/>
    </row>
    <row r="1551" spans="2:10" x14ac:dyDescent="0.2">
      <c r="B1551" s="21"/>
      <c r="C1551" s="21"/>
      <c r="D1551" s="21"/>
      <c r="J1551" s="21"/>
    </row>
    <row r="1552" spans="2:10" x14ac:dyDescent="0.2">
      <c r="B1552" s="21"/>
      <c r="C1552" s="21"/>
      <c r="D1552" s="21"/>
      <c r="J1552" s="21"/>
    </row>
    <row r="1553" spans="2:10" x14ac:dyDescent="0.2">
      <c r="B1553" s="21"/>
      <c r="C1553" s="21"/>
      <c r="D1553" s="21"/>
      <c r="J1553" s="21"/>
    </row>
    <row r="1554" spans="2:10" x14ac:dyDescent="0.2">
      <c r="B1554" s="21"/>
      <c r="C1554" s="21"/>
      <c r="D1554" s="21"/>
      <c r="J1554" s="21"/>
    </row>
    <row r="1555" spans="2:10" x14ac:dyDescent="0.2">
      <c r="B1555" s="21"/>
      <c r="C1555" s="21"/>
      <c r="D1555" s="21"/>
      <c r="J1555" s="21"/>
    </row>
    <row r="1556" spans="2:10" x14ac:dyDescent="0.2">
      <c r="B1556" s="21"/>
      <c r="C1556" s="21"/>
      <c r="D1556" s="21"/>
      <c r="J1556" s="21"/>
    </row>
    <row r="1557" spans="2:10" x14ac:dyDescent="0.2">
      <c r="B1557" s="21"/>
      <c r="C1557" s="21"/>
      <c r="D1557" s="21"/>
      <c r="J1557" s="21"/>
    </row>
    <row r="1558" spans="2:10" x14ac:dyDescent="0.2">
      <c r="B1558" s="21"/>
      <c r="C1558" s="21"/>
      <c r="D1558" s="21"/>
      <c r="J1558" s="21"/>
    </row>
    <row r="1559" spans="2:10" x14ac:dyDescent="0.2">
      <c r="B1559" s="21"/>
      <c r="C1559" s="21"/>
      <c r="D1559" s="21"/>
      <c r="J1559" s="21"/>
    </row>
    <row r="1560" spans="2:10" x14ac:dyDescent="0.2">
      <c r="B1560" s="21"/>
      <c r="C1560" s="21"/>
      <c r="D1560" s="21"/>
      <c r="J1560" s="21"/>
    </row>
    <row r="1561" spans="2:10" x14ac:dyDescent="0.2">
      <c r="B1561" s="21"/>
      <c r="C1561" s="21"/>
      <c r="D1561" s="21"/>
      <c r="J1561" s="21"/>
    </row>
    <row r="1562" spans="2:10" x14ac:dyDescent="0.2">
      <c r="B1562" s="21"/>
      <c r="C1562" s="21"/>
      <c r="D1562" s="21"/>
      <c r="J1562" s="21"/>
    </row>
    <row r="1563" spans="2:10" x14ac:dyDescent="0.2">
      <c r="B1563" s="21"/>
      <c r="C1563" s="21"/>
      <c r="D1563" s="21"/>
      <c r="J1563" s="21"/>
    </row>
    <row r="1564" spans="2:10" x14ac:dyDescent="0.2">
      <c r="B1564" s="21"/>
      <c r="C1564" s="21"/>
      <c r="D1564" s="21"/>
      <c r="J1564" s="21"/>
    </row>
    <row r="1565" spans="2:10" x14ac:dyDescent="0.2">
      <c r="B1565" s="21"/>
      <c r="C1565" s="21"/>
      <c r="D1565" s="21"/>
      <c r="J1565" s="21"/>
    </row>
    <row r="1566" spans="2:10" x14ac:dyDescent="0.2">
      <c r="B1566" s="21"/>
      <c r="C1566" s="21"/>
      <c r="D1566" s="21"/>
      <c r="J1566" s="21"/>
    </row>
    <row r="1567" spans="2:10" x14ac:dyDescent="0.2">
      <c r="B1567" s="21"/>
      <c r="C1567" s="21"/>
      <c r="D1567" s="21"/>
      <c r="J1567" s="21"/>
    </row>
    <row r="1568" spans="2:10" x14ac:dyDescent="0.2">
      <c r="B1568" s="21"/>
      <c r="C1568" s="21"/>
      <c r="D1568" s="21"/>
      <c r="J1568" s="21"/>
    </row>
    <row r="1569" spans="2:10" x14ac:dyDescent="0.2">
      <c r="B1569" s="21"/>
      <c r="C1569" s="21"/>
      <c r="D1569" s="21"/>
      <c r="J1569" s="21"/>
    </row>
    <row r="1570" spans="2:10" x14ac:dyDescent="0.2">
      <c r="B1570" s="21"/>
      <c r="C1570" s="21"/>
      <c r="D1570" s="21"/>
      <c r="J1570" s="21"/>
    </row>
    <row r="1571" spans="2:10" x14ac:dyDescent="0.2">
      <c r="B1571" s="21"/>
      <c r="C1571" s="21"/>
      <c r="D1571" s="21"/>
      <c r="J1571" s="21"/>
    </row>
    <row r="1572" spans="2:10" x14ac:dyDescent="0.2">
      <c r="B1572" s="21"/>
      <c r="C1572" s="21"/>
      <c r="D1572" s="21"/>
      <c r="J1572" s="21"/>
    </row>
    <row r="1573" spans="2:10" x14ac:dyDescent="0.2">
      <c r="B1573" s="21"/>
      <c r="C1573" s="21"/>
      <c r="D1573" s="21"/>
      <c r="J1573" s="21"/>
    </row>
    <row r="1574" spans="2:10" x14ac:dyDescent="0.2">
      <c r="B1574" s="21"/>
      <c r="C1574" s="21"/>
      <c r="D1574" s="21"/>
      <c r="J1574" s="21"/>
    </row>
    <row r="1575" spans="2:10" x14ac:dyDescent="0.2">
      <c r="B1575" s="21"/>
      <c r="C1575" s="21"/>
      <c r="D1575" s="21"/>
      <c r="J1575" s="21"/>
    </row>
    <row r="1576" spans="2:10" x14ac:dyDescent="0.2">
      <c r="B1576" s="21"/>
      <c r="C1576" s="21"/>
      <c r="D1576" s="21"/>
      <c r="J1576" s="21"/>
    </row>
    <row r="1578" spans="2:10" x14ac:dyDescent="0.2">
      <c r="B1578" s="21"/>
      <c r="C1578" s="21"/>
      <c r="D1578" s="21"/>
      <c r="J1578" s="21"/>
    </row>
    <row r="1579" spans="2:10" x14ac:dyDescent="0.2">
      <c r="B1579" s="21"/>
      <c r="C1579" s="21"/>
      <c r="D1579" s="21"/>
      <c r="J1579" s="21"/>
    </row>
    <row r="1580" spans="2:10" x14ac:dyDescent="0.2">
      <c r="B1580" s="21"/>
      <c r="C1580" s="21"/>
      <c r="D1580" s="21"/>
      <c r="J1580" s="21"/>
    </row>
    <row r="1581" spans="2:10" x14ac:dyDescent="0.2">
      <c r="B1581" s="21"/>
      <c r="C1581" s="21"/>
      <c r="D1581" s="21"/>
      <c r="J1581" s="21"/>
    </row>
    <row r="1582" spans="2:10" x14ac:dyDescent="0.2">
      <c r="B1582" s="21"/>
      <c r="C1582" s="21"/>
      <c r="D1582" s="21"/>
      <c r="J1582" s="21"/>
    </row>
    <row r="1583" spans="2:10" x14ac:dyDescent="0.2">
      <c r="B1583" s="21"/>
      <c r="C1583" s="21"/>
      <c r="D1583" s="21"/>
      <c r="J1583" s="21"/>
    </row>
    <row r="1584" spans="2:10" x14ac:dyDescent="0.2">
      <c r="B1584" s="21"/>
      <c r="C1584" s="21"/>
      <c r="D1584" s="21"/>
      <c r="J1584" s="21"/>
    </row>
    <row r="1585" spans="2:10" x14ac:dyDescent="0.2">
      <c r="B1585" s="21"/>
      <c r="C1585" s="21"/>
      <c r="D1585" s="21"/>
      <c r="J1585" s="21"/>
    </row>
    <row r="1586" spans="2:10" x14ac:dyDescent="0.2">
      <c r="B1586" s="21"/>
      <c r="C1586" s="21"/>
      <c r="D1586" s="21"/>
      <c r="J1586" s="21"/>
    </row>
    <row r="1587" spans="2:10" x14ac:dyDescent="0.2">
      <c r="B1587" s="21"/>
      <c r="C1587" s="21"/>
      <c r="D1587" s="21"/>
      <c r="J1587" s="21"/>
    </row>
    <row r="1588" spans="2:10" x14ac:dyDescent="0.2">
      <c r="B1588" s="21"/>
      <c r="C1588" s="21"/>
      <c r="D1588" s="21"/>
      <c r="J1588" s="21"/>
    </row>
    <row r="1589" spans="2:10" x14ac:dyDescent="0.2">
      <c r="B1589" s="21"/>
      <c r="C1589" s="21"/>
      <c r="D1589" s="21"/>
      <c r="J1589" s="21"/>
    </row>
    <row r="1590" spans="2:10" x14ac:dyDescent="0.2">
      <c r="B1590" s="21"/>
      <c r="C1590" s="21"/>
      <c r="D1590" s="21"/>
      <c r="J1590" s="21"/>
    </row>
    <row r="1591" spans="2:10" x14ac:dyDescent="0.2">
      <c r="B1591" s="21"/>
      <c r="C1591" s="21"/>
      <c r="D1591" s="21"/>
      <c r="J1591" s="21"/>
    </row>
    <row r="1592" spans="2:10" x14ac:dyDescent="0.2">
      <c r="B1592" s="21"/>
      <c r="C1592" s="21"/>
      <c r="D1592" s="21"/>
      <c r="J1592" s="21"/>
    </row>
    <row r="1593" spans="2:10" x14ac:dyDescent="0.2">
      <c r="B1593" s="21"/>
      <c r="C1593" s="21"/>
      <c r="D1593" s="21"/>
      <c r="J1593" s="21"/>
    </row>
    <row r="1594" spans="2:10" x14ac:dyDescent="0.2">
      <c r="B1594" s="21"/>
      <c r="C1594" s="21"/>
      <c r="D1594" s="21"/>
      <c r="J1594" s="21"/>
    </row>
    <row r="1595" spans="2:10" x14ac:dyDescent="0.2">
      <c r="B1595" s="21"/>
      <c r="C1595" s="21"/>
      <c r="D1595" s="21"/>
      <c r="J1595" s="21"/>
    </row>
    <row r="1596" spans="2:10" x14ac:dyDescent="0.2">
      <c r="B1596" s="21"/>
      <c r="C1596" s="21"/>
      <c r="D1596" s="21"/>
      <c r="J1596" s="21"/>
    </row>
    <row r="1597" spans="2:10" x14ac:dyDescent="0.2">
      <c r="B1597" s="21"/>
      <c r="C1597" s="21"/>
      <c r="D1597" s="21"/>
      <c r="J1597" s="21"/>
    </row>
    <row r="1598" spans="2:10" x14ac:dyDescent="0.2">
      <c r="B1598" s="21"/>
      <c r="C1598" s="21"/>
      <c r="D1598" s="21"/>
      <c r="J1598" s="21"/>
    </row>
    <row r="1599" spans="2:10" x14ac:dyDescent="0.2">
      <c r="B1599" s="21"/>
      <c r="C1599" s="21"/>
      <c r="D1599" s="21"/>
      <c r="J1599" s="21"/>
    </row>
    <row r="1600" spans="2:10" x14ac:dyDescent="0.2">
      <c r="B1600" s="21"/>
      <c r="C1600" s="21"/>
      <c r="D1600" s="21"/>
      <c r="J1600" s="21"/>
    </row>
    <row r="1601" spans="2:10" x14ac:dyDescent="0.2">
      <c r="B1601" s="21"/>
      <c r="C1601" s="21"/>
      <c r="D1601" s="21"/>
      <c r="J1601" s="21"/>
    </row>
    <row r="1602" spans="2:10" x14ac:dyDescent="0.2">
      <c r="B1602" s="21"/>
      <c r="C1602" s="21"/>
      <c r="D1602" s="21"/>
      <c r="J1602" s="21"/>
    </row>
    <row r="1603" spans="2:10" x14ac:dyDescent="0.2">
      <c r="B1603" s="21"/>
      <c r="C1603" s="21"/>
      <c r="D1603" s="21"/>
      <c r="J1603" s="21"/>
    </row>
    <row r="1604" spans="2:10" x14ac:dyDescent="0.2">
      <c r="B1604" s="21"/>
      <c r="C1604" s="21"/>
      <c r="D1604" s="21"/>
      <c r="J1604" s="21"/>
    </row>
    <row r="1605" spans="2:10" x14ac:dyDescent="0.2">
      <c r="B1605" s="21"/>
      <c r="C1605" s="21"/>
      <c r="D1605" s="21"/>
      <c r="J1605" s="21"/>
    </row>
    <row r="1606" spans="2:10" x14ac:dyDescent="0.2">
      <c r="B1606" s="21"/>
      <c r="C1606" s="21"/>
      <c r="D1606" s="21"/>
      <c r="J1606" s="21"/>
    </row>
    <row r="1607" spans="2:10" x14ac:dyDescent="0.2">
      <c r="B1607" s="21"/>
      <c r="C1607" s="21"/>
      <c r="D1607" s="21"/>
      <c r="J1607" s="21"/>
    </row>
    <row r="1608" spans="2:10" x14ac:dyDescent="0.2">
      <c r="B1608" s="21"/>
      <c r="C1608" s="21"/>
      <c r="D1608" s="21"/>
      <c r="J1608" s="21"/>
    </row>
    <row r="1610" spans="2:10" x14ac:dyDescent="0.2">
      <c r="B1610" s="21"/>
      <c r="C1610" s="21"/>
      <c r="D1610" s="21"/>
      <c r="J1610" s="21"/>
    </row>
    <row r="1611" spans="2:10" x14ac:dyDescent="0.2">
      <c r="B1611" s="21"/>
      <c r="C1611" s="21"/>
      <c r="D1611" s="21"/>
      <c r="J1611" s="21"/>
    </row>
    <row r="1612" spans="2:10" x14ac:dyDescent="0.2">
      <c r="B1612" s="21"/>
      <c r="C1612" s="21"/>
      <c r="D1612" s="21"/>
      <c r="J1612" s="21"/>
    </row>
    <row r="1613" spans="2:10" x14ac:dyDescent="0.2">
      <c r="B1613" s="21"/>
      <c r="C1613" s="21"/>
      <c r="D1613" s="21"/>
      <c r="J1613" s="21"/>
    </row>
    <row r="1614" spans="2:10" x14ac:dyDescent="0.2">
      <c r="B1614" s="21"/>
      <c r="C1614" s="21"/>
      <c r="D1614" s="21"/>
      <c r="J1614" s="21"/>
    </row>
    <row r="1615" spans="2:10" x14ac:dyDescent="0.2">
      <c r="B1615" s="21"/>
      <c r="C1615" s="21"/>
      <c r="D1615" s="21"/>
      <c r="J1615" s="21"/>
    </row>
    <row r="1616" spans="2:10" x14ac:dyDescent="0.2">
      <c r="B1616" s="21"/>
      <c r="C1616" s="21"/>
      <c r="D1616" s="21"/>
      <c r="J1616" s="21"/>
    </row>
    <row r="1617" spans="2:10" x14ac:dyDescent="0.2">
      <c r="B1617" s="21"/>
      <c r="C1617" s="21"/>
      <c r="D1617" s="21"/>
      <c r="J1617" s="21"/>
    </row>
    <row r="1618" spans="2:10" x14ac:dyDescent="0.2">
      <c r="B1618" s="21"/>
      <c r="C1618" s="21"/>
      <c r="D1618" s="21"/>
      <c r="J1618" s="21"/>
    </row>
    <row r="1619" spans="2:10" x14ac:dyDescent="0.2">
      <c r="B1619" s="21"/>
      <c r="C1619" s="21"/>
      <c r="D1619" s="21"/>
      <c r="J1619" s="21"/>
    </row>
    <row r="1620" spans="2:10" x14ac:dyDescent="0.2">
      <c r="B1620" s="21"/>
      <c r="C1620" s="21"/>
      <c r="D1620" s="21"/>
      <c r="J1620" s="21"/>
    </row>
    <row r="1621" spans="2:10" x14ac:dyDescent="0.2">
      <c r="B1621" s="21"/>
      <c r="C1621" s="21"/>
      <c r="D1621" s="21"/>
      <c r="J1621" s="21"/>
    </row>
    <row r="1622" spans="2:10" x14ac:dyDescent="0.2">
      <c r="B1622" s="21"/>
      <c r="C1622" s="21"/>
      <c r="D1622" s="21"/>
      <c r="J1622" s="21"/>
    </row>
    <row r="1623" spans="2:10" x14ac:dyDescent="0.2">
      <c r="B1623" s="21"/>
      <c r="C1623" s="21"/>
      <c r="D1623" s="21"/>
      <c r="J1623" s="21"/>
    </row>
    <row r="1624" spans="2:10" x14ac:dyDescent="0.2">
      <c r="B1624" s="21"/>
      <c r="C1624" s="21"/>
      <c r="D1624" s="21"/>
      <c r="J1624" s="21"/>
    </row>
    <row r="1625" spans="2:10" x14ac:dyDescent="0.2">
      <c r="B1625" s="21"/>
      <c r="C1625" s="21"/>
      <c r="D1625" s="21"/>
      <c r="J1625" s="21"/>
    </row>
    <row r="1626" spans="2:10" x14ac:dyDescent="0.2">
      <c r="B1626" s="21"/>
      <c r="C1626" s="21"/>
      <c r="D1626" s="21"/>
      <c r="J1626" s="21"/>
    </row>
    <row r="1627" spans="2:10" x14ac:dyDescent="0.2">
      <c r="B1627" s="21"/>
      <c r="C1627" s="21"/>
      <c r="D1627" s="21"/>
      <c r="J1627" s="21"/>
    </row>
    <row r="1628" spans="2:10" x14ac:dyDescent="0.2">
      <c r="B1628" s="21"/>
      <c r="C1628" s="21"/>
      <c r="D1628" s="21"/>
      <c r="J1628" s="21"/>
    </row>
    <row r="1629" spans="2:10" x14ac:dyDescent="0.2">
      <c r="B1629" s="21"/>
      <c r="C1629" s="21"/>
      <c r="D1629" s="21"/>
      <c r="J1629" s="21"/>
    </row>
    <row r="1630" spans="2:10" x14ac:dyDescent="0.2">
      <c r="B1630" s="21"/>
      <c r="C1630" s="21"/>
      <c r="D1630" s="21"/>
      <c r="J1630" s="21"/>
    </row>
    <row r="1631" spans="2:10" x14ac:dyDescent="0.2">
      <c r="B1631" s="21"/>
      <c r="C1631" s="21"/>
      <c r="D1631" s="21"/>
      <c r="J1631" s="21"/>
    </row>
    <row r="1632" spans="2:10" x14ac:dyDescent="0.2">
      <c r="B1632" s="21"/>
      <c r="C1632" s="21"/>
      <c r="D1632" s="21"/>
      <c r="J1632" s="21"/>
    </row>
    <row r="1633" spans="2:10" x14ac:dyDescent="0.2">
      <c r="B1633" s="21"/>
      <c r="C1633" s="21"/>
      <c r="D1633" s="21"/>
      <c r="J1633" s="21"/>
    </row>
    <row r="1634" spans="2:10" x14ac:dyDescent="0.2">
      <c r="B1634" s="21"/>
      <c r="C1634" s="21"/>
      <c r="D1634" s="21"/>
      <c r="J1634" s="21"/>
    </row>
    <row r="1635" spans="2:10" x14ac:dyDescent="0.2">
      <c r="B1635" s="21"/>
      <c r="C1635" s="21"/>
      <c r="D1635" s="21"/>
      <c r="J1635" s="21"/>
    </row>
    <row r="1636" spans="2:10" x14ac:dyDescent="0.2">
      <c r="B1636" s="21"/>
      <c r="C1636" s="21"/>
      <c r="D1636" s="21"/>
      <c r="J1636" s="21"/>
    </row>
    <row r="1637" spans="2:10" x14ac:dyDescent="0.2">
      <c r="B1637" s="21"/>
      <c r="C1637" s="21"/>
      <c r="D1637" s="21"/>
      <c r="J1637" s="21"/>
    </row>
    <row r="1638" spans="2:10" x14ac:dyDescent="0.2">
      <c r="B1638" s="21"/>
      <c r="C1638" s="21"/>
      <c r="D1638" s="21"/>
      <c r="J1638" s="21"/>
    </row>
    <row r="1639" spans="2:10" x14ac:dyDescent="0.2">
      <c r="B1639" s="21"/>
      <c r="C1639" s="21"/>
      <c r="D1639" s="21"/>
      <c r="J1639" s="21"/>
    </row>
    <row r="1640" spans="2:10" x14ac:dyDescent="0.2">
      <c r="B1640" s="21"/>
      <c r="C1640" s="21"/>
      <c r="D1640" s="21"/>
      <c r="J1640" s="21"/>
    </row>
    <row r="1641" spans="2:10" x14ac:dyDescent="0.2">
      <c r="B1641" s="21"/>
      <c r="C1641" s="21"/>
      <c r="D1641" s="21"/>
      <c r="J1641" s="21"/>
    </row>
    <row r="1642" spans="2:10" x14ac:dyDescent="0.2">
      <c r="B1642" s="21"/>
      <c r="C1642" s="21"/>
      <c r="D1642" s="21"/>
      <c r="J1642" s="21"/>
    </row>
    <row r="1644" spans="2:10" x14ac:dyDescent="0.2">
      <c r="B1644" s="21"/>
      <c r="C1644" s="21"/>
      <c r="D1644" s="21"/>
      <c r="J1644" s="21"/>
    </row>
    <row r="1645" spans="2:10" x14ac:dyDescent="0.2">
      <c r="B1645" s="21"/>
      <c r="C1645" s="21"/>
      <c r="D1645" s="21"/>
      <c r="J1645" s="21"/>
    </row>
    <row r="1646" spans="2:10" x14ac:dyDescent="0.2">
      <c r="B1646" s="21"/>
      <c r="C1646" s="21"/>
      <c r="D1646" s="21"/>
      <c r="J1646" s="21"/>
    </row>
    <row r="1647" spans="2:10" x14ac:dyDescent="0.2">
      <c r="B1647" s="21"/>
      <c r="C1647" s="21"/>
      <c r="D1647" s="21"/>
      <c r="J1647" s="21"/>
    </row>
    <row r="1648" spans="2:10" x14ac:dyDescent="0.2">
      <c r="B1648" s="21"/>
      <c r="C1648" s="21"/>
      <c r="D1648" s="21"/>
      <c r="J1648" s="21"/>
    </row>
    <row r="1649" spans="2:10" x14ac:dyDescent="0.2">
      <c r="B1649" s="21"/>
      <c r="C1649" s="21"/>
      <c r="D1649" s="21"/>
      <c r="J1649" s="21"/>
    </row>
    <row r="1650" spans="2:10" x14ac:dyDescent="0.2">
      <c r="B1650" s="21"/>
      <c r="C1650" s="21"/>
      <c r="D1650" s="21"/>
      <c r="J1650" s="21"/>
    </row>
    <row r="1651" spans="2:10" x14ac:dyDescent="0.2">
      <c r="B1651" s="21"/>
      <c r="C1651" s="21"/>
      <c r="D1651" s="21"/>
      <c r="J1651" s="21"/>
    </row>
    <row r="1652" spans="2:10" x14ac:dyDescent="0.2">
      <c r="B1652" s="21"/>
      <c r="C1652" s="21"/>
      <c r="D1652" s="21"/>
      <c r="J1652" s="21"/>
    </row>
    <row r="1653" spans="2:10" x14ac:dyDescent="0.2">
      <c r="B1653" s="21"/>
      <c r="C1653" s="21"/>
      <c r="D1653" s="21"/>
      <c r="J1653" s="21"/>
    </row>
    <row r="1654" spans="2:10" x14ac:dyDescent="0.2">
      <c r="B1654" s="21"/>
      <c r="C1654" s="21"/>
      <c r="D1654" s="21"/>
      <c r="J1654" s="21"/>
    </row>
    <row r="1655" spans="2:10" x14ac:dyDescent="0.2">
      <c r="B1655" s="21"/>
      <c r="C1655" s="21"/>
      <c r="D1655" s="21"/>
      <c r="J1655" s="21"/>
    </row>
    <row r="1656" spans="2:10" x14ac:dyDescent="0.2">
      <c r="B1656" s="21"/>
      <c r="C1656" s="21"/>
      <c r="D1656" s="21"/>
      <c r="J1656" s="21"/>
    </row>
    <row r="1657" spans="2:10" x14ac:dyDescent="0.2">
      <c r="B1657" s="21"/>
      <c r="C1657" s="21"/>
      <c r="D1657" s="21"/>
      <c r="J1657" s="21"/>
    </row>
    <row r="1658" spans="2:10" x14ac:dyDescent="0.2">
      <c r="B1658" s="21"/>
      <c r="C1658" s="21"/>
      <c r="D1658" s="21"/>
      <c r="J1658" s="21"/>
    </row>
    <row r="1659" spans="2:10" x14ac:dyDescent="0.2">
      <c r="B1659" s="21"/>
      <c r="C1659" s="21"/>
      <c r="D1659" s="21"/>
      <c r="J1659" s="21"/>
    </row>
    <row r="1660" spans="2:10" x14ac:dyDescent="0.2">
      <c r="B1660" s="21"/>
      <c r="C1660" s="21"/>
      <c r="D1660" s="21"/>
      <c r="J1660" s="21"/>
    </row>
    <row r="1661" spans="2:10" x14ac:dyDescent="0.2">
      <c r="B1661" s="21"/>
      <c r="C1661" s="21"/>
      <c r="D1661" s="21"/>
      <c r="J1661" s="21"/>
    </row>
    <row r="1662" spans="2:10" x14ac:dyDescent="0.2">
      <c r="B1662" s="21"/>
      <c r="C1662" s="21"/>
      <c r="D1662" s="21"/>
      <c r="J1662" s="21"/>
    </row>
    <row r="1663" spans="2:10" x14ac:dyDescent="0.2">
      <c r="B1663" s="21"/>
      <c r="C1663" s="21"/>
      <c r="D1663" s="21"/>
      <c r="J1663" s="21"/>
    </row>
    <row r="1664" spans="2:10" x14ac:dyDescent="0.2">
      <c r="B1664" s="21"/>
      <c r="C1664" s="21"/>
      <c r="D1664" s="21"/>
      <c r="J1664" s="21"/>
    </row>
    <row r="1665" spans="2:10" x14ac:dyDescent="0.2">
      <c r="B1665" s="21"/>
      <c r="C1665" s="21"/>
      <c r="D1665" s="21"/>
      <c r="J1665" s="21"/>
    </row>
    <row r="1666" spans="2:10" x14ac:dyDescent="0.2">
      <c r="B1666" s="21"/>
      <c r="C1666" s="21"/>
      <c r="D1666" s="21"/>
      <c r="J1666" s="21"/>
    </row>
    <row r="1667" spans="2:10" x14ac:dyDescent="0.2">
      <c r="B1667" s="21"/>
      <c r="C1667" s="21"/>
      <c r="D1667" s="21"/>
      <c r="J1667" s="21"/>
    </row>
    <row r="1668" spans="2:10" x14ac:dyDescent="0.2">
      <c r="B1668" s="21"/>
      <c r="C1668" s="21"/>
      <c r="D1668" s="21"/>
      <c r="J1668" s="21"/>
    </row>
    <row r="1669" spans="2:10" x14ac:dyDescent="0.2">
      <c r="B1669" s="21"/>
      <c r="C1669" s="21"/>
      <c r="D1669" s="21"/>
      <c r="J1669" s="21"/>
    </row>
    <row r="1670" spans="2:10" x14ac:dyDescent="0.2">
      <c r="B1670" s="21"/>
      <c r="C1670" s="21"/>
      <c r="D1670" s="21"/>
      <c r="J1670" s="21"/>
    </row>
    <row r="1671" spans="2:10" x14ac:dyDescent="0.2">
      <c r="B1671" s="21"/>
      <c r="C1671" s="21"/>
      <c r="D1671" s="21"/>
      <c r="J1671" s="21"/>
    </row>
    <row r="1672" spans="2:10" x14ac:dyDescent="0.2">
      <c r="B1672" s="21"/>
      <c r="C1672" s="21"/>
      <c r="D1672" s="21"/>
      <c r="J1672" s="21"/>
    </row>
    <row r="1673" spans="2:10" x14ac:dyDescent="0.2">
      <c r="B1673" s="21"/>
      <c r="C1673" s="21"/>
      <c r="D1673" s="21"/>
      <c r="J1673" s="21"/>
    </row>
    <row r="1674" spans="2:10" x14ac:dyDescent="0.2">
      <c r="B1674" s="21"/>
      <c r="C1674" s="21"/>
      <c r="D1674" s="21"/>
      <c r="J1674" s="21"/>
    </row>
    <row r="1675" spans="2:10" x14ac:dyDescent="0.2">
      <c r="B1675" s="21"/>
      <c r="C1675" s="21"/>
      <c r="D1675" s="21"/>
      <c r="J1675" s="21"/>
    </row>
    <row r="1676" spans="2:10" x14ac:dyDescent="0.2">
      <c r="B1676" s="21"/>
      <c r="C1676" s="21"/>
      <c r="D1676" s="21"/>
      <c r="J1676" s="21"/>
    </row>
    <row r="1678" spans="2:10" x14ac:dyDescent="0.2">
      <c r="B1678" s="21"/>
      <c r="C1678" s="21"/>
      <c r="D1678" s="21"/>
      <c r="J1678" s="21"/>
    </row>
    <row r="1679" spans="2:10" x14ac:dyDescent="0.2">
      <c r="B1679" s="21"/>
      <c r="C1679" s="21"/>
      <c r="D1679" s="21"/>
      <c r="J1679" s="21"/>
    </row>
    <row r="1680" spans="2:10" x14ac:dyDescent="0.2">
      <c r="B1680" s="21"/>
      <c r="C1680" s="21"/>
      <c r="D1680" s="21"/>
      <c r="J1680" s="21"/>
    </row>
    <row r="1681" spans="2:10" x14ac:dyDescent="0.2">
      <c r="B1681" s="21"/>
      <c r="C1681" s="21"/>
      <c r="D1681" s="21"/>
      <c r="J1681" s="21"/>
    </row>
    <row r="1682" spans="2:10" x14ac:dyDescent="0.2">
      <c r="B1682" s="21"/>
      <c r="C1682" s="21"/>
      <c r="D1682" s="21"/>
      <c r="J1682" s="21"/>
    </row>
    <row r="1683" spans="2:10" x14ac:dyDescent="0.2">
      <c r="B1683" s="21"/>
      <c r="C1683" s="21"/>
      <c r="D1683" s="21"/>
      <c r="J1683" s="21"/>
    </row>
    <row r="1684" spans="2:10" x14ac:dyDescent="0.2">
      <c r="B1684" s="21"/>
      <c r="C1684" s="21"/>
      <c r="D1684" s="21"/>
      <c r="J1684" s="21"/>
    </row>
    <row r="1685" spans="2:10" x14ac:dyDescent="0.2">
      <c r="B1685" s="21"/>
      <c r="C1685" s="21"/>
      <c r="D1685" s="21"/>
      <c r="J1685" s="21"/>
    </row>
    <row r="1686" spans="2:10" x14ac:dyDescent="0.2">
      <c r="B1686" s="21"/>
      <c r="C1686" s="21"/>
      <c r="D1686" s="21"/>
      <c r="J1686" s="21"/>
    </row>
    <row r="1687" spans="2:10" x14ac:dyDescent="0.2">
      <c r="B1687" s="21"/>
      <c r="C1687" s="21"/>
      <c r="D1687" s="21"/>
      <c r="J1687" s="21"/>
    </row>
    <row r="1688" spans="2:10" x14ac:dyDescent="0.2">
      <c r="B1688" s="21"/>
      <c r="C1688" s="21"/>
      <c r="D1688" s="21"/>
      <c r="J1688" s="21"/>
    </row>
    <row r="1689" spans="2:10" x14ac:dyDescent="0.2">
      <c r="B1689" s="21"/>
      <c r="C1689" s="21"/>
      <c r="D1689" s="21"/>
      <c r="J1689" s="21"/>
    </row>
    <row r="1690" spans="2:10" x14ac:dyDescent="0.2">
      <c r="B1690" s="21"/>
      <c r="C1690" s="21"/>
      <c r="D1690" s="21"/>
      <c r="J1690" s="21"/>
    </row>
    <row r="1691" spans="2:10" x14ac:dyDescent="0.2">
      <c r="B1691" s="21"/>
      <c r="C1691" s="21"/>
      <c r="D1691" s="21"/>
      <c r="J1691" s="21"/>
    </row>
    <row r="1692" spans="2:10" x14ac:dyDescent="0.2">
      <c r="B1692" s="21"/>
      <c r="C1692" s="21"/>
      <c r="D1692" s="21"/>
      <c r="J1692" s="21"/>
    </row>
    <row r="1693" spans="2:10" x14ac:dyDescent="0.2">
      <c r="B1693" s="21"/>
      <c r="C1693" s="21"/>
      <c r="D1693" s="21"/>
      <c r="J1693" s="21"/>
    </row>
    <row r="1694" spans="2:10" x14ac:dyDescent="0.2">
      <c r="B1694" s="21"/>
      <c r="C1694" s="21"/>
      <c r="D1694" s="21"/>
      <c r="J1694" s="21"/>
    </row>
    <row r="1695" spans="2:10" x14ac:dyDescent="0.2">
      <c r="B1695" s="21"/>
      <c r="C1695" s="21"/>
      <c r="D1695" s="21"/>
      <c r="J1695" s="21"/>
    </row>
    <row r="1696" spans="2:10" x14ac:dyDescent="0.2">
      <c r="B1696" s="21"/>
      <c r="C1696" s="21"/>
      <c r="D1696" s="21"/>
      <c r="J1696" s="21"/>
    </row>
    <row r="1697" spans="2:10" x14ac:dyDescent="0.2">
      <c r="B1697" s="21"/>
      <c r="C1697" s="21"/>
      <c r="D1697" s="21"/>
      <c r="J1697" s="21"/>
    </row>
    <row r="1698" spans="2:10" x14ac:dyDescent="0.2">
      <c r="B1698" s="21"/>
      <c r="C1698" s="21"/>
      <c r="D1698" s="21"/>
      <c r="J1698" s="21"/>
    </row>
    <row r="1699" spans="2:10" x14ac:dyDescent="0.2">
      <c r="B1699" s="21"/>
      <c r="C1699" s="21"/>
      <c r="D1699" s="21"/>
      <c r="J1699" s="21"/>
    </row>
    <row r="1700" spans="2:10" x14ac:dyDescent="0.2">
      <c r="B1700" s="21"/>
      <c r="C1700" s="21"/>
      <c r="D1700" s="21"/>
      <c r="J1700" s="21"/>
    </row>
    <row r="1701" spans="2:10" x14ac:dyDescent="0.2">
      <c r="B1701" s="21"/>
      <c r="C1701" s="21"/>
      <c r="D1701" s="21"/>
      <c r="J1701" s="21"/>
    </row>
    <row r="1702" spans="2:10" x14ac:dyDescent="0.2">
      <c r="B1702" s="21"/>
      <c r="C1702" s="21"/>
      <c r="D1702" s="21"/>
      <c r="J1702" s="21"/>
    </row>
    <row r="1703" spans="2:10" x14ac:dyDescent="0.2">
      <c r="B1703" s="21"/>
      <c r="C1703" s="21"/>
      <c r="D1703" s="21"/>
      <c r="J1703" s="21"/>
    </row>
    <row r="1704" spans="2:10" x14ac:dyDescent="0.2">
      <c r="B1704" s="21"/>
      <c r="C1704" s="21"/>
      <c r="D1704" s="21"/>
      <c r="J1704" s="21"/>
    </row>
    <row r="1705" spans="2:10" x14ac:dyDescent="0.2">
      <c r="B1705" s="21"/>
      <c r="C1705" s="21"/>
      <c r="D1705" s="21"/>
      <c r="J1705" s="21"/>
    </row>
    <row r="1706" spans="2:10" x14ac:dyDescent="0.2">
      <c r="B1706" s="21"/>
      <c r="C1706" s="21"/>
      <c r="D1706" s="21"/>
      <c r="J1706" s="21"/>
    </row>
    <row r="1707" spans="2:10" x14ac:dyDescent="0.2">
      <c r="B1707" s="21"/>
      <c r="C1707" s="21"/>
      <c r="D1707" s="21"/>
      <c r="J1707" s="21"/>
    </row>
    <row r="1708" spans="2:10" x14ac:dyDescent="0.2">
      <c r="B1708" s="21"/>
      <c r="C1708" s="21"/>
      <c r="D1708" s="21"/>
      <c r="J1708" s="21"/>
    </row>
    <row r="1709" spans="2:10" x14ac:dyDescent="0.2">
      <c r="B1709" s="21"/>
      <c r="C1709" s="21"/>
      <c r="D1709" s="21"/>
      <c r="J1709" s="21"/>
    </row>
    <row r="1710" spans="2:10" x14ac:dyDescent="0.2">
      <c r="B1710" s="21"/>
      <c r="C1710" s="21"/>
      <c r="D1710" s="21"/>
      <c r="J1710" s="21"/>
    </row>
    <row r="1712" spans="2:10" x14ac:dyDescent="0.2">
      <c r="B1712" s="21"/>
      <c r="C1712" s="21"/>
      <c r="D1712" s="21"/>
      <c r="J1712" s="21"/>
    </row>
    <row r="1713" spans="2:10" x14ac:dyDescent="0.2">
      <c r="B1713" s="21"/>
      <c r="C1713" s="21"/>
      <c r="D1713" s="21"/>
      <c r="J1713" s="21"/>
    </row>
    <row r="1714" spans="2:10" x14ac:dyDescent="0.2">
      <c r="B1714" s="21"/>
      <c r="C1714" s="21"/>
      <c r="D1714" s="21"/>
      <c r="J1714" s="21"/>
    </row>
    <row r="1715" spans="2:10" x14ac:dyDescent="0.2">
      <c r="B1715" s="21"/>
      <c r="C1715" s="21"/>
      <c r="D1715" s="21"/>
      <c r="J1715" s="21"/>
    </row>
    <row r="1716" spans="2:10" x14ac:dyDescent="0.2">
      <c r="B1716" s="21"/>
      <c r="C1716" s="21"/>
      <c r="D1716" s="21"/>
      <c r="J1716" s="21"/>
    </row>
    <row r="1717" spans="2:10" x14ac:dyDescent="0.2">
      <c r="B1717" s="21"/>
      <c r="C1717" s="21"/>
      <c r="D1717" s="21"/>
      <c r="J1717" s="21"/>
    </row>
    <row r="1718" spans="2:10" x14ac:dyDescent="0.2">
      <c r="B1718" s="21"/>
      <c r="C1718" s="21"/>
      <c r="D1718" s="21"/>
      <c r="J1718" s="21"/>
    </row>
    <row r="1719" spans="2:10" x14ac:dyDescent="0.2">
      <c r="B1719" s="21"/>
      <c r="C1719" s="21"/>
      <c r="D1719" s="21"/>
      <c r="J1719" s="21"/>
    </row>
    <row r="1720" spans="2:10" x14ac:dyDescent="0.2">
      <c r="B1720" s="21"/>
      <c r="C1720" s="21"/>
      <c r="D1720" s="21"/>
      <c r="J1720" s="21"/>
    </row>
    <row r="1721" spans="2:10" x14ac:dyDescent="0.2">
      <c r="B1721" s="21"/>
      <c r="C1721" s="21"/>
      <c r="D1721" s="21"/>
      <c r="J1721" s="21"/>
    </row>
    <row r="1722" spans="2:10" x14ac:dyDescent="0.2">
      <c r="B1722" s="21"/>
      <c r="C1722" s="21"/>
      <c r="D1722" s="21"/>
      <c r="J1722" s="21"/>
    </row>
    <row r="1723" spans="2:10" x14ac:dyDescent="0.2">
      <c r="B1723" s="21"/>
      <c r="C1723" s="21"/>
      <c r="D1723" s="21"/>
      <c r="J1723" s="21"/>
    </row>
    <row r="1724" spans="2:10" x14ac:dyDescent="0.2">
      <c r="B1724" s="21"/>
      <c r="C1724" s="21"/>
      <c r="D1724" s="21"/>
      <c r="J1724" s="21"/>
    </row>
    <row r="1725" spans="2:10" x14ac:dyDescent="0.2">
      <c r="B1725" s="21"/>
      <c r="C1725" s="21"/>
      <c r="D1725" s="21"/>
      <c r="J1725" s="21"/>
    </row>
    <row r="1726" spans="2:10" x14ac:dyDescent="0.2">
      <c r="B1726" s="21"/>
      <c r="C1726" s="21"/>
      <c r="D1726" s="21"/>
      <c r="J1726" s="21"/>
    </row>
    <row r="1727" spans="2:10" x14ac:dyDescent="0.2">
      <c r="B1727" s="21"/>
      <c r="C1727" s="21"/>
      <c r="D1727" s="21"/>
      <c r="J1727" s="21"/>
    </row>
    <row r="1728" spans="2:10" x14ac:dyDescent="0.2">
      <c r="B1728" s="21"/>
      <c r="C1728" s="21"/>
      <c r="D1728" s="21"/>
      <c r="J1728" s="21"/>
    </row>
    <row r="1729" spans="2:10" x14ac:dyDescent="0.2">
      <c r="B1729" s="21"/>
      <c r="C1729" s="21"/>
      <c r="D1729" s="21"/>
      <c r="J1729" s="21"/>
    </row>
    <row r="1730" spans="2:10" x14ac:dyDescent="0.2">
      <c r="B1730" s="21"/>
      <c r="C1730" s="21"/>
      <c r="D1730" s="21"/>
      <c r="J1730" s="21"/>
    </row>
    <row r="1731" spans="2:10" x14ac:dyDescent="0.2">
      <c r="B1731" s="21"/>
      <c r="C1731" s="21"/>
      <c r="D1731" s="21"/>
      <c r="J1731" s="21"/>
    </row>
    <row r="1732" spans="2:10" x14ac:dyDescent="0.2">
      <c r="B1732" s="21"/>
      <c r="C1732" s="21"/>
      <c r="D1732" s="21"/>
      <c r="J1732" s="21"/>
    </row>
    <row r="1733" spans="2:10" x14ac:dyDescent="0.2">
      <c r="B1733" s="21"/>
      <c r="C1733" s="21"/>
      <c r="D1733" s="21"/>
      <c r="J1733" s="21"/>
    </row>
    <row r="1734" spans="2:10" x14ac:dyDescent="0.2">
      <c r="B1734" s="21"/>
      <c r="C1734" s="21"/>
      <c r="D1734" s="21"/>
      <c r="J1734" s="21"/>
    </row>
    <row r="1735" spans="2:10" x14ac:dyDescent="0.2">
      <c r="B1735" s="21"/>
      <c r="C1735" s="21"/>
      <c r="D1735" s="21"/>
      <c r="J1735" s="21"/>
    </row>
    <row r="1736" spans="2:10" x14ac:dyDescent="0.2">
      <c r="B1736" s="21"/>
      <c r="C1736" s="21"/>
      <c r="D1736" s="21"/>
      <c r="J1736" s="21"/>
    </row>
    <row r="1737" spans="2:10" x14ac:dyDescent="0.2">
      <c r="B1737" s="21"/>
      <c r="C1737" s="21"/>
      <c r="D1737" s="21"/>
      <c r="J1737" s="21"/>
    </row>
    <row r="1738" spans="2:10" x14ac:dyDescent="0.2">
      <c r="B1738" s="21"/>
      <c r="C1738" s="21"/>
      <c r="D1738" s="21"/>
      <c r="J1738" s="21"/>
    </row>
    <row r="1739" spans="2:10" x14ac:dyDescent="0.2">
      <c r="B1739" s="21"/>
      <c r="C1739" s="21"/>
      <c r="D1739" s="21"/>
      <c r="J1739" s="21"/>
    </row>
    <row r="1740" spans="2:10" x14ac:dyDescent="0.2">
      <c r="B1740" s="21"/>
      <c r="C1740" s="21"/>
      <c r="D1740" s="21"/>
      <c r="J1740" s="21"/>
    </row>
    <row r="1741" spans="2:10" x14ac:dyDescent="0.2">
      <c r="B1741" s="21"/>
      <c r="C1741" s="21"/>
      <c r="D1741" s="21"/>
      <c r="J1741" s="21"/>
    </row>
    <row r="1742" spans="2:10" x14ac:dyDescent="0.2">
      <c r="B1742" s="21"/>
      <c r="C1742" s="21"/>
      <c r="D1742" s="21"/>
      <c r="J1742" s="21"/>
    </row>
    <row r="1743" spans="2:10" x14ac:dyDescent="0.2">
      <c r="B1743" s="21"/>
      <c r="C1743" s="21"/>
      <c r="D1743" s="21"/>
      <c r="J1743" s="21"/>
    </row>
    <row r="1744" spans="2:10" x14ac:dyDescent="0.2">
      <c r="B1744" s="21"/>
      <c r="C1744" s="21"/>
      <c r="D1744" s="21"/>
      <c r="J1744" s="21"/>
    </row>
    <row r="1745" spans="2:10" x14ac:dyDescent="0.2">
      <c r="B1745" s="21"/>
      <c r="C1745" s="21"/>
      <c r="D1745" s="21"/>
      <c r="J1745" s="21"/>
    </row>
    <row r="1746" spans="2:10" x14ac:dyDescent="0.2">
      <c r="B1746" s="21"/>
      <c r="C1746" s="21"/>
      <c r="D1746" s="21"/>
      <c r="J1746" s="21"/>
    </row>
    <row r="1747" spans="2:10" x14ac:dyDescent="0.2">
      <c r="B1747" s="21"/>
      <c r="C1747" s="21"/>
      <c r="D1747" s="21"/>
      <c r="J1747" s="21"/>
    </row>
    <row r="1748" spans="2:10" x14ac:dyDescent="0.2">
      <c r="B1748" s="21"/>
      <c r="C1748" s="21"/>
      <c r="D1748" s="21"/>
      <c r="J1748" s="21"/>
    </row>
    <row r="1749" spans="2:10" x14ac:dyDescent="0.2">
      <c r="B1749" s="21"/>
      <c r="C1749" s="21"/>
      <c r="D1749" s="21"/>
      <c r="J1749" s="21"/>
    </row>
    <row r="1750" spans="2:10" x14ac:dyDescent="0.2">
      <c r="B1750" s="21"/>
      <c r="C1750" s="21"/>
      <c r="D1750" s="21"/>
      <c r="J1750" s="21"/>
    </row>
    <row r="1751" spans="2:10" x14ac:dyDescent="0.2">
      <c r="B1751" s="21"/>
      <c r="C1751" s="21"/>
      <c r="D1751" s="21"/>
      <c r="J1751" s="21"/>
    </row>
    <row r="1752" spans="2:10" x14ac:dyDescent="0.2">
      <c r="B1752" s="21"/>
      <c r="C1752" s="21"/>
      <c r="D1752" s="21"/>
      <c r="J1752" s="21"/>
    </row>
    <row r="1753" spans="2:10" x14ac:dyDescent="0.2">
      <c r="B1753" s="21"/>
      <c r="C1753" s="21"/>
      <c r="D1753" s="21"/>
      <c r="J1753" s="21"/>
    </row>
    <row r="1754" spans="2:10" x14ac:dyDescent="0.2">
      <c r="B1754" s="21"/>
      <c r="C1754" s="21"/>
      <c r="D1754" s="21"/>
      <c r="J1754" s="21"/>
    </row>
    <row r="1755" spans="2:10" x14ac:dyDescent="0.2">
      <c r="B1755" s="21"/>
      <c r="C1755" s="21"/>
      <c r="D1755" s="21"/>
      <c r="J1755" s="21"/>
    </row>
    <row r="1756" spans="2:10" x14ac:dyDescent="0.2">
      <c r="B1756" s="21"/>
      <c r="C1756" s="21"/>
      <c r="D1756" s="21"/>
      <c r="J1756" s="21"/>
    </row>
    <row r="1757" spans="2:10" x14ac:dyDescent="0.2">
      <c r="B1757" s="21"/>
      <c r="C1757" s="21"/>
      <c r="D1757" s="21"/>
      <c r="J1757" s="21"/>
    </row>
    <row r="1758" spans="2:10" x14ac:dyDescent="0.2">
      <c r="B1758" s="21"/>
      <c r="C1758" s="21"/>
      <c r="D1758" s="21"/>
      <c r="J1758" s="21"/>
    </row>
    <row r="1759" spans="2:10" x14ac:dyDescent="0.2">
      <c r="B1759" s="21"/>
      <c r="C1759" s="21"/>
      <c r="D1759" s="21"/>
      <c r="J1759" s="21"/>
    </row>
    <row r="1760" spans="2:10" x14ac:dyDescent="0.2">
      <c r="B1760" s="21"/>
      <c r="C1760" s="21"/>
      <c r="D1760" s="21"/>
      <c r="J1760" s="21"/>
    </row>
    <row r="1761" spans="2:10" x14ac:dyDescent="0.2">
      <c r="B1761" s="21"/>
      <c r="C1761" s="21"/>
      <c r="D1761" s="21"/>
      <c r="J1761" s="21"/>
    </row>
    <row r="1762" spans="2:10" x14ac:dyDescent="0.2">
      <c r="B1762" s="21"/>
      <c r="C1762" s="21"/>
      <c r="D1762" s="21"/>
      <c r="J1762" s="21"/>
    </row>
    <row r="1763" spans="2:10" x14ac:dyDescent="0.2">
      <c r="B1763" s="21"/>
      <c r="C1763" s="21"/>
      <c r="D1763" s="21"/>
      <c r="J1763" s="21"/>
    </row>
    <row r="1764" spans="2:10" x14ac:dyDescent="0.2">
      <c r="B1764" s="21"/>
      <c r="C1764" s="21"/>
      <c r="D1764" s="21"/>
      <c r="J1764" s="21"/>
    </row>
    <row r="1765" spans="2:10" x14ac:dyDescent="0.2">
      <c r="B1765" s="21"/>
      <c r="C1765" s="21"/>
      <c r="D1765" s="21"/>
      <c r="J1765" s="21"/>
    </row>
    <row r="1766" spans="2:10" x14ac:dyDescent="0.2">
      <c r="B1766" s="21"/>
      <c r="C1766" s="21"/>
      <c r="D1766" s="21"/>
      <c r="J1766" s="21"/>
    </row>
    <row r="1767" spans="2:10" x14ac:dyDescent="0.2">
      <c r="B1767" s="21"/>
      <c r="C1767" s="21"/>
      <c r="D1767" s="21"/>
      <c r="J1767" s="21"/>
    </row>
    <row r="1768" spans="2:10" x14ac:dyDescent="0.2">
      <c r="B1768" s="21"/>
      <c r="C1768" s="21"/>
      <c r="D1768" s="21"/>
      <c r="J1768" s="21"/>
    </row>
    <row r="1769" spans="2:10" x14ac:dyDescent="0.2">
      <c r="B1769" s="21"/>
      <c r="C1769" s="21"/>
      <c r="D1769" s="21"/>
      <c r="J1769" s="21"/>
    </row>
    <row r="1770" spans="2:10" x14ac:dyDescent="0.2">
      <c r="B1770" s="21"/>
      <c r="C1770" s="21"/>
      <c r="D1770" s="21"/>
      <c r="J1770" s="21"/>
    </row>
    <row r="1771" spans="2:10" x14ac:dyDescent="0.2">
      <c r="B1771" s="21"/>
      <c r="C1771" s="21"/>
      <c r="D1771" s="21"/>
      <c r="J1771" s="21"/>
    </row>
    <row r="1772" spans="2:10" x14ac:dyDescent="0.2">
      <c r="B1772" s="21"/>
      <c r="C1772" s="21"/>
      <c r="D1772" s="21"/>
      <c r="J1772" s="21"/>
    </row>
    <row r="1773" spans="2:10" x14ac:dyDescent="0.2">
      <c r="B1773" s="21"/>
      <c r="C1773" s="21"/>
      <c r="D1773" s="21"/>
      <c r="J1773" s="21"/>
    </row>
    <row r="1774" spans="2:10" x14ac:dyDescent="0.2">
      <c r="B1774" s="21"/>
      <c r="C1774" s="21"/>
      <c r="D1774" s="21"/>
      <c r="J1774" s="21"/>
    </row>
    <row r="1775" spans="2:10" x14ac:dyDescent="0.2">
      <c r="B1775" s="21"/>
      <c r="C1775" s="21"/>
      <c r="D1775" s="21"/>
      <c r="J1775" s="21"/>
    </row>
    <row r="1776" spans="2:10" x14ac:dyDescent="0.2">
      <c r="B1776" s="21"/>
      <c r="C1776" s="21"/>
      <c r="D1776" s="21"/>
      <c r="J1776" s="21"/>
    </row>
    <row r="1777" spans="2:10" x14ac:dyDescent="0.2">
      <c r="B1777" s="21"/>
      <c r="C1777" s="21"/>
      <c r="D1777" s="21"/>
      <c r="J1777" s="21"/>
    </row>
    <row r="1778" spans="2:10" x14ac:dyDescent="0.2">
      <c r="B1778" s="21"/>
      <c r="C1778" s="21"/>
      <c r="D1778" s="21"/>
      <c r="J1778" s="21"/>
    </row>
    <row r="1779" spans="2:10" x14ac:dyDescent="0.2">
      <c r="B1779" s="21"/>
      <c r="C1779" s="21"/>
      <c r="D1779" s="21"/>
      <c r="J1779" s="21"/>
    </row>
    <row r="1780" spans="2:10" x14ac:dyDescent="0.2">
      <c r="B1780" s="21"/>
      <c r="C1780" s="21"/>
      <c r="D1780" s="21"/>
      <c r="J1780" s="21"/>
    </row>
    <row r="1781" spans="2:10" x14ac:dyDescent="0.2">
      <c r="B1781" s="21"/>
      <c r="C1781" s="21"/>
      <c r="D1781" s="21"/>
      <c r="J1781" s="21"/>
    </row>
    <row r="1782" spans="2:10" x14ac:dyDescent="0.2">
      <c r="B1782" s="21"/>
      <c r="C1782" s="21"/>
      <c r="D1782" s="21"/>
      <c r="J1782" s="21"/>
    </row>
    <row r="1783" spans="2:10" x14ac:dyDescent="0.2">
      <c r="B1783" s="21"/>
      <c r="C1783" s="21"/>
      <c r="D1783" s="21"/>
      <c r="J1783" s="21"/>
    </row>
    <row r="1784" spans="2:10" x14ac:dyDescent="0.2">
      <c r="B1784" s="21"/>
      <c r="C1784" s="21"/>
      <c r="D1784" s="21"/>
      <c r="J1784" s="21"/>
    </row>
    <row r="1785" spans="2:10" x14ac:dyDescent="0.2">
      <c r="B1785" s="21"/>
      <c r="C1785" s="21"/>
      <c r="D1785" s="21"/>
      <c r="J1785" s="21"/>
    </row>
    <row r="1786" spans="2:10" x14ac:dyDescent="0.2">
      <c r="B1786" s="21"/>
      <c r="C1786" s="21"/>
      <c r="D1786" s="21"/>
      <c r="J1786" s="21"/>
    </row>
    <row r="1787" spans="2:10" x14ac:dyDescent="0.2">
      <c r="B1787" s="21"/>
      <c r="C1787" s="21"/>
      <c r="D1787" s="21"/>
      <c r="J1787" s="21"/>
    </row>
    <row r="1788" spans="2:10" x14ac:dyDescent="0.2">
      <c r="B1788" s="21"/>
      <c r="C1788" s="21"/>
      <c r="D1788" s="21"/>
      <c r="J1788" s="21"/>
    </row>
    <row r="1789" spans="2:10" x14ac:dyDescent="0.2">
      <c r="B1789" s="21"/>
      <c r="C1789" s="21"/>
      <c r="D1789" s="21"/>
      <c r="J1789" s="21"/>
    </row>
    <row r="1790" spans="2:10" x14ac:dyDescent="0.2">
      <c r="B1790" s="21"/>
      <c r="C1790" s="21"/>
      <c r="D1790" s="21"/>
      <c r="J1790" s="21"/>
    </row>
    <row r="1791" spans="2:10" x14ac:dyDescent="0.2">
      <c r="B1791" s="21"/>
      <c r="C1791" s="21"/>
      <c r="D1791" s="21"/>
      <c r="J1791" s="21"/>
    </row>
    <row r="1792" spans="2:10" x14ac:dyDescent="0.2">
      <c r="B1792" s="21"/>
      <c r="C1792" s="21"/>
      <c r="D1792" s="21"/>
      <c r="J1792" s="21"/>
    </row>
    <row r="1793" spans="2:10" x14ac:dyDescent="0.2">
      <c r="B1793" s="21"/>
      <c r="C1793" s="21"/>
      <c r="D1793" s="21"/>
      <c r="J1793" s="21"/>
    </row>
    <row r="1794" spans="2:10" x14ac:dyDescent="0.2">
      <c r="B1794" s="21"/>
      <c r="C1794" s="21"/>
      <c r="D1794" s="21"/>
      <c r="J1794" s="21"/>
    </row>
    <row r="1795" spans="2:10" x14ac:dyDescent="0.2">
      <c r="B1795" s="21"/>
      <c r="C1795" s="21"/>
      <c r="D1795" s="21"/>
      <c r="J1795" s="21"/>
    </row>
    <row r="1796" spans="2:10" x14ac:dyDescent="0.2">
      <c r="B1796" s="21"/>
      <c r="C1796" s="21"/>
      <c r="D1796" s="21"/>
      <c r="J1796" s="21"/>
    </row>
    <row r="1797" spans="2:10" x14ac:dyDescent="0.2">
      <c r="B1797" s="21"/>
      <c r="C1797" s="21"/>
      <c r="D1797" s="21"/>
      <c r="J1797" s="21"/>
    </row>
    <row r="1798" spans="2:10" x14ac:dyDescent="0.2">
      <c r="B1798" s="21"/>
      <c r="C1798" s="21"/>
      <c r="D1798" s="21"/>
      <c r="J1798" s="21"/>
    </row>
    <row r="1799" spans="2:10" x14ac:dyDescent="0.2">
      <c r="B1799" s="21"/>
      <c r="C1799" s="21"/>
      <c r="D1799" s="21"/>
      <c r="J1799" s="21"/>
    </row>
    <row r="1800" spans="2:10" x14ac:dyDescent="0.2">
      <c r="B1800" s="21"/>
      <c r="C1800" s="21"/>
      <c r="D1800" s="21"/>
      <c r="J1800" s="21"/>
    </row>
    <row r="1801" spans="2:10" x14ac:dyDescent="0.2">
      <c r="B1801" s="21"/>
      <c r="C1801" s="21"/>
      <c r="D1801" s="21"/>
      <c r="J1801" s="21"/>
    </row>
    <row r="1802" spans="2:10" x14ac:dyDescent="0.2">
      <c r="B1802" s="21"/>
      <c r="C1802" s="21"/>
      <c r="D1802" s="21"/>
      <c r="J1802" s="21"/>
    </row>
    <row r="1803" spans="2:10" x14ac:dyDescent="0.2">
      <c r="B1803" s="21"/>
      <c r="C1803" s="21"/>
      <c r="D1803" s="21"/>
      <c r="J1803" s="21"/>
    </row>
    <row r="1804" spans="2:10" x14ac:dyDescent="0.2">
      <c r="B1804" s="21"/>
      <c r="C1804" s="21"/>
      <c r="D1804" s="21"/>
      <c r="J1804" s="21"/>
    </row>
    <row r="1805" spans="2:10" x14ac:dyDescent="0.2">
      <c r="B1805" s="21"/>
      <c r="C1805" s="21"/>
      <c r="D1805" s="21"/>
      <c r="J1805" s="21"/>
    </row>
    <row r="1806" spans="2:10" x14ac:dyDescent="0.2">
      <c r="B1806" s="21"/>
      <c r="C1806" s="21"/>
      <c r="D1806" s="21"/>
      <c r="J1806" s="21"/>
    </row>
    <row r="1807" spans="2:10" x14ac:dyDescent="0.2">
      <c r="B1807" s="21"/>
      <c r="C1807" s="21"/>
      <c r="D1807" s="21"/>
      <c r="J1807" s="21"/>
    </row>
    <row r="1808" spans="2:10" x14ac:dyDescent="0.2">
      <c r="B1808" s="21"/>
      <c r="C1808" s="21"/>
      <c r="D1808" s="21"/>
      <c r="J1808" s="21"/>
    </row>
    <row r="1809" spans="2:10" x14ac:dyDescent="0.2">
      <c r="B1809" s="21"/>
      <c r="C1809" s="21"/>
      <c r="D1809" s="21"/>
      <c r="J1809" s="21"/>
    </row>
    <row r="1810" spans="2:10" x14ac:dyDescent="0.2">
      <c r="B1810" s="21"/>
      <c r="C1810" s="21"/>
      <c r="D1810" s="21"/>
      <c r="J1810" s="21"/>
    </row>
    <row r="1812" spans="2:10" x14ac:dyDescent="0.2">
      <c r="B1812" s="21"/>
      <c r="C1812" s="21"/>
      <c r="D1812" s="21"/>
      <c r="J1812" s="21"/>
    </row>
    <row r="1813" spans="2:10" x14ac:dyDescent="0.2">
      <c r="B1813" s="21"/>
      <c r="C1813" s="21"/>
      <c r="D1813" s="21"/>
      <c r="J1813" s="21"/>
    </row>
    <row r="1814" spans="2:10" x14ac:dyDescent="0.2">
      <c r="B1814" s="21"/>
      <c r="C1814" s="21"/>
      <c r="D1814" s="21"/>
      <c r="J1814" s="21"/>
    </row>
    <row r="1815" spans="2:10" x14ac:dyDescent="0.2">
      <c r="B1815" s="21"/>
      <c r="C1815" s="21"/>
      <c r="D1815" s="21"/>
      <c r="J1815" s="21"/>
    </row>
    <row r="1816" spans="2:10" x14ac:dyDescent="0.2">
      <c r="B1816" s="21"/>
      <c r="C1816" s="21"/>
      <c r="D1816" s="21"/>
      <c r="J1816" s="21"/>
    </row>
    <row r="1817" spans="2:10" x14ac:dyDescent="0.2">
      <c r="B1817" s="21"/>
      <c r="C1817" s="21"/>
      <c r="D1817" s="21"/>
      <c r="J1817" s="21"/>
    </row>
    <row r="1818" spans="2:10" x14ac:dyDescent="0.2">
      <c r="B1818" s="21"/>
      <c r="C1818" s="21"/>
      <c r="D1818" s="21"/>
      <c r="J1818" s="21"/>
    </row>
    <row r="1819" spans="2:10" x14ac:dyDescent="0.2">
      <c r="B1819" s="21"/>
      <c r="C1819" s="21"/>
      <c r="D1819" s="21"/>
      <c r="J1819" s="21"/>
    </row>
    <row r="1820" spans="2:10" x14ac:dyDescent="0.2">
      <c r="B1820" s="21"/>
      <c r="C1820" s="21"/>
      <c r="D1820" s="21"/>
      <c r="J1820" s="21"/>
    </row>
    <row r="1821" spans="2:10" x14ac:dyDescent="0.2">
      <c r="B1821" s="21"/>
      <c r="C1821" s="21"/>
      <c r="D1821" s="21"/>
      <c r="J1821" s="21"/>
    </row>
    <row r="1822" spans="2:10" x14ac:dyDescent="0.2">
      <c r="B1822" s="21"/>
      <c r="C1822" s="21"/>
      <c r="D1822" s="21"/>
      <c r="J1822" s="21"/>
    </row>
    <row r="1823" spans="2:10" x14ac:dyDescent="0.2">
      <c r="B1823" s="21"/>
      <c r="C1823" s="21"/>
      <c r="D1823" s="21"/>
      <c r="J1823" s="21"/>
    </row>
    <row r="1824" spans="2:10" x14ac:dyDescent="0.2">
      <c r="B1824" s="21"/>
      <c r="C1824" s="21"/>
      <c r="D1824" s="21"/>
      <c r="J1824" s="21"/>
    </row>
    <row r="1825" spans="2:10" x14ac:dyDescent="0.2">
      <c r="B1825" s="21"/>
      <c r="C1825" s="21"/>
      <c r="D1825" s="21"/>
      <c r="J1825" s="21"/>
    </row>
    <row r="1826" spans="2:10" x14ac:dyDescent="0.2">
      <c r="B1826" s="21"/>
      <c r="C1826" s="21"/>
      <c r="D1826" s="21"/>
      <c r="J1826" s="21"/>
    </row>
    <row r="1827" spans="2:10" x14ac:dyDescent="0.2">
      <c r="B1827" s="21"/>
      <c r="C1827" s="21"/>
      <c r="D1827" s="21"/>
      <c r="J1827" s="21"/>
    </row>
    <row r="1828" spans="2:10" x14ac:dyDescent="0.2">
      <c r="B1828" s="21"/>
      <c r="C1828" s="21"/>
      <c r="D1828" s="21"/>
      <c r="J1828" s="21"/>
    </row>
    <row r="1829" spans="2:10" x14ac:dyDescent="0.2">
      <c r="B1829" s="21"/>
      <c r="C1829" s="21"/>
      <c r="D1829" s="21"/>
      <c r="J1829" s="21"/>
    </row>
    <row r="1830" spans="2:10" x14ac:dyDescent="0.2">
      <c r="B1830" s="21"/>
      <c r="C1830" s="21"/>
      <c r="D1830" s="21"/>
      <c r="J1830" s="21"/>
    </row>
    <row r="1831" spans="2:10" x14ac:dyDescent="0.2">
      <c r="B1831" s="21"/>
      <c r="C1831" s="21"/>
      <c r="D1831" s="21"/>
      <c r="J1831" s="21"/>
    </row>
    <row r="1832" spans="2:10" x14ac:dyDescent="0.2">
      <c r="B1832" s="21"/>
      <c r="C1832" s="21"/>
      <c r="D1832" s="21"/>
      <c r="J1832" s="21"/>
    </row>
    <row r="1833" spans="2:10" x14ac:dyDescent="0.2">
      <c r="B1833" s="21"/>
      <c r="C1833" s="21"/>
      <c r="D1833" s="21"/>
      <c r="J1833" s="21"/>
    </row>
    <row r="1834" spans="2:10" x14ac:dyDescent="0.2">
      <c r="B1834" s="21"/>
      <c r="C1834" s="21"/>
      <c r="D1834" s="21"/>
      <c r="J1834" s="21"/>
    </row>
    <row r="1835" spans="2:10" x14ac:dyDescent="0.2">
      <c r="B1835" s="21"/>
      <c r="C1835" s="21"/>
      <c r="D1835" s="21"/>
      <c r="J1835" s="21"/>
    </row>
    <row r="1836" spans="2:10" x14ac:dyDescent="0.2">
      <c r="B1836" s="21"/>
      <c r="C1836" s="21"/>
      <c r="D1836" s="21"/>
      <c r="J1836" s="21"/>
    </row>
    <row r="1837" spans="2:10" x14ac:dyDescent="0.2">
      <c r="B1837" s="21"/>
      <c r="C1837" s="21"/>
      <c r="D1837" s="21"/>
      <c r="J1837" s="21"/>
    </row>
    <row r="1838" spans="2:10" x14ac:dyDescent="0.2">
      <c r="B1838" s="21"/>
      <c r="C1838" s="21"/>
      <c r="D1838" s="21"/>
      <c r="J1838" s="21"/>
    </row>
    <row r="1839" spans="2:10" x14ac:dyDescent="0.2">
      <c r="B1839" s="21"/>
      <c r="C1839" s="21"/>
      <c r="D1839" s="21"/>
      <c r="J1839" s="21"/>
    </row>
    <row r="1840" spans="2:10" x14ac:dyDescent="0.2">
      <c r="B1840" s="21"/>
      <c r="C1840" s="21"/>
      <c r="D1840" s="21"/>
      <c r="J1840" s="21"/>
    </row>
    <row r="1841" spans="2:10" x14ac:dyDescent="0.2">
      <c r="B1841" s="21"/>
      <c r="C1841" s="21"/>
      <c r="D1841" s="21"/>
      <c r="J1841" s="21"/>
    </row>
    <row r="1842" spans="2:10" x14ac:dyDescent="0.2">
      <c r="B1842" s="21"/>
      <c r="C1842" s="21"/>
      <c r="D1842" s="21"/>
      <c r="J1842" s="21"/>
    </row>
    <row r="1843" spans="2:10" x14ac:dyDescent="0.2">
      <c r="B1843" s="21"/>
      <c r="C1843" s="21"/>
      <c r="D1843" s="21"/>
      <c r="J1843" s="21"/>
    </row>
    <row r="1844" spans="2:10" x14ac:dyDescent="0.2">
      <c r="B1844" s="21"/>
      <c r="C1844" s="21"/>
      <c r="D1844" s="21"/>
      <c r="J1844" s="21"/>
    </row>
    <row r="1845" spans="2:10" x14ac:dyDescent="0.2">
      <c r="B1845" s="21"/>
      <c r="C1845" s="21"/>
      <c r="D1845" s="21"/>
      <c r="J1845" s="21"/>
    </row>
    <row r="1846" spans="2:10" x14ac:dyDescent="0.2">
      <c r="B1846" s="21"/>
      <c r="C1846" s="21"/>
      <c r="D1846" s="21"/>
      <c r="J1846" s="21"/>
    </row>
    <row r="1847" spans="2:10" x14ac:dyDescent="0.2">
      <c r="B1847" s="21"/>
      <c r="C1847" s="21"/>
      <c r="D1847" s="21"/>
      <c r="J1847" s="21"/>
    </row>
    <row r="1848" spans="2:10" x14ac:dyDescent="0.2">
      <c r="B1848" s="21"/>
      <c r="C1848" s="21"/>
      <c r="D1848" s="21"/>
      <c r="J1848" s="21"/>
    </row>
    <row r="1849" spans="2:10" x14ac:dyDescent="0.2">
      <c r="B1849" s="21"/>
      <c r="C1849" s="21"/>
      <c r="D1849" s="21"/>
      <c r="J1849" s="21"/>
    </row>
    <row r="1850" spans="2:10" x14ac:dyDescent="0.2">
      <c r="B1850" s="21"/>
      <c r="C1850" s="21"/>
      <c r="D1850" s="21"/>
      <c r="J1850" s="21"/>
    </row>
    <row r="1851" spans="2:10" x14ac:dyDescent="0.2">
      <c r="B1851" s="21"/>
      <c r="C1851" s="21"/>
      <c r="D1851" s="21"/>
      <c r="J1851" s="21"/>
    </row>
    <row r="1852" spans="2:10" x14ac:dyDescent="0.2">
      <c r="B1852" s="21"/>
      <c r="C1852" s="21"/>
      <c r="D1852" s="21"/>
      <c r="J1852" s="21"/>
    </row>
    <row r="1853" spans="2:10" x14ac:dyDescent="0.2">
      <c r="B1853" s="21"/>
      <c r="C1853" s="21"/>
      <c r="D1853" s="21"/>
      <c r="J1853" s="21"/>
    </row>
    <row r="1854" spans="2:10" x14ac:dyDescent="0.2">
      <c r="B1854" s="21"/>
      <c r="C1854" s="21"/>
      <c r="D1854" s="21"/>
      <c r="J1854" s="21"/>
    </row>
    <row r="1855" spans="2:10" x14ac:dyDescent="0.2">
      <c r="B1855" s="21"/>
      <c r="C1855" s="21"/>
      <c r="D1855" s="21"/>
      <c r="J1855" s="21"/>
    </row>
    <row r="1856" spans="2:10" x14ac:dyDescent="0.2">
      <c r="B1856" s="21"/>
      <c r="C1856" s="21"/>
      <c r="D1856" s="21"/>
      <c r="J1856" s="21"/>
    </row>
    <row r="1857" spans="2:10" x14ac:dyDescent="0.2">
      <c r="B1857" s="21"/>
      <c r="C1857" s="21"/>
      <c r="D1857" s="21"/>
      <c r="J1857" s="21"/>
    </row>
    <row r="1858" spans="2:10" x14ac:dyDescent="0.2">
      <c r="B1858" s="21"/>
      <c r="C1858" s="21"/>
      <c r="D1858" s="21"/>
      <c r="J1858" s="21"/>
    </row>
    <row r="1859" spans="2:10" x14ac:dyDescent="0.2">
      <c r="B1859" s="21"/>
      <c r="C1859" s="21"/>
      <c r="D1859" s="21"/>
      <c r="J1859" s="21"/>
    </row>
    <row r="1860" spans="2:10" x14ac:dyDescent="0.2">
      <c r="B1860" s="21"/>
      <c r="C1860" s="21"/>
      <c r="D1860" s="21"/>
      <c r="J1860" s="21"/>
    </row>
    <row r="1861" spans="2:10" x14ac:dyDescent="0.2">
      <c r="B1861" s="21"/>
      <c r="C1861" s="21"/>
      <c r="D1861" s="21"/>
      <c r="J1861" s="21"/>
    </row>
    <row r="1862" spans="2:10" x14ac:dyDescent="0.2">
      <c r="B1862" s="21"/>
      <c r="C1862" s="21"/>
      <c r="D1862" s="21"/>
      <c r="J1862" s="21"/>
    </row>
    <row r="1863" spans="2:10" x14ac:dyDescent="0.2">
      <c r="B1863" s="21"/>
      <c r="C1863" s="21"/>
      <c r="D1863" s="21"/>
      <c r="J1863" s="21"/>
    </row>
    <row r="1864" spans="2:10" x14ac:dyDescent="0.2">
      <c r="B1864" s="21"/>
      <c r="C1864" s="21"/>
      <c r="D1864" s="21"/>
      <c r="J1864" s="21"/>
    </row>
    <row r="1865" spans="2:10" x14ac:dyDescent="0.2">
      <c r="B1865" s="21"/>
      <c r="C1865" s="21"/>
      <c r="D1865" s="21"/>
      <c r="J1865" s="21"/>
    </row>
    <row r="1866" spans="2:10" x14ac:dyDescent="0.2">
      <c r="B1866" s="21"/>
      <c r="C1866" s="21"/>
      <c r="D1866" s="21"/>
      <c r="J1866" s="21"/>
    </row>
    <row r="1867" spans="2:10" x14ac:dyDescent="0.2">
      <c r="B1867" s="21"/>
      <c r="C1867" s="21"/>
      <c r="D1867" s="21"/>
      <c r="J1867" s="21"/>
    </row>
    <row r="1868" spans="2:10" x14ac:dyDescent="0.2">
      <c r="B1868" s="21"/>
      <c r="C1868" s="21"/>
      <c r="D1868" s="21"/>
      <c r="J1868" s="21"/>
    </row>
    <row r="1869" spans="2:10" x14ac:dyDescent="0.2">
      <c r="B1869" s="21"/>
      <c r="C1869" s="21"/>
      <c r="D1869" s="21"/>
      <c r="J1869" s="21"/>
    </row>
    <row r="1870" spans="2:10" x14ac:dyDescent="0.2">
      <c r="B1870" s="21"/>
      <c r="C1870" s="21"/>
      <c r="D1870" s="21"/>
      <c r="J1870" s="21"/>
    </row>
    <row r="1871" spans="2:10" x14ac:dyDescent="0.2">
      <c r="B1871" s="21"/>
      <c r="C1871" s="21"/>
      <c r="D1871" s="21"/>
      <c r="J1871" s="21"/>
    </row>
    <row r="1872" spans="2:10" x14ac:dyDescent="0.2">
      <c r="B1872" s="21"/>
      <c r="C1872" s="21"/>
      <c r="D1872" s="21"/>
      <c r="J1872" s="21"/>
    </row>
    <row r="1873" spans="2:10" x14ac:dyDescent="0.2">
      <c r="B1873" s="21"/>
      <c r="C1873" s="21"/>
      <c r="D1873" s="21"/>
      <c r="J1873" s="21"/>
    </row>
    <row r="1874" spans="2:10" x14ac:dyDescent="0.2">
      <c r="B1874" s="21"/>
      <c r="C1874" s="21"/>
      <c r="D1874" s="21"/>
      <c r="J1874" s="21"/>
    </row>
    <row r="1875" spans="2:10" x14ac:dyDescent="0.2">
      <c r="B1875" s="21"/>
      <c r="C1875" s="21"/>
      <c r="D1875" s="21"/>
      <c r="J1875" s="21"/>
    </row>
    <row r="1876" spans="2:10" x14ac:dyDescent="0.2">
      <c r="B1876" s="21"/>
      <c r="C1876" s="21"/>
      <c r="D1876" s="21"/>
      <c r="J1876" s="21"/>
    </row>
    <row r="1877" spans="2:10" x14ac:dyDescent="0.2">
      <c r="B1877" s="21"/>
      <c r="C1877" s="21"/>
      <c r="D1877" s="21"/>
      <c r="J1877" s="21"/>
    </row>
    <row r="1879" spans="2:10" x14ac:dyDescent="0.2">
      <c r="B1879" s="21"/>
      <c r="C1879" s="21"/>
      <c r="D1879" s="21"/>
      <c r="J1879" s="21"/>
    </row>
    <row r="1880" spans="2:10" x14ac:dyDescent="0.2">
      <c r="B1880" s="21"/>
      <c r="C1880" s="21"/>
      <c r="D1880" s="21"/>
      <c r="J1880" s="21"/>
    </row>
    <row r="1881" spans="2:10" x14ac:dyDescent="0.2">
      <c r="B1881" s="21"/>
      <c r="C1881" s="21"/>
      <c r="D1881" s="21"/>
      <c r="J1881" s="21"/>
    </row>
    <row r="1882" spans="2:10" x14ac:dyDescent="0.2">
      <c r="B1882" s="21"/>
      <c r="C1882" s="21"/>
      <c r="D1882" s="21"/>
      <c r="J1882" s="21"/>
    </row>
    <row r="1883" spans="2:10" x14ac:dyDescent="0.2">
      <c r="B1883" s="21"/>
      <c r="C1883" s="21"/>
      <c r="D1883" s="21"/>
      <c r="J1883" s="21"/>
    </row>
    <row r="1884" spans="2:10" x14ac:dyDescent="0.2">
      <c r="B1884" s="21"/>
      <c r="C1884" s="21"/>
      <c r="D1884" s="21"/>
      <c r="J1884" s="21"/>
    </row>
    <row r="1885" spans="2:10" x14ac:dyDescent="0.2">
      <c r="B1885" s="21"/>
      <c r="C1885" s="21"/>
      <c r="D1885" s="21"/>
      <c r="J1885" s="21"/>
    </row>
    <row r="1886" spans="2:10" x14ac:dyDescent="0.2">
      <c r="B1886" s="21"/>
      <c r="C1886" s="21"/>
      <c r="D1886" s="21"/>
      <c r="J1886" s="21"/>
    </row>
    <row r="1887" spans="2:10" x14ac:dyDescent="0.2">
      <c r="B1887" s="21"/>
      <c r="C1887" s="21"/>
      <c r="D1887" s="21"/>
      <c r="J1887" s="21"/>
    </row>
    <row r="1888" spans="2:10" x14ac:dyDescent="0.2">
      <c r="B1888" s="21"/>
      <c r="C1888" s="21"/>
      <c r="D1888" s="21"/>
      <c r="J1888" s="21"/>
    </row>
    <row r="1889" spans="2:10" x14ac:dyDescent="0.2">
      <c r="B1889" s="21"/>
      <c r="C1889" s="21"/>
      <c r="D1889" s="21"/>
      <c r="J1889" s="21"/>
    </row>
    <row r="1890" spans="2:10" x14ac:dyDescent="0.2">
      <c r="B1890" s="21"/>
      <c r="C1890" s="21"/>
      <c r="D1890" s="21"/>
      <c r="J1890" s="21"/>
    </row>
    <row r="1891" spans="2:10" x14ac:dyDescent="0.2">
      <c r="B1891" s="21"/>
      <c r="C1891" s="21"/>
      <c r="D1891" s="21"/>
      <c r="J1891" s="21"/>
    </row>
    <row r="1892" spans="2:10" x14ac:dyDescent="0.2">
      <c r="B1892" s="21"/>
      <c r="C1892" s="21"/>
      <c r="D1892" s="21"/>
      <c r="J1892" s="21"/>
    </row>
    <row r="1893" spans="2:10" x14ac:dyDescent="0.2">
      <c r="B1893" s="21"/>
      <c r="C1893" s="21"/>
      <c r="D1893" s="21"/>
      <c r="J1893" s="21"/>
    </row>
    <row r="1894" spans="2:10" x14ac:dyDescent="0.2">
      <c r="B1894" s="21"/>
      <c r="C1894" s="21"/>
      <c r="D1894" s="21"/>
      <c r="J1894" s="21"/>
    </row>
    <row r="1895" spans="2:10" x14ac:dyDescent="0.2">
      <c r="B1895" s="21"/>
      <c r="C1895" s="21"/>
      <c r="D1895" s="21"/>
      <c r="J1895" s="21"/>
    </row>
    <row r="1896" spans="2:10" x14ac:dyDescent="0.2">
      <c r="B1896" s="21"/>
      <c r="C1896" s="21"/>
      <c r="D1896" s="21"/>
      <c r="J1896" s="21"/>
    </row>
    <row r="1897" spans="2:10" x14ac:dyDescent="0.2">
      <c r="B1897" s="21"/>
      <c r="C1897" s="21"/>
      <c r="D1897" s="21"/>
      <c r="J1897" s="21"/>
    </row>
    <row r="1898" spans="2:10" x14ac:dyDescent="0.2">
      <c r="B1898" s="21"/>
      <c r="C1898" s="21"/>
      <c r="D1898" s="21"/>
      <c r="J1898" s="21"/>
    </row>
    <row r="1899" spans="2:10" x14ac:dyDescent="0.2">
      <c r="B1899" s="21"/>
      <c r="C1899" s="21"/>
      <c r="D1899" s="21"/>
      <c r="J1899" s="21"/>
    </row>
    <row r="1900" spans="2:10" x14ac:dyDescent="0.2">
      <c r="B1900" s="21"/>
      <c r="C1900" s="21"/>
      <c r="D1900" s="21"/>
      <c r="J1900" s="21"/>
    </row>
    <row r="1901" spans="2:10" x14ac:dyDescent="0.2">
      <c r="B1901" s="21"/>
      <c r="C1901" s="21"/>
      <c r="D1901" s="21"/>
      <c r="J1901" s="21"/>
    </row>
    <row r="1902" spans="2:10" x14ac:dyDescent="0.2">
      <c r="B1902" s="21"/>
      <c r="C1902" s="21"/>
      <c r="D1902" s="21"/>
      <c r="J1902" s="21"/>
    </row>
    <row r="1903" spans="2:10" x14ac:dyDescent="0.2">
      <c r="B1903" s="21"/>
      <c r="C1903" s="21"/>
      <c r="D1903" s="21"/>
      <c r="J1903" s="21"/>
    </row>
    <row r="1904" spans="2:10" x14ac:dyDescent="0.2">
      <c r="B1904" s="21"/>
      <c r="C1904" s="21"/>
      <c r="D1904" s="21"/>
      <c r="J1904" s="21"/>
    </row>
    <row r="1905" spans="2:10" x14ac:dyDescent="0.2">
      <c r="B1905" s="21"/>
      <c r="C1905" s="21"/>
      <c r="D1905" s="21"/>
      <c r="J1905" s="21"/>
    </row>
    <row r="1906" spans="2:10" x14ac:dyDescent="0.2">
      <c r="B1906" s="21"/>
      <c r="C1906" s="21"/>
      <c r="D1906" s="21"/>
      <c r="J1906" s="21"/>
    </row>
    <row r="1907" spans="2:10" x14ac:dyDescent="0.2">
      <c r="B1907" s="21"/>
      <c r="C1907" s="21"/>
      <c r="D1907" s="21"/>
      <c r="J1907" s="21"/>
    </row>
    <row r="1908" spans="2:10" x14ac:dyDescent="0.2">
      <c r="B1908" s="21"/>
      <c r="C1908" s="21"/>
      <c r="D1908" s="21"/>
      <c r="J1908" s="21"/>
    </row>
    <row r="1909" spans="2:10" x14ac:dyDescent="0.2">
      <c r="B1909" s="21"/>
      <c r="C1909" s="21"/>
      <c r="D1909" s="21"/>
      <c r="J1909" s="21"/>
    </row>
    <row r="1910" spans="2:10" x14ac:dyDescent="0.2">
      <c r="B1910" s="21"/>
      <c r="C1910" s="21"/>
      <c r="D1910" s="21"/>
      <c r="J1910" s="21"/>
    </row>
    <row r="1911" spans="2:10" x14ac:dyDescent="0.2">
      <c r="B1911" s="21"/>
      <c r="C1911" s="21"/>
      <c r="D1911" s="21"/>
      <c r="J1911" s="21"/>
    </row>
    <row r="1912" spans="2:10" x14ac:dyDescent="0.2">
      <c r="B1912" s="21"/>
      <c r="C1912" s="21"/>
      <c r="D1912" s="21"/>
      <c r="J1912" s="21"/>
    </row>
    <row r="1913" spans="2:10" x14ac:dyDescent="0.2">
      <c r="B1913" s="21"/>
      <c r="C1913" s="21"/>
      <c r="D1913" s="21"/>
      <c r="J1913" s="21"/>
    </row>
    <row r="1914" spans="2:10" x14ac:dyDescent="0.2">
      <c r="B1914" s="21"/>
      <c r="C1914" s="21"/>
      <c r="D1914" s="21"/>
      <c r="J1914" s="21"/>
    </row>
    <row r="1915" spans="2:10" x14ac:dyDescent="0.2">
      <c r="B1915" s="21"/>
      <c r="C1915" s="21"/>
      <c r="D1915" s="21"/>
      <c r="J1915" s="21"/>
    </row>
    <row r="1916" spans="2:10" x14ac:dyDescent="0.2">
      <c r="B1916" s="21"/>
      <c r="C1916" s="21"/>
      <c r="D1916" s="21"/>
      <c r="J1916" s="21"/>
    </row>
    <row r="1917" spans="2:10" x14ac:dyDescent="0.2">
      <c r="B1917" s="21"/>
      <c r="C1917" s="21"/>
      <c r="D1917" s="21"/>
      <c r="J1917" s="21"/>
    </row>
    <row r="1918" spans="2:10" x14ac:dyDescent="0.2">
      <c r="B1918" s="21"/>
      <c r="C1918" s="21"/>
      <c r="D1918" s="21"/>
      <c r="J1918" s="21"/>
    </row>
    <row r="1919" spans="2:10" x14ac:dyDescent="0.2">
      <c r="B1919" s="21"/>
      <c r="C1919" s="21"/>
      <c r="D1919" s="21"/>
      <c r="J1919" s="21"/>
    </row>
    <row r="1920" spans="2:10" x14ac:dyDescent="0.2">
      <c r="B1920" s="21"/>
      <c r="C1920" s="21"/>
      <c r="D1920" s="21"/>
      <c r="J1920" s="21"/>
    </row>
    <row r="1921" spans="2:10" x14ac:dyDescent="0.2">
      <c r="B1921" s="21"/>
      <c r="C1921" s="21"/>
      <c r="D1921" s="21"/>
      <c r="J1921" s="21"/>
    </row>
    <row r="1922" spans="2:10" x14ac:dyDescent="0.2">
      <c r="B1922" s="21"/>
      <c r="C1922" s="21"/>
      <c r="D1922" s="21"/>
      <c r="J1922" s="21"/>
    </row>
    <row r="1923" spans="2:10" x14ac:dyDescent="0.2">
      <c r="B1923" s="21"/>
      <c r="C1923" s="21"/>
      <c r="D1923" s="21"/>
      <c r="J1923" s="21"/>
    </row>
    <row r="1924" spans="2:10" x14ac:dyDescent="0.2">
      <c r="B1924" s="21"/>
      <c r="C1924" s="21"/>
      <c r="D1924" s="21"/>
      <c r="J1924" s="21"/>
    </row>
    <row r="1925" spans="2:10" x14ac:dyDescent="0.2">
      <c r="B1925" s="21"/>
      <c r="C1925" s="21"/>
      <c r="D1925" s="21"/>
      <c r="J1925" s="21"/>
    </row>
    <row r="1926" spans="2:10" x14ac:dyDescent="0.2">
      <c r="B1926" s="21"/>
      <c r="C1926" s="21"/>
      <c r="D1926" s="21"/>
      <c r="J1926" s="21"/>
    </row>
    <row r="1927" spans="2:10" x14ac:dyDescent="0.2">
      <c r="B1927" s="21"/>
      <c r="C1927" s="21"/>
      <c r="D1927" s="21"/>
      <c r="J1927" s="21"/>
    </row>
    <row r="1928" spans="2:10" x14ac:dyDescent="0.2">
      <c r="B1928" s="21"/>
      <c r="C1928" s="21"/>
      <c r="D1928" s="21"/>
      <c r="J1928" s="21"/>
    </row>
    <row r="1929" spans="2:10" x14ac:dyDescent="0.2">
      <c r="B1929" s="21"/>
      <c r="C1929" s="21"/>
      <c r="D1929" s="21"/>
      <c r="J1929" s="21"/>
    </row>
    <row r="1930" spans="2:10" x14ac:dyDescent="0.2">
      <c r="B1930" s="21"/>
      <c r="C1930" s="21"/>
      <c r="D1930" s="21"/>
      <c r="J1930" s="21"/>
    </row>
    <row r="1931" spans="2:10" x14ac:dyDescent="0.2">
      <c r="B1931" s="21"/>
      <c r="C1931" s="21"/>
      <c r="D1931" s="21"/>
      <c r="J1931" s="21"/>
    </row>
    <row r="1932" spans="2:10" x14ac:dyDescent="0.2">
      <c r="B1932" s="21"/>
      <c r="C1932" s="21"/>
      <c r="D1932" s="21"/>
      <c r="J1932" s="21"/>
    </row>
    <row r="1933" spans="2:10" x14ac:dyDescent="0.2">
      <c r="B1933" s="21"/>
      <c r="C1933" s="21"/>
      <c r="D1933" s="21"/>
      <c r="J1933" s="21"/>
    </row>
    <row r="1934" spans="2:10" x14ac:dyDescent="0.2">
      <c r="B1934" s="21"/>
      <c r="C1934" s="21"/>
      <c r="D1934" s="21"/>
      <c r="J1934" s="21"/>
    </row>
    <row r="1935" spans="2:10" x14ac:dyDescent="0.2">
      <c r="B1935" s="21"/>
      <c r="C1935" s="21"/>
      <c r="D1935" s="21"/>
      <c r="J1935" s="21"/>
    </row>
    <row r="1936" spans="2:10" x14ac:dyDescent="0.2">
      <c r="B1936" s="21"/>
      <c r="C1936" s="21"/>
      <c r="D1936" s="21"/>
      <c r="J1936" s="21"/>
    </row>
    <row r="1937" spans="2:10" x14ac:dyDescent="0.2">
      <c r="B1937" s="21"/>
      <c r="C1937" s="21"/>
      <c r="D1937" s="21"/>
      <c r="J1937" s="21"/>
    </row>
    <row r="1938" spans="2:10" x14ac:dyDescent="0.2">
      <c r="B1938" s="21"/>
      <c r="C1938" s="21"/>
      <c r="D1938" s="21"/>
      <c r="J1938" s="21"/>
    </row>
    <row r="1939" spans="2:10" x14ac:dyDescent="0.2">
      <c r="B1939" s="21"/>
      <c r="C1939" s="21"/>
      <c r="D1939" s="21"/>
      <c r="J1939" s="21"/>
    </row>
    <row r="1940" spans="2:10" x14ac:dyDescent="0.2">
      <c r="B1940" s="21"/>
      <c r="C1940" s="21"/>
      <c r="D1940" s="21"/>
      <c r="J1940" s="21"/>
    </row>
    <row r="1941" spans="2:10" x14ac:dyDescent="0.2">
      <c r="B1941" s="21"/>
      <c r="C1941" s="21"/>
      <c r="D1941" s="21"/>
      <c r="J1941" s="21"/>
    </row>
    <row r="1942" spans="2:10" x14ac:dyDescent="0.2">
      <c r="B1942" s="21"/>
      <c r="C1942" s="21"/>
      <c r="D1942" s="21"/>
      <c r="J1942" s="21"/>
    </row>
    <row r="1943" spans="2:10" x14ac:dyDescent="0.2">
      <c r="B1943" s="21"/>
      <c r="C1943" s="21"/>
      <c r="D1943" s="21"/>
      <c r="J1943" s="21"/>
    </row>
    <row r="1944" spans="2:10" x14ac:dyDescent="0.2">
      <c r="B1944" s="21"/>
      <c r="C1944" s="21"/>
      <c r="D1944" s="21"/>
      <c r="J1944" s="21"/>
    </row>
    <row r="1945" spans="2:10" x14ac:dyDescent="0.2">
      <c r="B1945" s="21"/>
      <c r="C1945" s="21"/>
      <c r="D1945" s="21"/>
      <c r="J1945" s="21"/>
    </row>
    <row r="1946" spans="2:10" x14ac:dyDescent="0.2">
      <c r="B1946" s="21"/>
      <c r="C1946" s="21"/>
      <c r="D1946" s="21"/>
      <c r="J1946" s="21"/>
    </row>
    <row r="1947" spans="2:10" x14ac:dyDescent="0.2">
      <c r="B1947" s="21"/>
      <c r="C1947" s="21"/>
      <c r="D1947" s="21"/>
      <c r="J1947" s="21"/>
    </row>
    <row r="1948" spans="2:10" x14ac:dyDescent="0.2">
      <c r="B1948" s="21"/>
      <c r="C1948" s="21"/>
      <c r="D1948" s="21"/>
      <c r="J1948" s="21"/>
    </row>
    <row r="1949" spans="2:10" x14ac:dyDescent="0.2">
      <c r="B1949" s="21"/>
      <c r="C1949" s="21"/>
      <c r="D1949" s="21"/>
      <c r="J1949" s="21"/>
    </row>
    <row r="1950" spans="2:10" x14ac:dyDescent="0.2">
      <c r="B1950" s="21"/>
      <c r="C1950" s="21"/>
      <c r="D1950" s="21"/>
      <c r="J1950" s="21"/>
    </row>
    <row r="1951" spans="2:10" x14ac:dyDescent="0.2">
      <c r="B1951" s="21"/>
      <c r="C1951" s="21"/>
      <c r="D1951" s="21"/>
      <c r="J1951" s="21"/>
    </row>
    <row r="1952" spans="2:10" x14ac:dyDescent="0.2">
      <c r="B1952" s="21"/>
      <c r="C1952" s="21"/>
      <c r="D1952" s="21"/>
      <c r="J1952" s="21"/>
    </row>
    <row r="1953" spans="2:10" x14ac:dyDescent="0.2">
      <c r="B1953" s="21"/>
      <c r="C1953" s="21"/>
      <c r="D1953" s="21"/>
      <c r="J1953" s="21"/>
    </row>
    <row r="1954" spans="2:10" x14ac:dyDescent="0.2">
      <c r="B1954" s="21"/>
      <c r="C1954" s="21"/>
      <c r="D1954" s="21"/>
      <c r="J1954" s="21"/>
    </row>
    <row r="1955" spans="2:10" x14ac:dyDescent="0.2">
      <c r="B1955" s="21"/>
      <c r="C1955" s="21"/>
      <c r="D1955" s="21"/>
      <c r="J1955" s="21"/>
    </row>
    <row r="1956" spans="2:10" x14ac:dyDescent="0.2">
      <c r="B1956" s="21"/>
      <c r="C1956" s="21"/>
      <c r="D1956" s="21"/>
      <c r="J1956" s="21"/>
    </row>
    <row r="1957" spans="2:10" x14ac:dyDescent="0.2">
      <c r="B1957" s="21"/>
      <c r="C1957" s="21"/>
      <c r="D1957" s="21"/>
      <c r="J1957" s="21"/>
    </row>
    <row r="1958" spans="2:10" x14ac:dyDescent="0.2">
      <c r="B1958" s="21"/>
      <c r="C1958" s="21"/>
      <c r="D1958" s="21"/>
      <c r="J1958" s="21"/>
    </row>
    <row r="1959" spans="2:10" x14ac:dyDescent="0.2">
      <c r="B1959" s="21"/>
      <c r="C1959" s="21"/>
      <c r="D1959" s="21"/>
      <c r="J1959" s="21"/>
    </row>
    <row r="1960" spans="2:10" x14ac:dyDescent="0.2">
      <c r="B1960" s="21"/>
      <c r="C1960" s="21"/>
      <c r="D1960" s="21"/>
      <c r="J1960" s="21"/>
    </row>
    <row r="1961" spans="2:10" x14ac:dyDescent="0.2">
      <c r="B1961" s="21"/>
      <c r="C1961" s="21"/>
      <c r="D1961" s="21"/>
      <c r="J1961" s="21"/>
    </row>
    <row r="1962" spans="2:10" x14ac:dyDescent="0.2">
      <c r="B1962" s="21"/>
      <c r="C1962" s="21"/>
      <c r="D1962" s="21"/>
      <c r="J1962" s="21"/>
    </row>
    <row r="1963" spans="2:10" x14ac:dyDescent="0.2">
      <c r="B1963" s="21"/>
      <c r="C1963" s="21"/>
      <c r="D1963" s="21"/>
      <c r="J1963" s="21"/>
    </row>
    <row r="1964" spans="2:10" x14ac:dyDescent="0.2">
      <c r="B1964" s="21"/>
      <c r="C1964" s="21"/>
      <c r="D1964" s="21"/>
      <c r="J1964" s="21"/>
    </row>
    <row r="1965" spans="2:10" x14ac:dyDescent="0.2">
      <c r="B1965" s="21"/>
      <c r="C1965" s="21"/>
      <c r="D1965" s="21"/>
      <c r="J1965" s="21"/>
    </row>
    <row r="1966" spans="2:10" x14ac:dyDescent="0.2">
      <c r="B1966" s="21"/>
      <c r="C1966" s="21"/>
      <c r="D1966" s="21"/>
      <c r="J1966" s="21"/>
    </row>
    <row r="1967" spans="2:10" x14ac:dyDescent="0.2">
      <c r="B1967" s="21"/>
      <c r="C1967" s="21"/>
      <c r="D1967" s="21"/>
      <c r="J1967" s="21"/>
    </row>
    <row r="1968" spans="2:10" x14ac:dyDescent="0.2">
      <c r="B1968" s="21"/>
      <c r="C1968" s="21"/>
      <c r="D1968" s="21"/>
      <c r="J1968" s="21"/>
    </row>
    <row r="1969" spans="2:10" x14ac:dyDescent="0.2">
      <c r="B1969" s="21"/>
      <c r="C1969" s="21"/>
      <c r="D1969" s="21"/>
      <c r="J1969" s="21"/>
    </row>
    <row r="1970" spans="2:10" x14ac:dyDescent="0.2">
      <c r="B1970" s="21"/>
      <c r="C1970" s="21"/>
      <c r="D1970" s="21"/>
      <c r="J1970" s="21"/>
    </row>
    <row r="1971" spans="2:10" x14ac:dyDescent="0.2">
      <c r="B1971" s="21"/>
      <c r="C1971" s="21"/>
      <c r="D1971" s="21"/>
      <c r="J1971" s="21"/>
    </row>
    <row r="1972" spans="2:10" x14ac:dyDescent="0.2">
      <c r="B1972" s="21"/>
      <c r="C1972" s="21"/>
      <c r="D1972" s="21"/>
      <c r="J1972" s="21"/>
    </row>
    <row r="1973" spans="2:10" x14ac:dyDescent="0.2">
      <c r="B1973" s="21"/>
      <c r="C1973" s="21"/>
      <c r="D1973" s="21"/>
      <c r="J1973" s="21"/>
    </row>
    <row r="1974" spans="2:10" x14ac:dyDescent="0.2">
      <c r="B1974" s="21"/>
      <c r="C1974" s="21"/>
      <c r="D1974" s="21"/>
      <c r="J1974" s="21"/>
    </row>
    <row r="1975" spans="2:10" x14ac:dyDescent="0.2">
      <c r="B1975" s="21"/>
      <c r="C1975" s="21"/>
      <c r="D1975" s="21"/>
      <c r="J1975" s="21"/>
    </row>
    <row r="1976" spans="2:10" x14ac:dyDescent="0.2">
      <c r="B1976" s="21"/>
      <c r="C1976" s="21"/>
      <c r="D1976" s="21"/>
      <c r="J1976" s="21"/>
    </row>
    <row r="1977" spans="2:10" x14ac:dyDescent="0.2">
      <c r="B1977" s="21"/>
      <c r="C1977" s="21"/>
      <c r="D1977" s="21"/>
      <c r="J1977" s="21"/>
    </row>
    <row r="1979" spans="2:10" x14ac:dyDescent="0.2">
      <c r="B1979" s="21"/>
      <c r="C1979" s="21"/>
      <c r="D1979" s="21"/>
      <c r="J1979" s="21"/>
    </row>
    <row r="1980" spans="2:10" x14ac:dyDescent="0.2">
      <c r="B1980" s="21"/>
      <c r="C1980" s="21"/>
      <c r="D1980" s="21"/>
      <c r="J1980" s="21"/>
    </row>
    <row r="1981" spans="2:10" x14ac:dyDescent="0.2">
      <c r="B1981" s="21"/>
      <c r="C1981" s="21"/>
      <c r="D1981" s="21"/>
      <c r="J1981" s="21"/>
    </row>
    <row r="1982" spans="2:10" x14ac:dyDescent="0.2">
      <c r="B1982" s="21"/>
      <c r="C1982" s="21"/>
      <c r="D1982" s="21"/>
      <c r="J1982" s="21"/>
    </row>
    <row r="1983" spans="2:10" x14ac:dyDescent="0.2">
      <c r="B1983" s="21"/>
      <c r="C1983" s="21"/>
      <c r="D1983" s="21"/>
      <c r="J1983" s="21"/>
    </row>
    <row r="1984" spans="2:10" x14ac:dyDescent="0.2">
      <c r="B1984" s="21"/>
      <c r="C1984" s="21"/>
      <c r="D1984" s="21"/>
      <c r="J1984" s="21"/>
    </row>
    <row r="1985" spans="2:10" x14ac:dyDescent="0.2">
      <c r="B1985" s="21"/>
      <c r="C1985" s="21"/>
      <c r="D1985" s="21"/>
      <c r="J1985" s="21"/>
    </row>
    <row r="1986" spans="2:10" x14ac:dyDescent="0.2">
      <c r="B1986" s="21"/>
      <c r="C1986" s="21"/>
      <c r="D1986" s="21"/>
      <c r="J1986" s="21"/>
    </row>
    <row r="1987" spans="2:10" x14ac:dyDescent="0.2">
      <c r="B1987" s="21"/>
      <c r="C1987" s="21"/>
      <c r="D1987" s="21"/>
      <c r="J1987" s="21"/>
    </row>
    <row r="1988" spans="2:10" x14ac:dyDescent="0.2">
      <c r="B1988" s="21"/>
      <c r="C1988" s="21"/>
      <c r="D1988" s="21"/>
      <c r="J1988" s="21"/>
    </row>
    <row r="1989" spans="2:10" x14ac:dyDescent="0.2">
      <c r="B1989" s="21"/>
      <c r="C1989" s="21"/>
      <c r="D1989" s="21"/>
      <c r="J1989" s="21"/>
    </row>
    <row r="1990" spans="2:10" x14ac:dyDescent="0.2">
      <c r="B1990" s="21"/>
      <c r="C1990" s="21"/>
      <c r="D1990" s="21"/>
      <c r="J1990" s="21"/>
    </row>
    <row r="1991" spans="2:10" x14ac:dyDescent="0.2">
      <c r="B1991" s="21"/>
      <c r="C1991" s="21"/>
      <c r="D1991" s="21"/>
      <c r="J1991" s="21"/>
    </row>
    <row r="1992" spans="2:10" x14ac:dyDescent="0.2">
      <c r="B1992" s="21"/>
      <c r="C1992" s="21"/>
      <c r="D1992" s="21"/>
      <c r="J1992" s="21"/>
    </row>
    <row r="1993" spans="2:10" x14ac:dyDescent="0.2">
      <c r="B1993" s="21"/>
      <c r="C1993" s="21"/>
      <c r="D1993" s="21"/>
      <c r="J1993" s="21"/>
    </row>
    <row r="1994" spans="2:10" x14ac:dyDescent="0.2">
      <c r="B1994" s="21"/>
      <c r="C1994" s="21"/>
      <c r="D1994" s="21"/>
      <c r="J1994" s="21"/>
    </row>
    <row r="1995" spans="2:10" x14ac:dyDescent="0.2">
      <c r="B1995" s="21"/>
      <c r="C1995" s="21"/>
      <c r="D1995" s="21"/>
      <c r="J1995" s="21"/>
    </row>
    <row r="1996" spans="2:10" x14ac:dyDescent="0.2">
      <c r="B1996" s="21"/>
      <c r="C1996" s="21"/>
      <c r="D1996" s="21"/>
      <c r="J1996" s="21"/>
    </row>
    <row r="1997" spans="2:10" x14ac:dyDescent="0.2">
      <c r="B1997" s="21"/>
      <c r="C1997" s="21"/>
      <c r="D1997" s="21"/>
      <c r="J1997" s="21"/>
    </row>
    <row r="1998" spans="2:10" x14ac:dyDescent="0.2">
      <c r="B1998" s="21"/>
      <c r="C1998" s="21"/>
      <c r="D1998" s="21"/>
      <c r="J1998" s="21"/>
    </row>
    <row r="1999" spans="2:10" x14ac:dyDescent="0.2">
      <c r="B1999" s="21"/>
      <c r="C1999" s="21"/>
      <c r="D1999" s="21"/>
      <c r="J1999" s="21"/>
    </row>
    <row r="2000" spans="2:10" x14ac:dyDescent="0.2">
      <c r="B2000" s="21"/>
      <c r="C2000" s="21"/>
      <c r="D2000" s="21"/>
      <c r="J2000" s="21"/>
    </row>
    <row r="2001" spans="2:10" x14ac:dyDescent="0.2">
      <c r="B2001" s="21"/>
      <c r="C2001" s="21"/>
      <c r="D2001" s="21"/>
      <c r="J2001" s="21"/>
    </row>
    <row r="2002" spans="2:10" x14ac:dyDescent="0.2">
      <c r="B2002" s="21"/>
      <c r="C2002" s="21"/>
      <c r="D2002" s="21"/>
      <c r="J2002" s="21"/>
    </row>
    <row r="2003" spans="2:10" x14ac:dyDescent="0.2">
      <c r="B2003" s="21"/>
      <c r="C2003" s="21"/>
      <c r="D2003" s="21"/>
      <c r="J2003" s="21"/>
    </row>
    <row r="2004" spans="2:10" x14ac:dyDescent="0.2">
      <c r="B2004" s="21"/>
      <c r="C2004" s="21"/>
      <c r="D2004" s="21"/>
      <c r="J2004" s="21"/>
    </row>
    <row r="2005" spans="2:10" x14ac:dyDescent="0.2">
      <c r="B2005" s="21"/>
      <c r="C2005" s="21"/>
      <c r="D2005" s="21"/>
      <c r="J2005" s="21"/>
    </row>
    <row r="2006" spans="2:10" x14ac:dyDescent="0.2">
      <c r="B2006" s="21"/>
      <c r="C2006" s="21"/>
      <c r="D2006" s="21"/>
      <c r="J2006" s="21"/>
    </row>
    <row r="2007" spans="2:10" x14ac:dyDescent="0.2">
      <c r="B2007" s="21"/>
      <c r="C2007" s="21"/>
      <c r="D2007" s="21"/>
      <c r="J2007" s="21"/>
    </row>
    <row r="2008" spans="2:10" x14ac:dyDescent="0.2">
      <c r="B2008" s="21"/>
      <c r="C2008" s="21"/>
      <c r="D2008" s="21"/>
      <c r="J2008" s="21"/>
    </row>
    <row r="2009" spans="2:10" x14ac:dyDescent="0.2">
      <c r="B2009" s="21"/>
      <c r="C2009" s="21"/>
      <c r="D2009" s="21"/>
      <c r="J2009" s="21"/>
    </row>
    <row r="2010" spans="2:10" x14ac:dyDescent="0.2">
      <c r="B2010" s="21"/>
      <c r="C2010" s="21"/>
      <c r="D2010" s="21"/>
      <c r="J2010" s="21"/>
    </row>
    <row r="2011" spans="2:10" x14ac:dyDescent="0.2">
      <c r="B2011" s="21"/>
      <c r="C2011" s="21"/>
      <c r="D2011" s="21"/>
      <c r="J2011" s="21"/>
    </row>
    <row r="2014" spans="2:10" x14ac:dyDescent="0.2">
      <c r="B2014" s="21"/>
      <c r="C2014" s="21"/>
      <c r="D2014" s="21"/>
      <c r="J2014" s="21"/>
    </row>
    <row r="2015" spans="2:10" x14ac:dyDescent="0.2">
      <c r="B2015" s="21"/>
      <c r="C2015" s="21"/>
      <c r="D2015" s="21"/>
      <c r="J2015" s="21"/>
    </row>
    <row r="2016" spans="2:10" x14ac:dyDescent="0.2">
      <c r="B2016" s="21"/>
      <c r="C2016" s="21"/>
      <c r="D2016" s="21"/>
      <c r="J2016" s="21"/>
    </row>
    <row r="2017" spans="2:10" x14ac:dyDescent="0.2">
      <c r="B2017" s="21"/>
      <c r="C2017" s="21"/>
      <c r="D2017" s="21"/>
      <c r="J2017" s="21"/>
    </row>
    <row r="2018" spans="2:10" x14ac:dyDescent="0.2">
      <c r="B2018" s="21"/>
      <c r="C2018" s="21"/>
      <c r="D2018" s="21"/>
      <c r="J2018" s="21"/>
    </row>
    <row r="2019" spans="2:10" x14ac:dyDescent="0.2">
      <c r="B2019" s="21"/>
      <c r="C2019" s="21"/>
      <c r="D2019" s="21"/>
      <c r="J2019" s="21"/>
    </row>
    <row r="2020" spans="2:10" x14ac:dyDescent="0.2">
      <c r="B2020" s="21"/>
      <c r="C2020" s="21"/>
      <c r="D2020" s="21"/>
      <c r="J2020" s="21"/>
    </row>
    <row r="2021" spans="2:10" x14ac:dyDescent="0.2">
      <c r="B2021" s="21"/>
      <c r="C2021" s="21"/>
      <c r="D2021" s="21"/>
      <c r="J2021" s="21"/>
    </row>
    <row r="2022" spans="2:10" x14ac:dyDescent="0.2">
      <c r="B2022" s="21"/>
      <c r="C2022" s="21"/>
      <c r="D2022" s="21"/>
      <c r="J2022" s="21"/>
    </row>
    <row r="2023" spans="2:10" x14ac:dyDescent="0.2">
      <c r="B2023" s="21"/>
      <c r="C2023" s="21"/>
      <c r="D2023" s="21"/>
      <c r="J2023" s="21"/>
    </row>
    <row r="2024" spans="2:10" x14ac:dyDescent="0.2">
      <c r="B2024" s="21"/>
      <c r="C2024" s="21"/>
      <c r="D2024" s="21"/>
      <c r="J2024" s="21"/>
    </row>
    <row r="2025" spans="2:10" x14ac:dyDescent="0.2">
      <c r="B2025" s="21"/>
      <c r="C2025" s="21"/>
      <c r="D2025" s="21"/>
      <c r="J2025" s="21"/>
    </row>
    <row r="2026" spans="2:10" x14ac:dyDescent="0.2">
      <c r="B2026" s="21"/>
      <c r="C2026" s="21"/>
      <c r="D2026" s="21"/>
      <c r="J2026" s="21"/>
    </row>
    <row r="2027" spans="2:10" x14ac:dyDescent="0.2">
      <c r="B2027" s="21"/>
      <c r="C2027" s="21"/>
      <c r="D2027" s="21"/>
      <c r="J2027" s="21"/>
    </row>
    <row r="2028" spans="2:10" x14ac:dyDescent="0.2">
      <c r="B2028" s="21"/>
      <c r="C2028" s="21"/>
      <c r="D2028" s="21"/>
      <c r="J2028" s="21"/>
    </row>
    <row r="2029" spans="2:10" x14ac:dyDescent="0.2">
      <c r="B2029" s="21"/>
      <c r="C2029" s="21"/>
      <c r="D2029" s="21"/>
      <c r="J2029" s="21"/>
    </row>
    <row r="2030" spans="2:10" x14ac:dyDescent="0.2">
      <c r="B2030" s="21"/>
      <c r="C2030" s="21"/>
      <c r="D2030" s="21"/>
      <c r="J2030" s="21"/>
    </row>
    <row r="2031" spans="2:10" x14ac:dyDescent="0.2">
      <c r="B2031" s="21"/>
      <c r="C2031" s="21"/>
      <c r="D2031" s="21"/>
      <c r="J2031" s="21"/>
    </row>
    <row r="2032" spans="2:10" x14ac:dyDescent="0.2">
      <c r="B2032" s="21"/>
      <c r="C2032" s="21"/>
      <c r="D2032" s="21"/>
      <c r="J2032" s="21"/>
    </row>
    <row r="2033" spans="2:10" x14ac:dyDescent="0.2">
      <c r="B2033" s="21"/>
      <c r="C2033" s="21"/>
      <c r="D2033" s="21"/>
      <c r="J2033" s="21"/>
    </row>
    <row r="2034" spans="2:10" x14ac:dyDescent="0.2">
      <c r="B2034" s="21"/>
      <c r="C2034" s="21"/>
      <c r="D2034" s="21"/>
      <c r="J2034" s="21"/>
    </row>
    <row r="2035" spans="2:10" x14ac:dyDescent="0.2">
      <c r="B2035" s="21"/>
      <c r="C2035" s="21"/>
      <c r="D2035" s="21"/>
      <c r="J2035" s="21"/>
    </row>
    <row r="2036" spans="2:10" x14ac:dyDescent="0.2">
      <c r="B2036" s="21"/>
      <c r="C2036" s="21"/>
      <c r="D2036" s="21"/>
      <c r="J2036" s="21"/>
    </row>
    <row r="2037" spans="2:10" x14ac:dyDescent="0.2">
      <c r="B2037" s="21"/>
      <c r="C2037" s="21"/>
      <c r="D2037" s="21"/>
      <c r="J2037" s="21"/>
    </row>
    <row r="2038" spans="2:10" x14ac:dyDescent="0.2">
      <c r="B2038" s="21"/>
      <c r="C2038" s="21"/>
      <c r="D2038" s="21"/>
      <c r="J2038" s="21"/>
    </row>
    <row r="2039" spans="2:10" x14ac:dyDescent="0.2">
      <c r="B2039" s="21"/>
      <c r="C2039" s="21"/>
      <c r="D2039" s="21"/>
      <c r="J2039" s="21"/>
    </row>
    <row r="2040" spans="2:10" x14ac:dyDescent="0.2">
      <c r="B2040" s="21"/>
      <c r="C2040" s="21"/>
      <c r="D2040" s="21"/>
      <c r="J2040" s="21"/>
    </row>
    <row r="2041" spans="2:10" x14ac:dyDescent="0.2">
      <c r="B2041" s="21"/>
      <c r="C2041" s="21"/>
      <c r="D2041" s="21"/>
      <c r="J2041" s="21"/>
    </row>
    <row r="2042" spans="2:10" x14ac:dyDescent="0.2">
      <c r="B2042" s="21"/>
      <c r="C2042" s="21"/>
      <c r="D2042" s="21"/>
      <c r="J2042" s="21"/>
    </row>
    <row r="2043" spans="2:10" x14ac:dyDescent="0.2">
      <c r="B2043" s="21"/>
      <c r="C2043" s="21"/>
      <c r="D2043" s="21"/>
      <c r="J2043" s="21"/>
    </row>
    <row r="2044" spans="2:10" x14ac:dyDescent="0.2">
      <c r="B2044" s="21"/>
      <c r="C2044" s="21"/>
      <c r="D2044" s="21"/>
      <c r="J2044" s="21"/>
    </row>
    <row r="2045" spans="2:10" x14ac:dyDescent="0.2">
      <c r="B2045" s="21"/>
      <c r="C2045" s="21"/>
      <c r="D2045" s="21"/>
      <c r="J2045" s="21"/>
    </row>
    <row r="2046" spans="2:10" x14ac:dyDescent="0.2">
      <c r="B2046" s="21"/>
      <c r="C2046" s="21"/>
      <c r="D2046" s="21"/>
      <c r="J2046" s="21"/>
    </row>
    <row r="2048" spans="2:10" x14ac:dyDescent="0.2">
      <c r="B2048" s="21"/>
      <c r="C2048" s="21"/>
      <c r="D2048" s="21"/>
      <c r="J2048" s="21"/>
    </row>
    <row r="2049" spans="2:10" x14ac:dyDescent="0.2">
      <c r="B2049" s="21"/>
      <c r="C2049" s="21"/>
      <c r="D2049" s="21"/>
      <c r="J2049" s="21"/>
    </row>
    <row r="2050" spans="2:10" x14ac:dyDescent="0.2">
      <c r="B2050" s="21"/>
      <c r="C2050" s="21"/>
      <c r="D2050" s="21"/>
      <c r="J2050" s="21"/>
    </row>
    <row r="2051" spans="2:10" x14ac:dyDescent="0.2">
      <c r="B2051" s="21"/>
      <c r="C2051" s="21"/>
      <c r="D2051" s="21"/>
      <c r="J2051" s="21"/>
    </row>
    <row r="2052" spans="2:10" x14ac:dyDescent="0.2">
      <c r="B2052" s="21"/>
      <c r="C2052" s="21"/>
      <c r="D2052" s="21"/>
      <c r="J2052" s="21"/>
    </row>
    <row r="2053" spans="2:10" x14ac:dyDescent="0.2">
      <c r="B2053" s="21"/>
      <c r="C2053" s="21"/>
      <c r="D2053" s="21"/>
      <c r="J2053" s="21"/>
    </row>
    <row r="2054" spans="2:10" x14ac:dyDescent="0.2">
      <c r="B2054" s="21"/>
      <c r="C2054" s="21"/>
      <c r="D2054" s="21"/>
      <c r="J2054" s="21"/>
    </row>
    <row r="2055" spans="2:10" x14ac:dyDescent="0.2">
      <c r="B2055" s="21"/>
      <c r="C2055" s="21"/>
      <c r="D2055" s="21"/>
      <c r="J2055" s="21"/>
    </row>
    <row r="2056" spans="2:10" x14ac:dyDescent="0.2">
      <c r="B2056" s="21"/>
      <c r="C2056" s="21"/>
      <c r="D2056" s="21"/>
      <c r="J2056" s="21"/>
    </row>
    <row r="2057" spans="2:10" x14ac:dyDescent="0.2">
      <c r="B2057" s="21"/>
      <c r="C2057" s="21"/>
      <c r="D2057" s="21"/>
      <c r="J2057" s="21"/>
    </row>
    <row r="2058" spans="2:10" x14ac:dyDescent="0.2">
      <c r="B2058" s="21"/>
      <c r="C2058" s="21"/>
      <c r="D2058" s="21"/>
      <c r="J2058" s="21"/>
    </row>
    <row r="2059" spans="2:10" x14ac:dyDescent="0.2">
      <c r="B2059" s="21"/>
      <c r="C2059" s="21"/>
      <c r="D2059" s="21"/>
      <c r="J2059" s="21"/>
    </row>
    <row r="2060" spans="2:10" x14ac:dyDescent="0.2">
      <c r="B2060" s="21"/>
      <c r="C2060" s="21"/>
      <c r="D2060" s="21"/>
      <c r="J2060" s="21"/>
    </row>
    <row r="2061" spans="2:10" x14ac:dyDescent="0.2">
      <c r="B2061" s="21"/>
      <c r="C2061" s="21"/>
      <c r="D2061" s="21"/>
      <c r="J2061" s="21"/>
    </row>
    <row r="2062" spans="2:10" x14ac:dyDescent="0.2">
      <c r="B2062" s="21"/>
      <c r="C2062" s="21"/>
      <c r="D2062" s="21"/>
      <c r="J2062" s="21"/>
    </row>
    <row r="2063" spans="2:10" x14ac:dyDescent="0.2">
      <c r="B2063" s="21"/>
      <c r="C2063" s="21"/>
      <c r="D2063" s="21"/>
      <c r="J2063" s="21"/>
    </row>
    <row r="2064" spans="2:10" x14ac:dyDescent="0.2">
      <c r="B2064" s="21"/>
      <c r="C2064" s="21"/>
      <c r="D2064" s="21"/>
      <c r="J2064" s="21"/>
    </row>
    <row r="2065" spans="2:10" x14ac:dyDescent="0.2">
      <c r="B2065" s="21"/>
      <c r="C2065" s="21"/>
      <c r="D2065" s="21"/>
      <c r="J2065" s="21"/>
    </row>
    <row r="2066" spans="2:10" x14ac:dyDescent="0.2">
      <c r="B2066" s="21"/>
      <c r="C2066" s="21"/>
      <c r="D2066" s="21"/>
      <c r="J2066" s="21"/>
    </row>
    <row r="2067" spans="2:10" x14ac:dyDescent="0.2">
      <c r="B2067" s="21"/>
      <c r="C2067" s="21"/>
      <c r="D2067" s="21"/>
      <c r="J2067" s="21"/>
    </row>
    <row r="2068" spans="2:10" x14ac:dyDescent="0.2">
      <c r="B2068" s="21"/>
      <c r="C2068" s="21"/>
      <c r="D2068" s="21"/>
      <c r="J2068" s="21"/>
    </row>
    <row r="2069" spans="2:10" x14ac:dyDescent="0.2">
      <c r="B2069" s="21"/>
      <c r="C2069" s="21"/>
      <c r="D2069" s="21"/>
      <c r="J2069" s="21"/>
    </row>
    <row r="2070" spans="2:10" x14ac:dyDescent="0.2">
      <c r="B2070" s="21"/>
      <c r="C2070" s="21"/>
      <c r="D2070" s="21"/>
      <c r="J2070" s="21"/>
    </row>
    <row r="2071" spans="2:10" x14ac:dyDescent="0.2">
      <c r="B2071" s="21"/>
      <c r="C2071" s="21"/>
      <c r="D2071" s="21"/>
      <c r="J2071" s="21"/>
    </row>
    <row r="2072" spans="2:10" x14ac:dyDescent="0.2">
      <c r="B2072" s="21"/>
      <c r="C2072" s="21"/>
      <c r="D2072" s="21"/>
      <c r="J2072" s="21"/>
    </row>
    <row r="2073" spans="2:10" x14ac:dyDescent="0.2">
      <c r="B2073" s="21"/>
      <c r="C2073" s="21"/>
      <c r="D2073" s="21"/>
      <c r="J2073" s="21"/>
    </row>
    <row r="2074" spans="2:10" x14ac:dyDescent="0.2">
      <c r="B2074" s="21"/>
      <c r="C2074" s="21"/>
      <c r="D2074" s="21"/>
      <c r="J2074" s="21"/>
    </row>
    <row r="2075" spans="2:10" x14ac:dyDescent="0.2">
      <c r="B2075" s="21"/>
      <c r="C2075" s="21"/>
      <c r="D2075" s="21"/>
      <c r="J2075" s="21"/>
    </row>
    <row r="2076" spans="2:10" x14ac:dyDescent="0.2">
      <c r="B2076" s="21"/>
      <c r="C2076" s="21"/>
      <c r="D2076" s="21"/>
      <c r="J2076" s="21"/>
    </row>
    <row r="2077" spans="2:10" x14ac:dyDescent="0.2">
      <c r="B2077" s="21"/>
      <c r="C2077" s="21"/>
      <c r="D2077" s="21"/>
      <c r="J2077" s="21"/>
    </row>
    <row r="2078" spans="2:10" x14ac:dyDescent="0.2">
      <c r="B2078" s="21"/>
      <c r="C2078" s="21"/>
      <c r="D2078" s="21"/>
      <c r="J2078" s="21"/>
    </row>
    <row r="2079" spans="2:10" x14ac:dyDescent="0.2">
      <c r="B2079" s="21"/>
      <c r="C2079" s="21"/>
      <c r="D2079" s="21"/>
      <c r="J2079" s="21"/>
    </row>
    <row r="2080" spans="2:10" x14ac:dyDescent="0.2">
      <c r="B2080" s="21"/>
      <c r="C2080" s="21"/>
      <c r="D2080" s="21"/>
      <c r="J2080" s="21"/>
    </row>
    <row r="2081" spans="2:10" x14ac:dyDescent="0.2">
      <c r="B2081" s="21"/>
      <c r="C2081" s="21"/>
      <c r="D2081" s="21"/>
      <c r="J2081" s="21"/>
    </row>
    <row r="2082" spans="2:10" x14ac:dyDescent="0.2">
      <c r="B2082" s="21"/>
      <c r="C2082" s="21"/>
      <c r="D2082" s="21"/>
      <c r="J2082" s="21"/>
    </row>
    <row r="2083" spans="2:10" x14ac:dyDescent="0.2">
      <c r="B2083" s="21"/>
      <c r="C2083" s="21"/>
      <c r="D2083" s="21"/>
      <c r="J2083" s="21"/>
    </row>
    <row r="2084" spans="2:10" x14ac:dyDescent="0.2">
      <c r="B2084" s="21"/>
      <c r="C2084" s="21"/>
      <c r="D2084" s="21"/>
      <c r="J2084" s="21"/>
    </row>
    <row r="2085" spans="2:10" x14ac:dyDescent="0.2">
      <c r="B2085" s="21"/>
      <c r="C2085" s="21"/>
      <c r="D2085" s="21"/>
      <c r="J2085" s="21"/>
    </row>
    <row r="2086" spans="2:10" x14ac:dyDescent="0.2">
      <c r="B2086" s="21"/>
      <c r="C2086" s="21"/>
      <c r="D2086" s="21"/>
      <c r="J2086" s="21"/>
    </row>
    <row r="2087" spans="2:10" x14ac:dyDescent="0.2">
      <c r="B2087" s="21"/>
      <c r="C2087" s="21"/>
      <c r="D2087" s="21"/>
      <c r="J2087" s="21"/>
    </row>
    <row r="2088" spans="2:10" x14ac:dyDescent="0.2">
      <c r="B2088" s="21"/>
      <c r="C2088" s="21"/>
      <c r="D2088" s="21"/>
      <c r="J2088" s="21"/>
    </row>
    <row r="2089" spans="2:10" x14ac:dyDescent="0.2">
      <c r="B2089" s="21"/>
      <c r="C2089" s="21"/>
      <c r="D2089" s="21"/>
      <c r="J2089" s="21"/>
    </row>
    <row r="2090" spans="2:10" x14ac:dyDescent="0.2">
      <c r="B2090" s="21"/>
      <c r="C2090" s="21"/>
      <c r="D2090" s="21"/>
      <c r="J2090" s="21"/>
    </row>
    <row r="2091" spans="2:10" x14ac:dyDescent="0.2">
      <c r="B2091" s="21"/>
      <c r="C2091" s="21"/>
      <c r="D2091" s="21"/>
      <c r="J2091" s="21"/>
    </row>
    <row r="2092" spans="2:10" x14ac:dyDescent="0.2">
      <c r="B2092" s="21"/>
      <c r="C2092" s="21"/>
      <c r="D2092" s="21"/>
      <c r="J2092" s="21"/>
    </row>
    <row r="2093" spans="2:10" x14ac:dyDescent="0.2">
      <c r="B2093" s="21"/>
      <c r="C2093" s="21"/>
      <c r="D2093" s="21"/>
      <c r="J2093" s="21"/>
    </row>
    <row r="2094" spans="2:10" x14ac:dyDescent="0.2">
      <c r="B2094" s="21"/>
      <c r="C2094" s="21"/>
      <c r="D2094" s="21"/>
      <c r="J2094" s="21"/>
    </row>
    <row r="2095" spans="2:10" x14ac:dyDescent="0.2">
      <c r="B2095" s="21"/>
      <c r="C2095" s="21"/>
      <c r="D2095" s="21"/>
      <c r="J2095" s="21"/>
    </row>
    <row r="2096" spans="2:10" x14ac:dyDescent="0.2">
      <c r="B2096" s="21"/>
      <c r="C2096" s="21"/>
      <c r="D2096" s="21"/>
      <c r="J2096" s="21"/>
    </row>
    <row r="2097" spans="2:10" x14ac:dyDescent="0.2">
      <c r="B2097" s="21"/>
      <c r="C2097" s="21"/>
      <c r="D2097" s="21"/>
      <c r="J2097" s="21"/>
    </row>
    <row r="2098" spans="2:10" x14ac:dyDescent="0.2">
      <c r="B2098" s="21"/>
      <c r="C2098" s="21"/>
      <c r="D2098" s="21"/>
      <c r="J2098" s="21"/>
    </row>
    <row r="2099" spans="2:10" x14ac:dyDescent="0.2">
      <c r="B2099" s="21"/>
      <c r="C2099" s="21"/>
      <c r="D2099" s="21"/>
      <c r="J2099" s="21"/>
    </row>
    <row r="2100" spans="2:10" x14ac:dyDescent="0.2">
      <c r="B2100" s="21"/>
      <c r="C2100" s="21"/>
      <c r="D2100" s="21"/>
      <c r="J2100" s="21"/>
    </row>
    <row r="2101" spans="2:10" x14ac:dyDescent="0.2">
      <c r="B2101" s="21"/>
      <c r="C2101" s="21"/>
      <c r="D2101" s="21"/>
      <c r="J2101" s="21"/>
    </row>
    <row r="2102" spans="2:10" x14ac:dyDescent="0.2">
      <c r="B2102" s="21"/>
      <c r="C2102" s="21"/>
      <c r="D2102" s="21"/>
      <c r="J2102" s="21"/>
    </row>
    <row r="2103" spans="2:10" x14ac:dyDescent="0.2">
      <c r="B2103" s="21"/>
      <c r="C2103" s="21"/>
      <c r="D2103" s="21"/>
      <c r="J2103" s="21"/>
    </row>
    <row r="2104" spans="2:10" x14ac:dyDescent="0.2">
      <c r="B2104" s="21"/>
      <c r="C2104" s="21"/>
      <c r="D2104" s="21"/>
      <c r="J2104" s="21"/>
    </row>
    <row r="2105" spans="2:10" x14ac:dyDescent="0.2">
      <c r="B2105" s="21"/>
      <c r="C2105" s="21"/>
      <c r="D2105" s="21"/>
      <c r="J2105" s="21"/>
    </row>
    <row r="2106" spans="2:10" x14ac:dyDescent="0.2">
      <c r="B2106" s="21"/>
      <c r="C2106" s="21"/>
      <c r="D2106" s="21"/>
      <c r="J2106" s="21"/>
    </row>
    <row r="2107" spans="2:10" x14ac:dyDescent="0.2">
      <c r="B2107" s="21"/>
      <c r="C2107" s="21"/>
      <c r="D2107" s="21"/>
      <c r="J2107" s="21"/>
    </row>
    <row r="2108" spans="2:10" x14ac:dyDescent="0.2">
      <c r="B2108" s="21"/>
      <c r="C2108" s="21"/>
      <c r="D2108" s="21"/>
      <c r="J2108" s="21"/>
    </row>
    <row r="2109" spans="2:10" x14ac:dyDescent="0.2">
      <c r="B2109" s="21"/>
      <c r="C2109" s="21"/>
      <c r="D2109" s="21"/>
      <c r="J2109" s="21"/>
    </row>
    <row r="2110" spans="2:10" x14ac:dyDescent="0.2">
      <c r="B2110" s="21"/>
      <c r="C2110" s="21"/>
      <c r="D2110" s="21"/>
      <c r="J2110" s="21"/>
    </row>
    <row r="2111" spans="2:10" x14ac:dyDescent="0.2">
      <c r="B2111" s="21"/>
      <c r="C2111" s="21"/>
      <c r="D2111" s="21"/>
      <c r="J2111" s="21"/>
    </row>
    <row r="2112" spans="2:10" x14ac:dyDescent="0.2">
      <c r="B2112" s="21"/>
      <c r="C2112" s="21"/>
      <c r="D2112" s="21"/>
      <c r="J2112" s="21"/>
    </row>
    <row r="2113" spans="2:10" x14ac:dyDescent="0.2">
      <c r="B2113" s="21"/>
      <c r="C2113" s="21"/>
      <c r="D2113" s="21"/>
      <c r="J2113" s="21"/>
    </row>
    <row r="2114" spans="2:10" x14ac:dyDescent="0.2">
      <c r="B2114" s="21"/>
      <c r="C2114" s="21"/>
      <c r="D2114" s="21"/>
      <c r="J2114" s="21"/>
    </row>
    <row r="2115" spans="2:10" x14ac:dyDescent="0.2">
      <c r="B2115" s="21"/>
      <c r="C2115" s="21"/>
      <c r="D2115" s="21"/>
      <c r="J2115" s="21"/>
    </row>
    <row r="2116" spans="2:10" x14ac:dyDescent="0.2">
      <c r="B2116" s="21"/>
      <c r="C2116" s="21"/>
      <c r="D2116" s="21"/>
      <c r="J2116" s="21"/>
    </row>
    <row r="2117" spans="2:10" x14ac:dyDescent="0.2">
      <c r="B2117" s="21"/>
      <c r="C2117" s="21"/>
      <c r="D2117" s="21"/>
      <c r="J2117" s="21"/>
    </row>
    <row r="2118" spans="2:10" x14ac:dyDescent="0.2">
      <c r="B2118" s="21"/>
      <c r="C2118" s="21"/>
      <c r="D2118" s="21"/>
      <c r="J2118" s="21"/>
    </row>
    <row r="2119" spans="2:10" x14ac:dyDescent="0.2">
      <c r="B2119" s="21"/>
      <c r="C2119" s="21"/>
      <c r="D2119" s="21"/>
      <c r="J2119" s="21"/>
    </row>
    <row r="2120" spans="2:10" x14ac:dyDescent="0.2">
      <c r="B2120" s="21"/>
      <c r="C2120" s="21"/>
      <c r="D2120" s="21"/>
      <c r="J2120" s="21"/>
    </row>
    <row r="2121" spans="2:10" x14ac:dyDescent="0.2">
      <c r="B2121" s="21"/>
      <c r="C2121" s="21"/>
      <c r="D2121" s="21"/>
      <c r="J2121" s="21"/>
    </row>
    <row r="2122" spans="2:10" x14ac:dyDescent="0.2">
      <c r="B2122" s="21"/>
      <c r="C2122" s="21"/>
      <c r="D2122" s="21"/>
      <c r="J2122" s="21"/>
    </row>
    <row r="2123" spans="2:10" x14ac:dyDescent="0.2">
      <c r="B2123" s="21"/>
      <c r="C2123" s="21"/>
      <c r="D2123" s="21"/>
      <c r="J2123" s="21"/>
    </row>
    <row r="2124" spans="2:10" x14ac:dyDescent="0.2">
      <c r="B2124" s="21"/>
      <c r="C2124" s="21"/>
      <c r="D2124" s="21"/>
      <c r="J2124" s="21"/>
    </row>
    <row r="2125" spans="2:10" x14ac:dyDescent="0.2">
      <c r="B2125" s="21"/>
      <c r="C2125" s="21"/>
      <c r="D2125" s="21"/>
      <c r="J2125" s="21"/>
    </row>
    <row r="2126" spans="2:10" x14ac:dyDescent="0.2">
      <c r="B2126" s="21"/>
      <c r="C2126" s="21"/>
      <c r="D2126" s="21"/>
      <c r="J2126" s="21"/>
    </row>
    <row r="2127" spans="2:10" x14ac:dyDescent="0.2">
      <c r="B2127" s="21"/>
      <c r="C2127" s="21"/>
      <c r="D2127" s="21"/>
      <c r="J2127" s="21"/>
    </row>
    <row r="2128" spans="2:10" x14ac:dyDescent="0.2">
      <c r="B2128" s="21"/>
      <c r="C2128" s="21"/>
      <c r="D2128" s="21"/>
      <c r="J2128" s="21"/>
    </row>
    <row r="2129" spans="2:10" x14ac:dyDescent="0.2">
      <c r="B2129" s="21"/>
      <c r="C2129" s="21"/>
      <c r="D2129" s="21"/>
      <c r="J2129" s="21"/>
    </row>
    <row r="2130" spans="2:10" x14ac:dyDescent="0.2">
      <c r="B2130" s="21"/>
      <c r="C2130" s="21"/>
      <c r="D2130" s="21"/>
      <c r="J2130" s="21"/>
    </row>
    <row r="2131" spans="2:10" x14ac:dyDescent="0.2">
      <c r="B2131" s="21"/>
      <c r="C2131" s="21"/>
      <c r="D2131" s="21"/>
      <c r="J2131" s="21"/>
    </row>
    <row r="2132" spans="2:10" x14ac:dyDescent="0.2">
      <c r="B2132" s="21"/>
      <c r="C2132" s="21"/>
      <c r="D2132" s="21"/>
      <c r="J2132" s="21"/>
    </row>
    <row r="2133" spans="2:10" x14ac:dyDescent="0.2">
      <c r="B2133" s="21"/>
      <c r="C2133" s="21"/>
      <c r="D2133" s="21"/>
      <c r="J2133" s="21"/>
    </row>
    <row r="2134" spans="2:10" x14ac:dyDescent="0.2">
      <c r="B2134" s="21"/>
      <c r="C2134" s="21"/>
      <c r="D2134" s="21"/>
      <c r="J2134" s="21"/>
    </row>
    <row r="2135" spans="2:10" x14ac:dyDescent="0.2">
      <c r="B2135" s="21"/>
      <c r="C2135" s="21"/>
      <c r="D2135" s="21"/>
      <c r="J2135" s="21"/>
    </row>
    <row r="2136" spans="2:10" x14ac:dyDescent="0.2">
      <c r="B2136" s="21"/>
      <c r="C2136" s="21"/>
      <c r="D2136" s="21"/>
      <c r="J2136" s="21"/>
    </row>
    <row r="2137" spans="2:10" x14ac:dyDescent="0.2">
      <c r="B2137" s="21"/>
      <c r="C2137" s="21"/>
      <c r="D2137" s="21"/>
      <c r="J2137" s="21"/>
    </row>
    <row r="2138" spans="2:10" x14ac:dyDescent="0.2">
      <c r="B2138" s="21"/>
      <c r="C2138" s="21"/>
      <c r="D2138" s="21"/>
      <c r="J2138" s="21"/>
    </row>
    <row r="2139" spans="2:10" x14ac:dyDescent="0.2">
      <c r="B2139" s="21"/>
      <c r="C2139" s="21"/>
      <c r="D2139" s="21"/>
      <c r="J2139" s="21"/>
    </row>
    <row r="2140" spans="2:10" x14ac:dyDescent="0.2">
      <c r="B2140" s="21"/>
      <c r="C2140" s="21"/>
      <c r="D2140" s="21"/>
      <c r="J2140" s="21"/>
    </row>
    <row r="2141" spans="2:10" x14ac:dyDescent="0.2">
      <c r="B2141" s="21"/>
      <c r="C2141" s="21"/>
      <c r="D2141" s="21"/>
      <c r="J2141" s="21"/>
    </row>
    <row r="2142" spans="2:10" x14ac:dyDescent="0.2">
      <c r="B2142" s="21"/>
      <c r="C2142" s="21"/>
      <c r="D2142" s="21"/>
      <c r="J2142" s="21"/>
    </row>
    <row r="2143" spans="2:10" x14ac:dyDescent="0.2">
      <c r="B2143" s="21"/>
      <c r="C2143" s="21"/>
      <c r="D2143" s="21"/>
      <c r="J2143" s="21"/>
    </row>
    <row r="2144" spans="2:10" x14ac:dyDescent="0.2">
      <c r="B2144" s="21"/>
      <c r="C2144" s="21"/>
      <c r="D2144" s="21"/>
      <c r="J2144" s="21"/>
    </row>
    <row r="2145" spans="2:10" x14ac:dyDescent="0.2">
      <c r="B2145" s="21"/>
      <c r="C2145" s="21"/>
      <c r="D2145" s="21"/>
      <c r="J2145" s="21"/>
    </row>
    <row r="2146" spans="2:10" x14ac:dyDescent="0.2">
      <c r="B2146" s="21"/>
      <c r="C2146" s="21"/>
      <c r="D2146" s="21"/>
      <c r="J2146" s="21"/>
    </row>
    <row r="2148" spans="2:10" x14ac:dyDescent="0.2">
      <c r="B2148" s="21"/>
      <c r="C2148" s="21"/>
      <c r="D2148" s="21"/>
      <c r="J2148" s="21"/>
    </row>
    <row r="2149" spans="2:10" x14ac:dyDescent="0.2">
      <c r="B2149" s="21"/>
      <c r="C2149" s="21"/>
      <c r="D2149" s="21"/>
      <c r="J2149" s="21"/>
    </row>
    <row r="2150" spans="2:10" x14ac:dyDescent="0.2">
      <c r="B2150" s="21"/>
      <c r="C2150" s="21"/>
      <c r="D2150" s="21"/>
      <c r="J2150" s="21"/>
    </row>
    <row r="2151" spans="2:10" x14ac:dyDescent="0.2">
      <c r="B2151" s="21"/>
      <c r="C2151" s="21"/>
      <c r="D2151" s="21"/>
      <c r="J2151" s="21"/>
    </row>
    <row r="2152" spans="2:10" x14ac:dyDescent="0.2">
      <c r="B2152" s="21"/>
      <c r="C2152" s="21"/>
      <c r="D2152" s="21"/>
      <c r="J2152" s="21"/>
    </row>
    <row r="2153" spans="2:10" x14ac:dyDescent="0.2">
      <c r="B2153" s="21"/>
      <c r="C2153" s="21"/>
      <c r="D2153" s="21"/>
      <c r="J2153" s="21"/>
    </row>
    <row r="2154" spans="2:10" x14ac:dyDescent="0.2">
      <c r="B2154" s="21"/>
      <c r="C2154" s="21"/>
      <c r="D2154" s="21"/>
      <c r="J2154" s="21"/>
    </row>
    <row r="2155" spans="2:10" x14ac:dyDescent="0.2">
      <c r="B2155" s="21"/>
      <c r="C2155" s="21"/>
      <c r="D2155" s="21"/>
      <c r="J2155" s="21"/>
    </row>
    <row r="2156" spans="2:10" x14ac:dyDescent="0.2">
      <c r="B2156" s="21"/>
      <c r="C2156" s="21"/>
      <c r="D2156" s="21"/>
      <c r="J2156" s="21"/>
    </row>
    <row r="2157" spans="2:10" x14ac:dyDescent="0.2">
      <c r="B2157" s="21"/>
      <c r="C2157" s="21"/>
      <c r="D2157" s="21"/>
      <c r="J2157" s="21"/>
    </row>
    <row r="2158" spans="2:10" x14ac:dyDescent="0.2">
      <c r="B2158" s="21"/>
      <c r="C2158" s="21"/>
      <c r="D2158" s="21"/>
      <c r="J2158" s="21"/>
    </row>
    <row r="2159" spans="2:10" x14ac:dyDescent="0.2">
      <c r="B2159" s="21"/>
      <c r="C2159" s="21"/>
      <c r="D2159" s="21"/>
      <c r="J2159" s="21"/>
    </row>
    <row r="2160" spans="2:10" x14ac:dyDescent="0.2">
      <c r="B2160" s="21"/>
      <c r="C2160" s="21"/>
      <c r="D2160" s="21"/>
      <c r="J2160" s="21"/>
    </row>
    <row r="2161" spans="2:10" x14ac:dyDescent="0.2">
      <c r="B2161" s="21"/>
      <c r="C2161" s="21"/>
      <c r="D2161" s="21"/>
      <c r="J2161" s="21"/>
    </row>
    <row r="2162" spans="2:10" x14ac:dyDescent="0.2">
      <c r="B2162" s="21"/>
      <c r="C2162" s="21"/>
      <c r="D2162" s="21"/>
      <c r="J2162" s="21"/>
    </row>
    <row r="2163" spans="2:10" x14ac:dyDescent="0.2">
      <c r="B2163" s="21"/>
      <c r="C2163" s="21"/>
      <c r="D2163" s="21"/>
      <c r="J2163" s="21"/>
    </row>
    <row r="2164" spans="2:10" x14ac:dyDescent="0.2">
      <c r="B2164" s="21"/>
      <c r="C2164" s="21"/>
      <c r="D2164" s="21"/>
      <c r="J2164" s="21"/>
    </row>
    <row r="2165" spans="2:10" x14ac:dyDescent="0.2">
      <c r="B2165" s="21"/>
      <c r="C2165" s="21"/>
      <c r="D2165" s="21"/>
      <c r="J2165" s="21"/>
    </row>
    <row r="2166" spans="2:10" x14ac:dyDescent="0.2">
      <c r="B2166" s="21"/>
      <c r="C2166" s="21"/>
      <c r="D2166" s="21"/>
      <c r="J2166" s="21"/>
    </row>
    <row r="2167" spans="2:10" x14ac:dyDescent="0.2">
      <c r="B2167" s="21"/>
      <c r="C2167" s="21"/>
      <c r="D2167" s="21"/>
      <c r="J2167" s="21"/>
    </row>
    <row r="2168" spans="2:10" x14ac:dyDescent="0.2">
      <c r="B2168" s="21"/>
      <c r="C2168" s="21"/>
      <c r="D2168" s="21"/>
      <c r="J2168" s="21"/>
    </row>
    <row r="2169" spans="2:10" x14ac:dyDescent="0.2">
      <c r="B2169" s="21"/>
      <c r="C2169" s="21"/>
      <c r="D2169" s="21"/>
      <c r="J2169" s="21"/>
    </row>
    <row r="2170" spans="2:10" x14ac:dyDescent="0.2">
      <c r="B2170" s="21"/>
      <c r="C2170" s="21"/>
      <c r="D2170" s="21"/>
      <c r="J2170" s="21"/>
    </row>
    <row r="2171" spans="2:10" x14ac:dyDescent="0.2">
      <c r="B2171" s="21"/>
      <c r="C2171" s="21"/>
      <c r="D2171" s="21"/>
      <c r="J2171" s="21"/>
    </row>
    <row r="2172" spans="2:10" x14ac:dyDescent="0.2">
      <c r="B2172" s="21"/>
      <c r="C2172" s="21"/>
      <c r="D2172" s="21"/>
      <c r="J2172" s="21"/>
    </row>
    <row r="2173" spans="2:10" x14ac:dyDescent="0.2">
      <c r="B2173" s="21"/>
      <c r="C2173" s="21"/>
      <c r="D2173" s="21"/>
      <c r="J2173" s="21"/>
    </row>
    <row r="2174" spans="2:10" x14ac:dyDescent="0.2">
      <c r="B2174" s="21"/>
      <c r="C2174" s="21"/>
      <c r="D2174" s="21"/>
      <c r="J2174" s="21"/>
    </row>
    <row r="2175" spans="2:10" x14ac:dyDescent="0.2">
      <c r="B2175" s="21"/>
      <c r="C2175" s="21"/>
      <c r="D2175" s="21"/>
      <c r="J2175" s="21"/>
    </row>
    <row r="2176" spans="2:10" x14ac:dyDescent="0.2">
      <c r="B2176" s="21"/>
      <c r="C2176" s="21"/>
      <c r="D2176" s="21"/>
      <c r="J2176" s="21"/>
    </row>
    <row r="2177" spans="2:10" x14ac:dyDescent="0.2">
      <c r="B2177" s="21"/>
      <c r="C2177" s="21"/>
      <c r="D2177" s="21"/>
      <c r="J2177" s="21"/>
    </row>
    <row r="2178" spans="2:10" x14ac:dyDescent="0.2">
      <c r="B2178" s="21"/>
      <c r="C2178" s="21"/>
      <c r="D2178" s="21"/>
      <c r="J2178" s="21"/>
    </row>
    <row r="2179" spans="2:10" x14ac:dyDescent="0.2">
      <c r="B2179" s="21"/>
      <c r="C2179" s="21"/>
      <c r="D2179" s="21"/>
      <c r="J2179" s="21"/>
    </row>
    <row r="2180" spans="2:10" x14ac:dyDescent="0.2">
      <c r="B2180" s="21"/>
      <c r="C2180" s="21"/>
      <c r="D2180" s="21"/>
      <c r="J2180" s="21"/>
    </row>
    <row r="2182" spans="2:10" x14ac:dyDescent="0.2">
      <c r="B2182" s="21"/>
      <c r="C2182" s="21"/>
      <c r="D2182" s="21"/>
      <c r="J2182" s="21"/>
    </row>
    <row r="2183" spans="2:10" x14ac:dyDescent="0.2">
      <c r="B2183" s="21"/>
      <c r="C2183" s="21"/>
      <c r="D2183" s="21"/>
      <c r="J2183" s="21"/>
    </row>
    <row r="2184" spans="2:10" x14ac:dyDescent="0.2">
      <c r="B2184" s="21"/>
      <c r="C2184" s="21"/>
      <c r="D2184" s="21"/>
      <c r="J2184" s="21"/>
    </row>
    <row r="2185" spans="2:10" x14ac:dyDescent="0.2">
      <c r="B2185" s="21"/>
      <c r="C2185" s="21"/>
      <c r="D2185" s="21"/>
      <c r="J2185" s="21"/>
    </row>
    <row r="2186" spans="2:10" x14ac:dyDescent="0.2">
      <c r="B2186" s="21"/>
      <c r="C2186" s="21"/>
      <c r="D2186" s="21"/>
      <c r="J2186" s="21"/>
    </row>
    <row r="2187" spans="2:10" x14ac:dyDescent="0.2">
      <c r="B2187" s="21"/>
      <c r="C2187" s="21"/>
      <c r="D2187" s="21"/>
      <c r="J2187" s="21"/>
    </row>
    <row r="2188" spans="2:10" x14ac:dyDescent="0.2">
      <c r="B2188" s="21"/>
      <c r="C2188" s="21"/>
      <c r="D2188" s="21"/>
      <c r="J2188" s="21"/>
    </row>
    <row r="2189" spans="2:10" x14ac:dyDescent="0.2">
      <c r="B2189" s="21"/>
      <c r="C2189" s="21"/>
      <c r="D2189" s="21"/>
      <c r="J2189" s="21"/>
    </row>
    <row r="2190" spans="2:10" x14ac:dyDescent="0.2">
      <c r="B2190" s="21"/>
      <c r="C2190" s="21"/>
      <c r="D2190" s="21"/>
      <c r="J2190" s="21"/>
    </row>
    <row r="2191" spans="2:10" x14ac:dyDescent="0.2">
      <c r="B2191" s="21"/>
      <c r="C2191" s="21"/>
      <c r="D2191" s="21"/>
      <c r="J2191" s="21"/>
    </row>
    <row r="2192" spans="2:10" x14ac:dyDescent="0.2">
      <c r="B2192" s="21"/>
      <c r="C2192" s="21"/>
      <c r="D2192" s="21"/>
      <c r="J2192" s="21"/>
    </row>
    <row r="2193" spans="2:10" x14ac:dyDescent="0.2">
      <c r="B2193" s="21"/>
      <c r="C2193" s="21"/>
      <c r="D2193" s="21"/>
      <c r="J2193" s="21"/>
    </row>
    <row r="2194" spans="2:10" x14ac:dyDescent="0.2">
      <c r="B2194" s="21"/>
      <c r="C2194" s="21"/>
      <c r="D2194" s="21"/>
      <c r="J2194" s="21"/>
    </row>
    <row r="2195" spans="2:10" x14ac:dyDescent="0.2">
      <c r="B2195" s="21"/>
      <c r="C2195" s="21"/>
      <c r="D2195" s="21"/>
      <c r="J2195" s="21"/>
    </row>
    <row r="2196" spans="2:10" x14ac:dyDescent="0.2">
      <c r="B2196" s="21"/>
      <c r="C2196" s="21"/>
      <c r="D2196" s="21"/>
      <c r="J2196" s="21"/>
    </row>
    <row r="2197" spans="2:10" x14ac:dyDescent="0.2">
      <c r="B2197" s="21"/>
      <c r="C2197" s="21"/>
      <c r="D2197" s="21"/>
      <c r="J2197" s="21"/>
    </row>
    <row r="2198" spans="2:10" x14ac:dyDescent="0.2">
      <c r="B2198" s="21"/>
      <c r="C2198" s="21"/>
      <c r="D2198" s="21"/>
      <c r="J2198" s="21"/>
    </row>
    <row r="2199" spans="2:10" x14ac:dyDescent="0.2">
      <c r="B2199" s="21"/>
      <c r="C2199" s="21"/>
      <c r="D2199" s="21"/>
      <c r="J2199" s="21"/>
    </row>
    <row r="2200" spans="2:10" x14ac:dyDescent="0.2">
      <c r="B2200" s="21"/>
      <c r="C2200" s="21"/>
      <c r="D2200" s="21"/>
      <c r="J2200" s="21"/>
    </row>
    <row r="2201" spans="2:10" x14ac:dyDescent="0.2">
      <c r="B2201" s="21"/>
      <c r="C2201" s="21"/>
      <c r="D2201" s="21"/>
      <c r="J2201" s="21"/>
    </row>
    <row r="2202" spans="2:10" x14ac:dyDescent="0.2">
      <c r="B2202" s="21"/>
      <c r="C2202" s="21"/>
      <c r="D2202" s="21"/>
      <c r="J2202" s="21"/>
    </row>
    <row r="2203" spans="2:10" x14ac:dyDescent="0.2">
      <c r="B2203" s="21"/>
      <c r="C2203" s="21"/>
      <c r="D2203" s="21"/>
      <c r="J2203" s="21"/>
    </row>
    <row r="2204" spans="2:10" x14ac:dyDescent="0.2">
      <c r="B2204" s="21"/>
      <c r="C2204" s="21"/>
      <c r="D2204" s="21"/>
      <c r="J2204" s="21"/>
    </row>
    <row r="2205" spans="2:10" x14ac:dyDescent="0.2">
      <c r="B2205" s="21"/>
      <c r="C2205" s="21"/>
      <c r="D2205" s="21"/>
      <c r="J2205" s="21"/>
    </row>
    <row r="2206" spans="2:10" x14ac:dyDescent="0.2">
      <c r="B2206" s="21"/>
      <c r="C2206" s="21"/>
      <c r="D2206" s="21"/>
      <c r="J2206" s="21"/>
    </row>
    <row r="2207" spans="2:10" x14ac:dyDescent="0.2">
      <c r="B2207" s="21"/>
      <c r="C2207" s="21"/>
      <c r="D2207" s="21"/>
      <c r="J2207" s="21"/>
    </row>
    <row r="2208" spans="2:10" x14ac:dyDescent="0.2">
      <c r="B2208" s="21"/>
      <c r="C2208" s="21"/>
      <c r="D2208" s="21"/>
      <c r="J2208" s="21"/>
    </row>
    <row r="2209" spans="2:10" x14ac:dyDescent="0.2">
      <c r="B2209" s="21"/>
      <c r="C2209" s="21"/>
      <c r="D2209" s="21"/>
      <c r="J2209" s="21"/>
    </row>
    <row r="2210" spans="2:10" x14ac:dyDescent="0.2">
      <c r="B2210" s="21"/>
      <c r="C2210" s="21"/>
      <c r="D2210" s="21"/>
      <c r="J2210" s="21"/>
    </row>
    <row r="2211" spans="2:10" x14ac:dyDescent="0.2">
      <c r="B2211" s="21"/>
      <c r="C2211" s="21"/>
      <c r="D2211" s="21"/>
      <c r="J2211" s="21"/>
    </row>
    <row r="2212" spans="2:10" x14ac:dyDescent="0.2">
      <c r="B2212" s="21"/>
      <c r="C2212" s="21"/>
      <c r="D2212" s="21"/>
      <c r="J2212" s="21"/>
    </row>
    <row r="2213" spans="2:10" x14ac:dyDescent="0.2">
      <c r="B2213" s="21"/>
      <c r="C2213" s="21"/>
      <c r="D2213" s="21"/>
      <c r="J2213" s="21"/>
    </row>
    <row r="2214" spans="2:10" x14ac:dyDescent="0.2">
      <c r="B2214" s="21"/>
      <c r="C2214" s="21"/>
      <c r="D2214" s="21"/>
      <c r="J2214" s="21"/>
    </row>
    <row r="2216" spans="2:10" x14ac:dyDescent="0.2">
      <c r="B2216" s="21"/>
      <c r="C2216" s="21"/>
      <c r="D2216" s="21"/>
      <c r="J2216" s="21"/>
    </row>
    <row r="2217" spans="2:10" x14ac:dyDescent="0.2">
      <c r="B2217" s="21"/>
      <c r="C2217" s="21"/>
      <c r="D2217" s="21"/>
      <c r="J2217" s="21"/>
    </row>
    <row r="2218" spans="2:10" x14ac:dyDescent="0.2">
      <c r="B2218" s="21"/>
      <c r="C2218" s="21"/>
      <c r="D2218" s="21"/>
      <c r="J2218" s="21"/>
    </row>
    <row r="2219" spans="2:10" x14ac:dyDescent="0.2">
      <c r="B2219" s="21"/>
      <c r="C2219" s="21"/>
      <c r="D2219" s="21"/>
      <c r="J2219" s="21"/>
    </row>
    <row r="2220" spans="2:10" x14ac:dyDescent="0.2">
      <c r="B2220" s="21"/>
      <c r="C2220" s="21"/>
      <c r="D2220" s="21"/>
      <c r="J2220" s="21"/>
    </row>
    <row r="2221" spans="2:10" x14ac:dyDescent="0.2">
      <c r="B2221" s="21"/>
      <c r="C2221" s="21"/>
      <c r="D2221" s="21"/>
      <c r="J2221" s="21"/>
    </row>
    <row r="2222" spans="2:10" x14ac:dyDescent="0.2">
      <c r="B2222" s="21"/>
      <c r="C2222" s="21"/>
      <c r="D2222" s="21"/>
      <c r="J2222" s="21"/>
    </row>
    <row r="2223" spans="2:10" x14ac:dyDescent="0.2">
      <c r="B2223" s="21"/>
      <c r="C2223" s="21"/>
      <c r="D2223" s="21"/>
      <c r="J2223" s="21"/>
    </row>
    <row r="2224" spans="2:10" x14ac:dyDescent="0.2">
      <c r="B2224" s="21"/>
      <c r="C2224" s="21"/>
      <c r="D2224" s="21"/>
      <c r="J2224" s="21"/>
    </row>
    <row r="2225" spans="2:10" x14ac:dyDescent="0.2">
      <c r="B2225" s="21"/>
      <c r="C2225" s="21"/>
      <c r="D2225" s="21"/>
      <c r="J2225" s="21"/>
    </row>
    <row r="2226" spans="2:10" x14ac:dyDescent="0.2">
      <c r="B2226" s="21"/>
      <c r="C2226" s="21"/>
      <c r="D2226" s="21"/>
      <c r="J2226" s="21"/>
    </row>
    <row r="2227" spans="2:10" x14ac:dyDescent="0.2">
      <c r="B2227" s="21"/>
      <c r="C2227" s="21"/>
      <c r="D2227" s="21"/>
      <c r="J2227" s="21"/>
    </row>
    <row r="2228" spans="2:10" x14ac:dyDescent="0.2">
      <c r="B2228" s="21"/>
      <c r="C2228" s="21"/>
      <c r="D2228" s="21"/>
      <c r="J2228" s="21"/>
    </row>
    <row r="2229" spans="2:10" x14ac:dyDescent="0.2">
      <c r="B2229" s="21"/>
      <c r="C2229" s="21"/>
      <c r="D2229" s="21"/>
      <c r="J2229" s="21"/>
    </row>
    <row r="2230" spans="2:10" x14ac:dyDescent="0.2">
      <c r="B2230" s="21"/>
      <c r="C2230" s="21"/>
      <c r="D2230" s="21"/>
      <c r="J2230" s="21"/>
    </row>
    <row r="2231" spans="2:10" x14ac:dyDescent="0.2">
      <c r="B2231" s="21"/>
      <c r="C2231" s="21"/>
      <c r="D2231" s="21"/>
      <c r="J2231" s="21"/>
    </row>
    <row r="2232" spans="2:10" x14ac:dyDescent="0.2">
      <c r="B2232" s="21"/>
      <c r="C2232" s="21"/>
      <c r="D2232" s="21"/>
      <c r="J2232" s="21"/>
    </row>
    <row r="2233" spans="2:10" x14ac:dyDescent="0.2">
      <c r="B2233" s="21"/>
      <c r="C2233" s="21"/>
      <c r="D2233" s="21"/>
      <c r="J2233" s="21"/>
    </row>
    <row r="2234" spans="2:10" x14ac:dyDescent="0.2">
      <c r="B2234" s="21"/>
      <c r="C2234" s="21"/>
      <c r="D2234" s="21"/>
      <c r="J2234" s="21"/>
    </row>
    <row r="2235" spans="2:10" x14ac:dyDescent="0.2">
      <c r="B2235" s="21"/>
      <c r="C2235" s="21"/>
      <c r="D2235" s="21"/>
      <c r="J2235" s="21"/>
    </row>
    <row r="2236" spans="2:10" x14ac:dyDescent="0.2">
      <c r="B2236" s="21"/>
      <c r="C2236" s="21"/>
      <c r="D2236" s="21"/>
      <c r="J2236" s="21"/>
    </row>
    <row r="2237" spans="2:10" x14ac:dyDescent="0.2">
      <c r="B2237" s="21"/>
      <c r="C2237" s="21"/>
      <c r="D2237" s="21"/>
      <c r="J2237" s="21"/>
    </row>
    <row r="2238" spans="2:10" x14ac:dyDescent="0.2">
      <c r="B2238" s="21"/>
      <c r="C2238" s="21"/>
      <c r="D2238" s="21"/>
      <c r="J2238" s="21"/>
    </row>
    <row r="2239" spans="2:10" x14ac:dyDescent="0.2">
      <c r="B2239" s="21"/>
      <c r="C2239" s="21"/>
      <c r="D2239" s="21"/>
      <c r="J2239" s="21"/>
    </row>
    <row r="2240" spans="2:10" x14ac:dyDescent="0.2">
      <c r="B2240" s="21"/>
      <c r="C2240" s="21"/>
      <c r="D2240" s="21"/>
      <c r="J2240" s="21"/>
    </row>
    <row r="2241" spans="2:10" x14ac:dyDescent="0.2">
      <c r="B2241" s="21"/>
      <c r="C2241" s="21"/>
      <c r="D2241" s="21"/>
      <c r="J2241" s="21"/>
    </row>
    <row r="2242" spans="2:10" x14ac:dyDescent="0.2">
      <c r="B2242" s="21"/>
      <c r="C2242" s="21"/>
      <c r="D2242" s="21"/>
      <c r="J2242" s="21"/>
    </row>
    <row r="2243" spans="2:10" x14ac:dyDescent="0.2">
      <c r="B2243" s="21"/>
      <c r="C2243" s="21"/>
      <c r="D2243" s="21"/>
      <c r="J2243" s="21"/>
    </row>
    <row r="2244" spans="2:10" x14ac:dyDescent="0.2">
      <c r="B2244" s="21"/>
      <c r="C2244" s="21"/>
      <c r="D2244" s="21"/>
      <c r="J2244" s="21"/>
    </row>
    <row r="2245" spans="2:10" x14ac:dyDescent="0.2">
      <c r="B2245" s="21"/>
      <c r="C2245" s="21"/>
      <c r="D2245" s="21"/>
      <c r="J2245" s="21"/>
    </row>
    <row r="2246" spans="2:10" x14ac:dyDescent="0.2">
      <c r="B2246" s="21"/>
      <c r="C2246" s="21"/>
      <c r="D2246" s="21"/>
      <c r="J2246" s="21"/>
    </row>
    <row r="2247" spans="2:10" x14ac:dyDescent="0.2">
      <c r="B2247" s="21"/>
      <c r="C2247" s="21"/>
      <c r="D2247" s="21"/>
      <c r="J2247" s="21"/>
    </row>
    <row r="2248" spans="2:10" x14ac:dyDescent="0.2">
      <c r="B2248" s="21"/>
      <c r="C2248" s="21"/>
      <c r="D2248" s="21"/>
      <c r="J2248" s="21"/>
    </row>
    <row r="2250" spans="2:10" x14ac:dyDescent="0.2">
      <c r="B2250" s="21"/>
      <c r="C2250" s="21"/>
      <c r="D2250" s="21"/>
      <c r="J2250" s="21"/>
    </row>
    <row r="2251" spans="2:10" x14ac:dyDescent="0.2">
      <c r="B2251" s="21"/>
      <c r="C2251" s="21"/>
      <c r="D2251" s="21"/>
      <c r="J2251" s="21"/>
    </row>
    <row r="2252" spans="2:10" x14ac:dyDescent="0.2">
      <c r="B2252" s="21"/>
      <c r="C2252" s="21"/>
      <c r="D2252" s="21"/>
      <c r="J2252" s="21"/>
    </row>
    <row r="2253" spans="2:10" x14ac:dyDescent="0.2">
      <c r="B2253" s="21"/>
      <c r="C2253" s="21"/>
      <c r="D2253" s="21"/>
      <c r="J2253" s="21"/>
    </row>
    <row r="2254" spans="2:10" x14ac:dyDescent="0.2">
      <c r="B2254" s="21"/>
      <c r="C2254" s="21"/>
      <c r="D2254" s="21"/>
      <c r="J2254" s="21"/>
    </row>
    <row r="2255" spans="2:10" x14ac:dyDescent="0.2">
      <c r="B2255" s="21"/>
      <c r="C2255" s="21"/>
      <c r="D2255" s="21"/>
      <c r="J2255" s="21"/>
    </row>
    <row r="2256" spans="2:10" x14ac:dyDescent="0.2">
      <c r="B2256" s="21"/>
      <c r="C2256" s="21"/>
      <c r="D2256" s="21"/>
      <c r="J2256" s="21"/>
    </row>
    <row r="2257" spans="2:10" x14ac:dyDescent="0.2">
      <c r="B2257" s="21"/>
      <c r="C2257" s="21"/>
      <c r="D2257" s="21"/>
      <c r="J2257" s="21"/>
    </row>
    <row r="2258" spans="2:10" x14ac:dyDescent="0.2">
      <c r="B2258" s="21"/>
      <c r="C2258" s="21"/>
      <c r="D2258" s="21"/>
      <c r="J2258" s="21"/>
    </row>
    <row r="2259" spans="2:10" x14ac:dyDescent="0.2">
      <c r="B2259" s="21"/>
      <c r="C2259" s="21"/>
      <c r="D2259" s="21"/>
      <c r="J2259" s="21"/>
    </row>
    <row r="2260" spans="2:10" x14ac:dyDescent="0.2">
      <c r="B2260" s="21"/>
      <c r="C2260" s="21"/>
      <c r="D2260" s="21"/>
      <c r="J2260" s="21"/>
    </row>
    <row r="2261" spans="2:10" x14ac:dyDescent="0.2">
      <c r="B2261" s="21"/>
      <c r="C2261" s="21"/>
      <c r="D2261" s="21"/>
      <c r="J2261" s="21"/>
    </row>
    <row r="2262" spans="2:10" x14ac:dyDescent="0.2">
      <c r="B2262" s="21"/>
      <c r="C2262" s="21"/>
      <c r="D2262" s="21"/>
      <c r="J2262" s="21"/>
    </row>
    <row r="2263" spans="2:10" x14ac:dyDescent="0.2">
      <c r="B2263" s="21"/>
      <c r="C2263" s="21"/>
      <c r="D2263" s="21"/>
      <c r="J2263" s="21"/>
    </row>
    <row r="2264" spans="2:10" x14ac:dyDescent="0.2">
      <c r="B2264" s="21"/>
      <c r="C2264" s="21"/>
      <c r="D2264" s="21"/>
      <c r="J2264" s="21"/>
    </row>
    <row r="2265" spans="2:10" x14ac:dyDescent="0.2">
      <c r="B2265" s="21"/>
      <c r="C2265" s="21"/>
      <c r="D2265" s="21"/>
      <c r="J2265" s="21"/>
    </row>
    <row r="2266" spans="2:10" x14ac:dyDescent="0.2">
      <c r="B2266" s="21"/>
      <c r="C2266" s="21"/>
      <c r="D2266" s="21"/>
      <c r="J2266" s="21"/>
    </row>
    <row r="2267" spans="2:10" x14ac:dyDescent="0.2">
      <c r="B2267" s="21"/>
      <c r="C2267" s="21"/>
      <c r="D2267" s="21"/>
      <c r="J2267" s="21"/>
    </row>
    <row r="2268" spans="2:10" x14ac:dyDescent="0.2">
      <c r="B2268" s="21"/>
      <c r="C2268" s="21"/>
      <c r="D2268" s="21"/>
      <c r="J2268" s="21"/>
    </row>
    <row r="2269" spans="2:10" x14ac:dyDescent="0.2">
      <c r="B2269" s="21"/>
      <c r="C2269" s="21"/>
      <c r="D2269" s="21"/>
      <c r="J2269" s="21"/>
    </row>
    <row r="2270" spans="2:10" x14ac:dyDescent="0.2">
      <c r="B2270" s="21"/>
      <c r="C2270" s="21"/>
      <c r="D2270" s="21"/>
      <c r="J2270" s="21"/>
    </row>
    <row r="2271" spans="2:10" x14ac:dyDescent="0.2">
      <c r="B2271" s="21"/>
      <c r="C2271" s="21"/>
      <c r="D2271" s="21"/>
      <c r="J2271" s="21"/>
    </row>
    <row r="2272" spans="2:10" x14ac:dyDescent="0.2">
      <c r="B2272" s="21"/>
      <c r="C2272" s="21"/>
      <c r="D2272" s="21"/>
      <c r="J2272" s="21"/>
    </row>
    <row r="2273" spans="2:10" x14ac:dyDescent="0.2">
      <c r="B2273" s="21"/>
      <c r="C2273" s="21"/>
      <c r="D2273" s="21"/>
      <c r="J2273" s="21"/>
    </row>
    <row r="2274" spans="2:10" x14ac:dyDescent="0.2">
      <c r="B2274" s="21"/>
      <c r="C2274" s="21"/>
      <c r="D2274" s="21"/>
      <c r="J2274" s="21"/>
    </row>
    <row r="2275" spans="2:10" x14ac:dyDescent="0.2">
      <c r="B2275" s="21"/>
      <c r="C2275" s="21"/>
      <c r="D2275" s="21"/>
      <c r="J2275" s="21"/>
    </row>
    <row r="2276" spans="2:10" x14ac:dyDescent="0.2">
      <c r="B2276" s="21"/>
      <c r="C2276" s="21"/>
      <c r="D2276" s="21"/>
      <c r="J2276" s="21"/>
    </row>
    <row r="2277" spans="2:10" x14ac:dyDescent="0.2">
      <c r="B2277" s="21"/>
      <c r="C2277" s="21"/>
      <c r="D2277" s="21"/>
      <c r="J2277" s="21"/>
    </row>
    <row r="2278" spans="2:10" x14ac:dyDescent="0.2">
      <c r="B2278" s="21"/>
      <c r="C2278" s="21"/>
      <c r="D2278" s="21"/>
      <c r="J2278" s="21"/>
    </row>
    <row r="2279" spans="2:10" x14ac:dyDescent="0.2">
      <c r="B2279" s="21"/>
      <c r="C2279" s="21"/>
      <c r="D2279" s="21"/>
      <c r="J2279" s="21"/>
    </row>
    <row r="2280" spans="2:10" x14ac:dyDescent="0.2">
      <c r="B2280" s="21"/>
      <c r="C2280" s="21"/>
      <c r="D2280" s="21"/>
      <c r="J2280" s="21"/>
    </row>
    <row r="2281" spans="2:10" x14ac:dyDescent="0.2">
      <c r="B2281" s="21"/>
      <c r="C2281" s="21"/>
      <c r="D2281" s="21"/>
      <c r="J2281" s="21"/>
    </row>
    <row r="2282" spans="2:10" x14ac:dyDescent="0.2">
      <c r="B2282" s="21"/>
      <c r="C2282" s="21"/>
      <c r="D2282" s="21"/>
      <c r="J2282" s="21"/>
    </row>
    <row r="2284" spans="2:10" x14ac:dyDescent="0.2">
      <c r="B2284" s="21"/>
      <c r="C2284" s="21"/>
      <c r="D2284" s="21"/>
      <c r="J2284" s="21"/>
    </row>
    <row r="2285" spans="2:10" x14ac:dyDescent="0.2">
      <c r="B2285" s="21"/>
      <c r="C2285" s="21"/>
      <c r="D2285" s="21"/>
      <c r="J2285" s="21"/>
    </row>
    <row r="2286" spans="2:10" x14ac:dyDescent="0.2">
      <c r="B2286" s="21"/>
      <c r="C2286" s="21"/>
      <c r="D2286" s="21"/>
      <c r="J2286" s="21"/>
    </row>
    <row r="2287" spans="2:10" x14ac:dyDescent="0.2">
      <c r="B2287" s="21"/>
      <c r="C2287" s="21"/>
      <c r="D2287" s="21"/>
      <c r="J2287" s="21"/>
    </row>
    <row r="2288" spans="2:10" x14ac:dyDescent="0.2">
      <c r="B2288" s="21"/>
      <c r="C2288" s="21"/>
      <c r="D2288" s="21"/>
      <c r="J2288" s="21"/>
    </row>
    <row r="2289" spans="2:10" x14ac:dyDescent="0.2">
      <c r="B2289" s="21"/>
      <c r="C2289" s="21"/>
      <c r="D2289" s="21"/>
      <c r="J2289" s="21"/>
    </row>
    <row r="2290" spans="2:10" x14ac:dyDescent="0.2">
      <c r="B2290" s="21"/>
      <c r="C2290" s="21"/>
      <c r="D2290" s="21"/>
      <c r="J2290" s="21"/>
    </row>
    <row r="2291" spans="2:10" x14ac:dyDescent="0.2">
      <c r="B2291" s="21"/>
      <c r="C2291" s="21"/>
      <c r="D2291" s="21"/>
      <c r="J2291" s="21"/>
    </row>
    <row r="2292" spans="2:10" x14ac:dyDescent="0.2">
      <c r="B2292" s="21"/>
      <c r="C2292" s="21"/>
      <c r="D2292" s="21"/>
      <c r="J2292" s="21"/>
    </row>
    <row r="2293" spans="2:10" x14ac:dyDescent="0.2">
      <c r="B2293" s="21"/>
      <c r="C2293" s="21"/>
      <c r="D2293" s="21"/>
      <c r="J2293" s="21"/>
    </row>
    <row r="2294" spans="2:10" x14ac:dyDescent="0.2">
      <c r="B2294" s="21"/>
      <c r="C2294" s="21"/>
      <c r="D2294" s="21"/>
      <c r="J2294" s="21"/>
    </row>
    <row r="2295" spans="2:10" x14ac:dyDescent="0.2">
      <c r="B2295" s="21"/>
      <c r="C2295" s="21"/>
      <c r="D2295" s="21"/>
      <c r="J2295" s="21"/>
    </row>
    <row r="2296" spans="2:10" x14ac:dyDescent="0.2">
      <c r="B2296" s="21"/>
      <c r="C2296" s="21"/>
      <c r="D2296" s="21"/>
      <c r="J2296" s="21"/>
    </row>
    <row r="2297" spans="2:10" x14ac:dyDescent="0.2">
      <c r="B2297" s="21"/>
      <c r="C2297" s="21"/>
      <c r="D2297" s="21"/>
      <c r="J2297" s="21"/>
    </row>
    <row r="2298" spans="2:10" x14ac:dyDescent="0.2">
      <c r="B2298" s="21"/>
      <c r="C2298" s="21"/>
      <c r="D2298" s="21"/>
      <c r="J2298" s="21"/>
    </row>
    <row r="2299" spans="2:10" x14ac:dyDescent="0.2">
      <c r="B2299" s="21"/>
      <c r="C2299" s="21"/>
      <c r="D2299" s="21"/>
      <c r="J2299" s="21"/>
    </row>
    <row r="2300" spans="2:10" x14ac:dyDescent="0.2">
      <c r="B2300" s="21"/>
      <c r="C2300" s="21"/>
      <c r="D2300" s="21"/>
      <c r="J2300" s="21"/>
    </row>
    <row r="2301" spans="2:10" x14ac:dyDescent="0.2">
      <c r="B2301" s="21"/>
      <c r="C2301" s="21"/>
      <c r="D2301" s="21"/>
      <c r="J2301" s="21"/>
    </row>
    <row r="2302" spans="2:10" x14ac:dyDescent="0.2">
      <c r="B2302" s="21"/>
      <c r="C2302" s="21"/>
      <c r="D2302" s="21"/>
      <c r="J2302" s="21"/>
    </row>
    <row r="2303" spans="2:10" x14ac:dyDescent="0.2">
      <c r="B2303" s="21"/>
      <c r="C2303" s="21"/>
      <c r="D2303" s="21"/>
      <c r="J2303" s="21"/>
    </row>
    <row r="2304" spans="2:10" x14ac:dyDescent="0.2">
      <c r="B2304" s="21"/>
      <c r="C2304" s="21"/>
      <c r="D2304" s="21"/>
      <c r="J2304" s="21"/>
    </row>
    <row r="2305" spans="2:10" x14ac:dyDescent="0.2">
      <c r="B2305" s="21"/>
      <c r="C2305" s="21"/>
      <c r="D2305" s="21"/>
      <c r="J2305" s="21"/>
    </row>
    <row r="2306" spans="2:10" x14ac:dyDescent="0.2">
      <c r="B2306" s="21"/>
      <c r="C2306" s="21"/>
      <c r="D2306" s="21"/>
      <c r="J2306" s="21"/>
    </row>
    <row r="2307" spans="2:10" x14ac:dyDescent="0.2">
      <c r="B2307" s="21"/>
      <c r="C2307" s="21"/>
      <c r="D2307" s="21"/>
      <c r="J2307" s="21"/>
    </row>
    <row r="2308" spans="2:10" x14ac:dyDescent="0.2">
      <c r="B2308" s="21"/>
      <c r="C2308" s="21"/>
      <c r="D2308" s="21"/>
      <c r="J2308" s="21"/>
    </row>
    <row r="2309" spans="2:10" x14ac:dyDescent="0.2">
      <c r="B2309" s="21"/>
      <c r="C2309" s="21"/>
      <c r="D2309" s="21"/>
      <c r="J2309" s="21"/>
    </row>
    <row r="2310" spans="2:10" x14ac:dyDescent="0.2">
      <c r="B2310" s="21"/>
      <c r="C2310" s="21"/>
      <c r="D2310" s="21"/>
      <c r="J2310" s="21"/>
    </row>
    <row r="2311" spans="2:10" x14ac:dyDescent="0.2">
      <c r="B2311" s="21"/>
      <c r="C2311" s="21"/>
      <c r="D2311" s="21"/>
      <c r="J2311" s="21"/>
    </row>
    <row r="2312" spans="2:10" x14ac:dyDescent="0.2">
      <c r="B2312" s="21"/>
      <c r="C2312" s="21"/>
      <c r="D2312" s="21"/>
      <c r="J2312" s="21"/>
    </row>
    <row r="2313" spans="2:10" x14ac:dyDescent="0.2">
      <c r="B2313" s="21"/>
      <c r="C2313" s="21"/>
      <c r="D2313" s="21"/>
      <c r="J2313" s="21"/>
    </row>
    <row r="2314" spans="2:10" x14ac:dyDescent="0.2">
      <c r="B2314" s="21"/>
      <c r="C2314" s="21"/>
      <c r="D2314" s="21"/>
      <c r="J2314" s="21"/>
    </row>
    <row r="2315" spans="2:10" x14ac:dyDescent="0.2">
      <c r="B2315" s="21"/>
      <c r="C2315" s="21"/>
      <c r="D2315" s="21"/>
      <c r="J2315" s="21"/>
    </row>
    <row r="2316" spans="2:10" x14ac:dyDescent="0.2">
      <c r="B2316" s="21"/>
      <c r="C2316" s="21"/>
      <c r="D2316" s="21"/>
      <c r="J2316" s="21"/>
    </row>
    <row r="2319" spans="2:10" x14ac:dyDescent="0.2">
      <c r="B2319" s="21"/>
      <c r="C2319" s="21"/>
      <c r="D2319" s="21"/>
      <c r="J2319" s="21"/>
    </row>
    <row r="2320" spans="2:10" x14ac:dyDescent="0.2">
      <c r="B2320" s="21"/>
      <c r="C2320" s="21"/>
      <c r="D2320" s="21"/>
      <c r="J2320" s="21"/>
    </row>
    <row r="2321" spans="2:10" x14ac:dyDescent="0.2">
      <c r="B2321" s="21"/>
      <c r="C2321" s="21"/>
      <c r="D2321" s="21"/>
      <c r="J2321" s="21"/>
    </row>
    <row r="2322" spans="2:10" x14ac:dyDescent="0.2">
      <c r="B2322" s="21"/>
      <c r="C2322" s="21"/>
      <c r="D2322" s="21"/>
      <c r="J2322" s="21"/>
    </row>
    <row r="2323" spans="2:10" x14ac:dyDescent="0.2">
      <c r="B2323" s="21"/>
      <c r="C2323" s="21"/>
      <c r="D2323" s="21"/>
      <c r="J2323" s="21"/>
    </row>
    <row r="2324" spans="2:10" x14ac:dyDescent="0.2">
      <c r="B2324" s="21"/>
      <c r="C2324" s="21"/>
      <c r="D2324" s="21"/>
      <c r="J2324" s="21"/>
    </row>
    <row r="2325" spans="2:10" x14ac:dyDescent="0.2">
      <c r="B2325" s="21"/>
      <c r="C2325" s="21"/>
      <c r="D2325" s="21"/>
      <c r="J2325" s="21"/>
    </row>
    <row r="2326" spans="2:10" x14ac:dyDescent="0.2">
      <c r="B2326" s="21"/>
      <c r="C2326" s="21"/>
      <c r="D2326" s="21"/>
      <c r="J2326" s="21"/>
    </row>
    <row r="2327" spans="2:10" x14ac:dyDescent="0.2">
      <c r="B2327" s="21"/>
      <c r="C2327" s="21"/>
      <c r="D2327" s="21"/>
      <c r="J2327" s="21"/>
    </row>
    <row r="2328" spans="2:10" x14ac:dyDescent="0.2">
      <c r="B2328" s="21"/>
      <c r="C2328" s="21"/>
      <c r="D2328" s="21"/>
      <c r="J2328" s="21"/>
    </row>
    <row r="2329" spans="2:10" x14ac:dyDescent="0.2">
      <c r="B2329" s="21"/>
      <c r="C2329" s="21"/>
      <c r="D2329" s="21"/>
      <c r="J2329" s="21"/>
    </row>
    <row r="2330" spans="2:10" x14ac:dyDescent="0.2">
      <c r="B2330" s="21"/>
      <c r="C2330" s="21"/>
      <c r="D2330" s="21"/>
      <c r="J2330" s="21"/>
    </row>
    <row r="2331" spans="2:10" x14ac:dyDescent="0.2">
      <c r="B2331" s="21"/>
      <c r="C2331" s="21"/>
      <c r="D2331" s="21"/>
      <c r="J2331" s="21"/>
    </row>
    <row r="2332" spans="2:10" x14ac:dyDescent="0.2">
      <c r="B2332" s="21"/>
      <c r="C2332" s="21"/>
      <c r="D2332" s="21"/>
      <c r="J2332" s="21"/>
    </row>
    <row r="2333" spans="2:10" x14ac:dyDescent="0.2">
      <c r="B2333" s="21"/>
      <c r="C2333" s="21"/>
      <c r="D2333" s="21"/>
      <c r="J2333" s="21"/>
    </row>
    <row r="2334" spans="2:10" x14ac:dyDescent="0.2">
      <c r="B2334" s="21"/>
      <c r="C2334" s="21"/>
      <c r="D2334" s="21"/>
      <c r="J2334" s="21"/>
    </row>
    <row r="2335" spans="2:10" x14ac:dyDescent="0.2">
      <c r="B2335" s="21"/>
      <c r="C2335" s="21"/>
      <c r="D2335" s="21"/>
      <c r="J2335" s="21"/>
    </row>
    <row r="2336" spans="2:10" x14ac:dyDescent="0.2">
      <c r="B2336" s="21"/>
      <c r="C2336" s="21"/>
      <c r="D2336" s="21"/>
      <c r="J2336" s="21"/>
    </row>
    <row r="2337" spans="2:10" x14ac:dyDescent="0.2">
      <c r="B2337" s="21"/>
      <c r="C2337" s="21"/>
      <c r="D2337" s="21"/>
      <c r="J2337" s="21"/>
    </row>
    <row r="2338" spans="2:10" x14ac:dyDescent="0.2">
      <c r="B2338" s="21"/>
      <c r="C2338" s="21"/>
      <c r="D2338" s="21"/>
      <c r="J2338" s="21"/>
    </row>
    <row r="2339" spans="2:10" x14ac:dyDescent="0.2">
      <c r="B2339" s="21"/>
      <c r="C2339" s="21"/>
      <c r="D2339" s="21"/>
      <c r="J2339" s="21"/>
    </row>
    <row r="2340" spans="2:10" x14ac:dyDescent="0.2">
      <c r="B2340" s="21"/>
      <c r="C2340" s="21"/>
      <c r="D2340" s="21"/>
      <c r="J2340" s="21"/>
    </row>
    <row r="2341" spans="2:10" x14ac:dyDescent="0.2">
      <c r="B2341" s="21"/>
      <c r="C2341" s="21"/>
      <c r="D2341" s="21"/>
      <c r="J2341" s="21"/>
    </row>
    <row r="2342" spans="2:10" x14ac:dyDescent="0.2">
      <c r="B2342" s="21"/>
      <c r="C2342" s="21"/>
      <c r="D2342" s="21"/>
      <c r="J2342" s="21"/>
    </row>
    <row r="2343" spans="2:10" x14ac:dyDescent="0.2">
      <c r="B2343" s="21"/>
      <c r="C2343" s="21"/>
      <c r="D2343" s="21"/>
      <c r="J2343" s="21"/>
    </row>
    <row r="2344" spans="2:10" x14ac:dyDescent="0.2">
      <c r="B2344" s="21"/>
      <c r="C2344" s="21"/>
      <c r="D2344" s="21"/>
      <c r="J2344" s="21"/>
    </row>
    <row r="2345" spans="2:10" x14ac:dyDescent="0.2">
      <c r="B2345" s="21"/>
      <c r="C2345" s="21"/>
      <c r="D2345" s="21"/>
      <c r="J2345" s="21"/>
    </row>
    <row r="2346" spans="2:10" x14ac:dyDescent="0.2">
      <c r="B2346" s="21"/>
      <c r="C2346" s="21"/>
      <c r="D2346" s="21"/>
      <c r="J2346" s="21"/>
    </row>
    <row r="2347" spans="2:10" x14ac:dyDescent="0.2">
      <c r="B2347" s="21"/>
      <c r="C2347" s="21"/>
      <c r="D2347" s="21"/>
      <c r="J2347" s="21"/>
    </row>
    <row r="2348" spans="2:10" x14ac:dyDescent="0.2">
      <c r="B2348" s="21"/>
      <c r="C2348" s="21"/>
      <c r="D2348" s="21"/>
      <c r="J2348" s="21"/>
    </row>
    <row r="2349" spans="2:10" x14ac:dyDescent="0.2">
      <c r="B2349" s="21"/>
      <c r="C2349" s="21"/>
      <c r="D2349" s="21"/>
      <c r="J2349" s="21"/>
    </row>
    <row r="2350" spans="2:10" x14ac:dyDescent="0.2">
      <c r="B2350" s="21"/>
      <c r="C2350" s="21"/>
      <c r="D2350" s="21"/>
      <c r="J2350" s="21"/>
    </row>
    <row r="2351" spans="2:10" x14ac:dyDescent="0.2">
      <c r="B2351" s="21"/>
      <c r="C2351" s="21"/>
      <c r="D2351" s="21"/>
      <c r="J2351" s="21"/>
    </row>
    <row r="2352" spans="2:10" x14ac:dyDescent="0.2">
      <c r="B2352" s="21"/>
      <c r="C2352" s="21"/>
      <c r="D2352" s="21"/>
      <c r="J2352" s="21"/>
    </row>
    <row r="2353" spans="2:10" x14ac:dyDescent="0.2">
      <c r="B2353" s="21"/>
      <c r="C2353" s="21"/>
      <c r="D2353" s="21"/>
      <c r="J2353" s="21"/>
    </row>
    <row r="2354" spans="2:10" x14ac:dyDescent="0.2">
      <c r="B2354" s="21"/>
      <c r="C2354" s="21"/>
      <c r="D2354" s="21"/>
      <c r="J2354" s="21"/>
    </row>
    <row r="2355" spans="2:10" x14ac:dyDescent="0.2">
      <c r="B2355" s="21"/>
      <c r="C2355" s="21"/>
      <c r="D2355" s="21"/>
      <c r="J2355" s="21"/>
    </row>
    <row r="2356" spans="2:10" x14ac:dyDescent="0.2">
      <c r="B2356" s="21"/>
      <c r="C2356" s="21"/>
      <c r="D2356" s="21"/>
      <c r="J2356" s="21"/>
    </row>
    <row r="2357" spans="2:10" x14ac:dyDescent="0.2">
      <c r="B2357" s="21"/>
      <c r="C2357" s="21"/>
      <c r="D2357" s="21"/>
      <c r="J2357" s="21"/>
    </row>
    <row r="2358" spans="2:10" x14ac:dyDescent="0.2">
      <c r="B2358" s="21"/>
      <c r="C2358" s="21"/>
      <c r="D2358" s="21"/>
      <c r="J2358" s="21"/>
    </row>
    <row r="2359" spans="2:10" x14ac:dyDescent="0.2">
      <c r="B2359" s="21"/>
      <c r="C2359" s="21"/>
      <c r="D2359" s="21"/>
      <c r="J2359" s="21"/>
    </row>
    <row r="2360" spans="2:10" x14ac:dyDescent="0.2">
      <c r="B2360" s="21"/>
      <c r="C2360" s="21"/>
      <c r="D2360" s="21"/>
      <c r="J2360" s="21"/>
    </row>
    <row r="2361" spans="2:10" x14ac:dyDescent="0.2">
      <c r="B2361" s="21"/>
      <c r="C2361" s="21"/>
      <c r="D2361" s="21"/>
      <c r="J2361" s="21"/>
    </row>
    <row r="2362" spans="2:10" x14ac:dyDescent="0.2">
      <c r="B2362" s="21"/>
      <c r="C2362" s="21"/>
      <c r="D2362" s="21"/>
      <c r="J2362" s="21"/>
    </row>
    <row r="2363" spans="2:10" x14ac:dyDescent="0.2">
      <c r="B2363" s="21"/>
      <c r="C2363" s="21"/>
      <c r="D2363" s="21"/>
      <c r="J2363" s="21"/>
    </row>
    <row r="2364" spans="2:10" x14ac:dyDescent="0.2">
      <c r="B2364" s="21"/>
      <c r="C2364" s="21"/>
      <c r="D2364" s="21"/>
      <c r="J2364" s="21"/>
    </row>
    <row r="2365" spans="2:10" x14ac:dyDescent="0.2">
      <c r="B2365" s="21"/>
      <c r="C2365" s="21"/>
      <c r="D2365" s="21"/>
      <c r="J2365" s="21"/>
    </row>
    <row r="2366" spans="2:10" x14ac:dyDescent="0.2">
      <c r="B2366" s="21"/>
      <c r="C2366" s="21"/>
      <c r="D2366" s="21"/>
      <c r="J2366" s="21"/>
    </row>
    <row r="2367" spans="2:10" x14ac:dyDescent="0.2">
      <c r="B2367" s="21"/>
      <c r="C2367" s="21"/>
      <c r="D2367" s="21"/>
      <c r="J2367" s="21"/>
    </row>
    <row r="2368" spans="2:10" x14ac:dyDescent="0.2">
      <c r="B2368" s="21"/>
      <c r="C2368" s="21"/>
      <c r="D2368" s="21"/>
      <c r="J2368" s="21"/>
    </row>
    <row r="2369" spans="2:10" x14ac:dyDescent="0.2">
      <c r="B2369" s="21"/>
      <c r="C2369" s="21"/>
      <c r="D2369" s="21"/>
      <c r="J2369" s="21"/>
    </row>
    <row r="2370" spans="2:10" x14ac:dyDescent="0.2">
      <c r="B2370" s="21"/>
      <c r="C2370" s="21"/>
      <c r="D2370" s="21"/>
      <c r="J2370" s="21"/>
    </row>
    <row r="2371" spans="2:10" x14ac:dyDescent="0.2">
      <c r="B2371" s="21"/>
      <c r="C2371" s="21"/>
      <c r="D2371" s="21"/>
      <c r="J2371" s="21"/>
    </row>
    <row r="2372" spans="2:10" x14ac:dyDescent="0.2">
      <c r="B2372" s="21"/>
      <c r="C2372" s="21"/>
      <c r="D2372" s="21"/>
      <c r="J2372" s="21"/>
    </row>
    <row r="2373" spans="2:10" x14ac:dyDescent="0.2">
      <c r="B2373" s="21"/>
      <c r="C2373" s="21"/>
      <c r="D2373" s="21"/>
      <c r="J2373" s="21"/>
    </row>
    <row r="2374" spans="2:10" x14ac:dyDescent="0.2">
      <c r="B2374" s="21"/>
      <c r="C2374" s="21"/>
      <c r="D2374" s="21"/>
      <c r="J2374" s="21"/>
    </row>
    <row r="2375" spans="2:10" x14ac:dyDescent="0.2">
      <c r="B2375" s="21"/>
      <c r="C2375" s="21"/>
      <c r="D2375" s="21"/>
      <c r="J2375" s="21"/>
    </row>
    <row r="2376" spans="2:10" x14ac:dyDescent="0.2">
      <c r="B2376" s="21"/>
      <c r="C2376" s="21"/>
      <c r="D2376" s="21"/>
      <c r="J2376" s="21"/>
    </row>
    <row r="2377" spans="2:10" x14ac:dyDescent="0.2">
      <c r="B2377" s="21"/>
      <c r="C2377" s="21"/>
      <c r="D2377" s="21"/>
      <c r="J2377" s="21"/>
    </row>
    <row r="2378" spans="2:10" x14ac:dyDescent="0.2">
      <c r="B2378" s="21"/>
      <c r="C2378" s="21"/>
      <c r="D2378" s="21"/>
      <c r="J2378" s="21"/>
    </row>
    <row r="2379" spans="2:10" x14ac:dyDescent="0.2">
      <c r="B2379" s="21"/>
      <c r="C2379" s="21"/>
      <c r="D2379" s="21"/>
      <c r="J2379" s="21"/>
    </row>
    <row r="2380" spans="2:10" x14ac:dyDescent="0.2">
      <c r="B2380" s="21"/>
      <c r="C2380" s="21"/>
      <c r="D2380" s="21"/>
      <c r="J2380" s="21"/>
    </row>
    <row r="2381" spans="2:10" x14ac:dyDescent="0.2">
      <c r="B2381" s="21"/>
      <c r="C2381" s="21"/>
      <c r="D2381" s="21"/>
      <c r="J2381" s="21"/>
    </row>
    <row r="2382" spans="2:10" x14ac:dyDescent="0.2">
      <c r="B2382" s="21"/>
      <c r="C2382" s="21"/>
      <c r="D2382" s="21"/>
      <c r="J2382" s="21"/>
    </row>
    <row r="2383" spans="2:10" x14ac:dyDescent="0.2">
      <c r="B2383" s="21"/>
      <c r="C2383" s="21"/>
      <c r="D2383" s="21"/>
      <c r="J2383" s="21"/>
    </row>
    <row r="2384" spans="2:10" x14ac:dyDescent="0.2">
      <c r="B2384" s="21"/>
      <c r="C2384" s="21"/>
      <c r="D2384" s="21"/>
      <c r="J2384" s="21"/>
    </row>
    <row r="2386" spans="2:10" x14ac:dyDescent="0.2">
      <c r="B2386" s="21"/>
      <c r="C2386" s="21"/>
      <c r="D2386" s="21"/>
      <c r="J2386" s="21"/>
    </row>
    <row r="2387" spans="2:10" x14ac:dyDescent="0.2">
      <c r="B2387" s="21"/>
      <c r="C2387" s="21"/>
      <c r="D2387" s="21"/>
      <c r="J2387" s="21"/>
    </row>
    <row r="2388" spans="2:10" x14ac:dyDescent="0.2">
      <c r="B2388" s="21"/>
      <c r="C2388" s="21"/>
      <c r="D2388" s="21"/>
      <c r="J2388" s="21"/>
    </row>
    <row r="2389" spans="2:10" x14ac:dyDescent="0.2">
      <c r="B2389" s="21"/>
      <c r="C2389" s="21"/>
      <c r="D2389" s="21"/>
      <c r="J2389" s="21"/>
    </row>
    <row r="2390" spans="2:10" x14ac:dyDescent="0.2">
      <c r="B2390" s="21"/>
      <c r="C2390" s="21"/>
      <c r="D2390" s="21"/>
      <c r="J2390" s="21"/>
    </row>
    <row r="2391" spans="2:10" x14ac:dyDescent="0.2">
      <c r="B2391" s="21"/>
      <c r="C2391" s="21"/>
      <c r="D2391" s="21"/>
      <c r="J2391" s="21"/>
    </row>
    <row r="2392" spans="2:10" x14ac:dyDescent="0.2">
      <c r="B2392" s="21"/>
      <c r="C2392" s="21"/>
      <c r="D2392" s="21"/>
      <c r="J2392" s="21"/>
    </row>
    <row r="2393" spans="2:10" x14ac:dyDescent="0.2">
      <c r="B2393" s="21"/>
      <c r="C2393" s="21"/>
      <c r="D2393" s="21"/>
      <c r="J2393" s="21"/>
    </row>
    <row r="2394" spans="2:10" x14ac:dyDescent="0.2">
      <c r="B2394" s="21"/>
      <c r="C2394" s="21"/>
      <c r="D2394" s="21"/>
      <c r="J2394" s="21"/>
    </row>
    <row r="2395" spans="2:10" x14ac:dyDescent="0.2">
      <c r="B2395" s="21"/>
      <c r="C2395" s="21"/>
      <c r="D2395" s="21"/>
      <c r="J2395" s="21"/>
    </row>
    <row r="2396" spans="2:10" x14ac:dyDescent="0.2">
      <c r="B2396" s="21"/>
      <c r="C2396" s="21"/>
      <c r="D2396" s="21"/>
      <c r="J2396" s="21"/>
    </row>
    <row r="2397" spans="2:10" x14ac:dyDescent="0.2">
      <c r="B2397" s="21"/>
      <c r="C2397" s="21"/>
      <c r="D2397" s="21"/>
      <c r="J2397" s="21"/>
    </row>
    <row r="2398" spans="2:10" x14ac:dyDescent="0.2">
      <c r="B2398" s="21"/>
      <c r="C2398" s="21"/>
      <c r="D2398" s="21"/>
      <c r="J2398" s="21"/>
    </row>
    <row r="2399" spans="2:10" x14ac:dyDescent="0.2">
      <c r="B2399" s="21"/>
      <c r="C2399" s="21"/>
      <c r="D2399" s="21"/>
      <c r="J2399" s="21"/>
    </row>
    <row r="2400" spans="2:10" x14ac:dyDescent="0.2">
      <c r="B2400" s="21"/>
      <c r="C2400" s="21"/>
      <c r="D2400" s="21"/>
      <c r="J2400" s="21"/>
    </row>
    <row r="2401" spans="2:10" x14ac:dyDescent="0.2">
      <c r="B2401" s="21"/>
      <c r="C2401" s="21"/>
      <c r="D2401" s="21"/>
      <c r="J2401" s="21"/>
    </row>
    <row r="2402" spans="2:10" x14ac:dyDescent="0.2">
      <c r="B2402" s="21"/>
      <c r="C2402" s="21"/>
      <c r="D2402" s="21"/>
      <c r="J2402" s="21"/>
    </row>
    <row r="2403" spans="2:10" x14ac:dyDescent="0.2">
      <c r="B2403" s="21"/>
      <c r="C2403" s="21"/>
      <c r="D2403" s="21"/>
      <c r="J2403" s="21"/>
    </row>
    <row r="2404" spans="2:10" x14ac:dyDescent="0.2">
      <c r="B2404" s="21"/>
      <c r="C2404" s="21"/>
      <c r="D2404" s="21"/>
      <c r="J2404" s="21"/>
    </row>
    <row r="2405" spans="2:10" x14ac:dyDescent="0.2">
      <c r="B2405" s="21"/>
      <c r="C2405" s="21"/>
      <c r="D2405" s="21"/>
      <c r="J2405" s="21"/>
    </row>
    <row r="2406" spans="2:10" x14ac:dyDescent="0.2">
      <c r="B2406" s="21"/>
      <c r="C2406" s="21"/>
      <c r="D2406" s="21"/>
      <c r="J2406" s="21"/>
    </row>
    <row r="2407" spans="2:10" x14ac:dyDescent="0.2">
      <c r="B2407" s="21"/>
      <c r="C2407" s="21"/>
      <c r="D2407" s="21"/>
      <c r="J2407" s="21"/>
    </row>
    <row r="2408" spans="2:10" x14ac:dyDescent="0.2">
      <c r="B2408" s="21"/>
      <c r="C2408" s="21"/>
      <c r="D2408" s="21"/>
      <c r="J2408" s="21"/>
    </row>
    <row r="2409" spans="2:10" x14ac:dyDescent="0.2">
      <c r="B2409" s="21"/>
      <c r="C2409" s="21"/>
      <c r="D2409" s="21"/>
      <c r="J2409" s="21"/>
    </row>
    <row r="2410" spans="2:10" x14ac:dyDescent="0.2">
      <c r="B2410" s="21"/>
      <c r="C2410" s="21"/>
      <c r="D2410" s="21"/>
      <c r="J2410" s="21"/>
    </row>
    <row r="2411" spans="2:10" x14ac:dyDescent="0.2">
      <c r="B2411" s="21"/>
      <c r="C2411" s="21"/>
      <c r="D2411" s="21"/>
      <c r="J2411" s="21"/>
    </row>
    <row r="2412" spans="2:10" x14ac:dyDescent="0.2">
      <c r="B2412" s="21"/>
      <c r="C2412" s="21"/>
      <c r="D2412" s="21"/>
      <c r="J2412" s="21"/>
    </row>
    <row r="2413" spans="2:10" x14ac:dyDescent="0.2">
      <c r="B2413" s="21"/>
      <c r="C2413" s="21"/>
      <c r="D2413" s="21"/>
      <c r="J2413" s="21"/>
    </row>
    <row r="2414" spans="2:10" x14ac:dyDescent="0.2">
      <c r="B2414" s="21"/>
      <c r="C2414" s="21"/>
      <c r="D2414" s="21"/>
      <c r="J2414" s="21"/>
    </row>
    <row r="2415" spans="2:10" x14ac:dyDescent="0.2">
      <c r="B2415" s="21"/>
      <c r="C2415" s="21"/>
      <c r="D2415" s="21"/>
      <c r="J2415" s="21"/>
    </row>
    <row r="2416" spans="2:10" x14ac:dyDescent="0.2">
      <c r="B2416" s="21"/>
      <c r="C2416" s="21"/>
      <c r="D2416" s="21"/>
      <c r="J2416" s="21"/>
    </row>
    <row r="2417" spans="2:10" x14ac:dyDescent="0.2">
      <c r="B2417" s="21"/>
      <c r="C2417" s="21"/>
      <c r="D2417" s="21"/>
      <c r="J2417" s="21"/>
    </row>
    <row r="2418" spans="2:10" x14ac:dyDescent="0.2">
      <c r="B2418" s="21"/>
      <c r="C2418" s="21"/>
      <c r="D2418" s="21"/>
      <c r="J2418" s="21"/>
    </row>
    <row r="2419" spans="2:10" x14ac:dyDescent="0.2">
      <c r="B2419" s="21"/>
      <c r="C2419" s="21"/>
      <c r="D2419" s="21"/>
      <c r="J2419" s="21"/>
    </row>
    <row r="2420" spans="2:10" x14ac:dyDescent="0.2">
      <c r="B2420" s="21"/>
      <c r="C2420" s="21"/>
      <c r="D2420" s="21"/>
      <c r="J2420" s="21"/>
    </row>
    <row r="2421" spans="2:10" x14ac:dyDescent="0.2">
      <c r="B2421" s="21"/>
      <c r="C2421" s="21"/>
      <c r="D2421" s="21"/>
      <c r="J2421" s="21"/>
    </row>
    <row r="2422" spans="2:10" x14ac:dyDescent="0.2">
      <c r="B2422" s="21"/>
      <c r="C2422" s="21"/>
      <c r="D2422" s="21"/>
      <c r="J2422" s="21"/>
    </row>
    <row r="2423" spans="2:10" x14ac:dyDescent="0.2">
      <c r="B2423" s="21"/>
      <c r="C2423" s="21"/>
      <c r="D2423" s="21"/>
      <c r="J2423" s="21"/>
    </row>
    <row r="2424" spans="2:10" x14ac:dyDescent="0.2">
      <c r="B2424" s="21"/>
      <c r="C2424" s="21"/>
      <c r="D2424" s="21"/>
      <c r="J2424" s="21"/>
    </row>
    <row r="2425" spans="2:10" x14ac:dyDescent="0.2">
      <c r="B2425" s="21"/>
      <c r="C2425" s="21"/>
      <c r="D2425" s="21"/>
      <c r="J2425" s="21"/>
    </row>
    <row r="2426" spans="2:10" x14ac:dyDescent="0.2">
      <c r="B2426" s="21"/>
      <c r="C2426" s="21"/>
      <c r="D2426" s="21"/>
      <c r="J2426" s="21"/>
    </row>
    <row r="2427" spans="2:10" x14ac:dyDescent="0.2">
      <c r="B2427" s="21"/>
      <c r="C2427" s="21"/>
      <c r="D2427" s="21"/>
      <c r="J2427" s="21"/>
    </row>
    <row r="2428" spans="2:10" x14ac:dyDescent="0.2">
      <c r="B2428" s="21"/>
      <c r="C2428" s="21"/>
      <c r="D2428" s="21"/>
      <c r="J2428" s="21"/>
    </row>
    <row r="2429" spans="2:10" x14ac:dyDescent="0.2">
      <c r="B2429" s="21"/>
      <c r="C2429" s="21"/>
      <c r="D2429" s="21"/>
      <c r="J2429" s="21"/>
    </row>
    <row r="2430" spans="2:10" x14ac:dyDescent="0.2">
      <c r="B2430" s="21"/>
      <c r="C2430" s="21"/>
      <c r="D2430" s="21"/>
      <c r="J2430" s="21"/>
    </row>
    <row r="2431" spans="2:10" x14ac:dyDescent="0.2">
      <c r="B2431" s="21"/>
      <c r="C2431" s="21"/>
      <c r="D2431" s="21"/>
      <c r="J2431" s="21"/>
    </row>
    <row r="2432" spans="2:10" x14ac:dyDescent="0.2">
      <c r="B2432" s="21"/>
      <c r="C2432" s="21"/>
      <c r="D2432" s="21"/>
      <c r="J2432" s="21"/>
    </row>
    <row r="2433" spans="2:10" x14ac:dyDescent="0.2">
      <c r="B2433" s="21"/>
      <c r="C2433" s="21"/>
      <c r="D2433" s="21"/>
      <c r="J2433" s="21"/>
    </row>
    <row r="2434" spans="2:10" x14ac:dyDescent="0.2">
      <c r="B2434" s="21"/>
      <c r="C2434" s="21"/>
      <c r="D2434" s="21"/>
      <c r="J2434" s="21"/>
    </row>
    <row r="2435" spans="2:10" x14ac:dyDescent="0.2">
      <c r="B2435" s="21"/>
      <c r="C2435" s="21"/>
      <c r="D2435" s="21"/>
      <c r="J2435" s="21"/>
    </row>
    <row r="2436" spans="2:10" x14ac:dyDescent="0.2">
      <c r="B2436" s="21"/>
      <c r="C2436" s="21"/>
      <c r="D2436" s="21"/>
      <c r="J2436" s="21"/>
    </row>
    <row r="2437" spans="2:10" x14ac:dyDescent="0.2">
      <c r="B2437" s="21"/>
      <c r="C2437" s="21"/>
      <c r="D2437" s="21"/>
      <c r="J2437" s="21"/>
    </row>
    <row r="2438" spans="2:10" x14ac:dyDescent="0.2">
      <c r="B2438" s="21"/>
      <c r="C2438" s="21"/>
      <c r="D2438" s="21"/>
      <c r="J2438" s="21"/>
    </row>
    <row r="2439" spans="2:10" x14ac:dyDescent="0.2">
      <c r="B2439" s="21"/>
      <c r="C2439" s="21"/>
      <c r="D2439" s="21"/>
      <c r="J2439" s="21"/>
    </row>
    <row r="2440" spans="2:10" x14ac:dyDescent="0.2">
      <c r="B2440" s="21"/>
      <c r="C2440" s="21"/>
      <c r="D2440" s="21"/>
      <c r="J2440" s="21"/>
    </row>
    <row r="2441" spans="2:10" x14ac:dyDescent="0.2">
      <c r="B2441" s="21"/>
      <c r="C2441" s="21"/>
      <c r="D2441" s="21"/>
      <c r="J2441" s="21"/>
    </row>
    <row r="2442" spans="2:10" x14ac:dyDescent="0.2">
      <c r="B2442" s="21"/>
      <c r="C2442" s="21"/>
      <c r="D2442" s="21"/>
      <c r="J2442" s="21"/>
    </row>
    <row r="2443" spans="2:10" x14ac:dyDescent="0.2">
      <c r="B2443" s="21"/>
      <c r="C2443" s="21"/>
      <c r="D2443" s="21"/>
      <c r="J2443" s="21"/>
    </row>
    <row r="2444" spans="2:10" x14ac:dyDescent="0.2">
      <c r="B2444" s="21"/>
      <c r="C2444" s="21"/>
      <c r="D2444" s="21"/>
      <c r="J2444" s="21"/>
    </row>
    <row r="2445" spans="2:10" x14ac:dyDescent="0.2">
      <c r="B2445" s="21"/>
      <c r="C2445" s="21"/>
      <c r="D2445" s="21"/>
      <c r="J2445" s="21"/>
    </row>
    <row r="2446" spans="2:10" x14ac:dyDescent="0.2">
      <c r="B2446" s="21"/>
      <c r="C2446" s="21"/>
      <c r="D2446" s="21"/>
      <c r="J2446" s="21"/>
    </row>
    <row r="2447" spans="2:10" x14ac:dyDescent="0.2">
      <c r="B2447" s="21"/>
      <c r="C2447" s="21"/>
      <c r="D2447" s="21"/>
      <c r="J2447" s="21"/>
    </row>
    <row r="2448" spans="2:10" x14ac:dyDescent="0.2">
      <c r="B2448" s="21"/>
      <c r="C2448" s="21"/>
      <c r="D2448" s="21"/>
      <c r="J2448" s="21"/>
    </row>
    <row r="2449" spans="2:10" x14ac:dyDescent="0.2">
      <c r="B2449" s="21"/>
      <c r="C2449" s="21"/>
      <c r="D2449" s="21"/>
      <c r="J2449" s="21"/>
    </row>
    <row r="2450" spans="2:10" x14ac:dyDescent="0.2">
      <c r="B2450" s="21"/>
      <c r="C2450" s="21"/>
      <c r="D2450" s="21"/>
      <c r="J2450" s="21"/>
    </row>
    <row r="2451" spans="2:10" x14ac:dyDescent="0.2">
      <c r="B2451" s="21"/>
      <c r="C2451" s="21"/>
      <c r="D2451" s="21"/>
      <c r="J2451" s="21"/>
    </row>
    <row r="2453" spans="2:10" x14ac:dyDescent="0.2">
      <c r="B2453" s="21"/>
      <c r="C2453" s="21"/>
      <c r="D2453" s="21"/>
      <c r="J2453" s="21"/>
    </row>
    <row r="2454" spans="2:10" x14ac:dyDescent="0.2">
      <c r="B2454" s="21"/>
      <c r="C2454" s="21"/>
      <c r="D2454" s="21"/>
      <c r="J2454" s="21"/>
    </row>
    <row r="2455" spans="2:10" x14ac:dyDescent="0.2">
      <c r="B2455" s="21"/>
      <c r="C2455" s="21"/>
      <c r="D2455" s="21"/>
      <c r="J2455" s="21"/>
    </row>
    <row r="2456" spans="2:10" x14ac:dyDescent="0.2">
      <c r="B2456" s="21"/>
      <c r="C2456" s="21"/>
      <c r="D2456" s="21"/>
      <c r="J2456" s="21"/>
    </row>
    <row r="2457" spans="2:10" x14ac:dyDescent="0.2">
      <c r="B2457" s="21"/>
      <c r="C2457" s="21"/>
      <c r="D2457" s="21"/>
      <c r="J2457" s="21"/>
    </row>
    <row r="2458" spans="2:10" x14ac:dyDescent="0.2">
      <c r="B2458" s="21"/>
      <c r="C2458" s="21"/>
      <c r="D2458" s="21"/>
      <c r="J2458" s="21"/>
    </row>
    <row r="2459" spans="2:10" x14ac:dyDescent="0.2">
      <c r="B2459" s="21"/>
      <c r="C2459" s="21"/>
      <c r="D2459" s="21"/>
      <c r="J2459" s="21"/>
    </row>
    <row r="2460" spans="2:10" x14ac:dyDescent="0.2">
      <c r="B2460" s="21"/>
      <c r="C2460" s="21"/>
      <c r="D2460" s="21"/>
      <c r="J2460" s="21"/>
    </row>
    <row r="2461" spans="2:10" x14ac:dyDescent="0.2">
      <c r="B2461" s="21"/>
      <c r="C2461" s="21"/>
      <c r="D2461" s="21"/>
      <c r="J2461" s="21"/>
    </row>
    <row r="2462" spans="2:10" x14ac:dyDescent="0.2">
      <c r="B2462" s="21"/>
      <c r="C2462" s="21"/>
      <c r="D2462" s="21"/>
      <c r="J2462" s="21"/>
    </row>
    <row r="2463" spans="2:10" x14ac:dyDescent="0.2">
      <c r="B2463" s="21"/>
      <c r="C2463" s="21"/>
      <c r="D2463" s="21"/>
      <c r="J2463" s="21"/>
    </row>
    <row r="2464" spans="2:10" x14ac:dyDescent="0.2">
      <c r="B2464" s="21"/>
      <c r="C2464" s="21"/>
      <c r="D2464" s="21"/>
      <c r="J2464" s="21"/>
    </row>
    <row r="2465" spans="2:10" x14ac:dyDescent="0.2">
      <c r="B2465" s="21"/>
      <c r="C2465" s="21"/>
      <c r="D2465" s="21"/>
      <c r="J2465" s="21"/>
    </row>
    <row r="2466" spans="2:10" x14ac:dyDescent="0.2">
      <c r="B2466" s="21"/>
      <c r="C2466" s="21"/>
      <c r="D2466" s="21"/>
      <c r="J2466" s="21"/>
    </row>
    <row r="2467" spans="2:10" x14ac:dyDescent="0.2">
      <c r="B2467" s="21"/>
      <c r="C2467" s="21"/>
      <c r="D2467" s="21"/>
      <c r="J2467" s="21"/>
    </row>
    <row r="2468" spans="2:10" x14ac:dyDescent="0.2">
      <c r="B2468" s="21"/>
      <c r="C2468" s="21"/>
      <c r="D2468" s="21"/>
      <c r="J2468" s="21"/>
    </row>
    <row r="2469" spans="2:10" x14ac:dyDescent="0.2">
      <c r="B2469" s="21"/>
      <c r="C2469" s="21"/>
      <c r="D2469" s="21"/>
      <c r="J2469" s="21"/>
    </row>
    <row r="2470" spans="2:10" x14ac:dyDescent="0.2">
      <c r="B2470" s="21"/>
      <c r="C2470" s="21"/>
      <c r="D2470" s="21"/>
      <c r="J2470" s="21"/>
    </row>
    <row r="2471" spans="2:10" x14ac:dyDescent="0.2">
      <c r="B2471" s="21"/>
      <c r="C2471" s="21"/>
      <c r="D2471" s="21"/>
      <c r="J2471" s="21"/>
    </row>
    <row r="2472" spans="2:10" x14ac:dyDescent="0.2">
      <c r="B2472" s="21"/>
      <c r="C2472" s="21"/>
      <c r="D2472" s="21"/>
      <c r="J2472" s="21"/>
    </row>
    <row r="2473" spans="2:10" x14ac:dyDescent="0.2">
      <c r="B2473" s="21"/>
      <c r="C2473" s="21"/>
      <c r="D2473" s="21"/>
      <c r="J2473" s="21"/>
    </row>
    <row r="2474" spans="2:10" x14ac:dyDescent="0.2">
      <c r="B2474" s="21"/>
      <c r="C2474" s="21"/>
      <c r="D2474" s="21"/>
      <c r="J2474" s="21"/>
    </row>
    <row r="2475" spans="2:10" x14ac:dyDescent="0.2">
      <c r="B2475" s="21"/>
      <c r="C2475" s="21"/>
      <c r="D2475" s="21"/>
      <c r="J2475" s="21"/>
    </row>
    <row r="2476" spans="2:10" x14ac:dyDescent="0.2">
      <c r="B2476" s="21"/>
      <c r="C2476" s="21"/>
      <c r="D2476" s="21"/>
      <c r="J2476" s="21"/>
    </row>
    <row r="2477" spans="2:10" x14ac:dyDescent="0.2">
      <c r="B2477" s="21"/>
      <c r="C2477" s="21"/>
      <c r="D2477" s="21"/>
      <c r="J2477" s="21"/>
    </row>
    <row r="2478" spans="2:10" x14ac:dyDescent="0.2">
      <c r="B2478" s="21"/>
      <c r="C2478" s="21"/>
      <c r="D2478" s="21"/>
      <c r="J2478" s="21"/>
    </row>
    <row r="2479" spans="2:10" x14ac:dyDescent="0.2">
      <c r="B2479" s="21"/>
      <c r="C2479" s="21"/>
      <c r="D2479" s="21"/>
      <c r="J2479" s="21"/>
    </row>
    <row r="2480" spans="2:10" x14ac:dyDescent="0.2">
      <c r="B2480" s="21"/>
      <c r="C2480" s="21"/>
      <c r="D2480" s="21"/>
      <c r="J2480" s="21"/>
    </row>
    <row r="2481" spans="2:10" x14ac:dyDescent="0.2">
      <c r="B2481" s="21"/>
      <c r="C2481" s="21"/>
      <c r="D2481" s="21"/>
      <c r="J2481" s="21"/>
    </row>
    <row r="2482" spans="2:10" x14ac:dyDescent="0.2">
      <c r="B2482" s="21"/>
      <c r="C2482" s="21"/>
      <c r="D2482" s="21"/>
      <c r="J2482" s="21"/>
    </row>
    <row r="2483" spans="2:10" x14ac:dyDescent="0.2">
      <c r="B2483" s="21"/>
      <c r="C2483" s="21"/>
      <c r="D2483" s="21"/>
      <c r="J2483" s="21"/>
    </row>
    <row r="2484" spans="2:10" x14ac:dyDescent="0.2">
      <c r="B2484" s="21"/>
      <c r="C2484" s="21"/>
      <c r="D2484" s="21"/>
      <c r="J2484" s="21"/>
    </row>
    <row r="2485" spans="2:10" x14ac:dyDescent="0.2">
      <c r="B2485" s="21"/>
      <c r="C2485" s="21"/>
      <c r="D2485" s="21"/>
      <c r="J2485" s="21"/>
    </row>
    <row r="2487" spans="2:10" x14ac:dyDescent="0.2">
      <c r="B2487" s="21"/>
      <c r="C2487" s="21"/>
      <c r="D2487" s="21"/>
      <c r="J2487" s="21"/>
    </row>
    <row r="2488" spans="2:10" x14ac:dyDescent="0.2">
      <c r="B2488" s="21"/>
      <c r="C2488" s="21"/>
      <c r="D2488" s="21"/>
      <c r="J2488" s="21"/>
    </row>
    <row r="2489" spans="2:10" x14ac:dyDescent="0.2">
      <c r="B2489" s="21"/>
      <c r="C2489" s="21"/>
      <c r="D2489" s="21"/>
      <c r="J2489" s="21"/>
    </row>
    <row r="2490" spans="2:10" x14ac:dyDescent="0.2">
      <c r="B2490" s="21"/>
      <c r="C2490" s="21"/>
      <c r="D2490" s="21"/>
      <c r="J2490" s="21"/>
    </row>
    <row r="2491" spans="2:10" x14ac:dyDescent="0.2">
      <c r="B2491" s="21"/>
      <c r="C2491" s="21"/>
      <c r="D2491" s="21"/>
      <c r="J2491" s="21"/>
    </row>
    <row r="2492" spans="2:10" x14ac:dyDescent="0.2">
      <c r="B2492" s="21"/>
      <c r="C2492" s="21"/>
      <c r="D2492" s="21"/>
      <c r="J2492" s="21"/>
    </row>
    <row r="2493" spans="2:10" x14ac:dyDescent="0.2">
      <c r="B2493" s="21"/>
      <c r="C2493" s="21"/>
      <c r="D2493" s="21"/>
      <c r="J2493" s="21"/>
    </row>
    <row r="2494" spans="2:10" x14ac:dyDescent="0.2">
      <c r="B2494" s="21"/>
      <c r="C2494" s="21"/>
      <c r="D2494" s="21"/>
      <c r="J2494" s="21"/>
    </row>
    <row r="2495" spans="2:10" x14ac:dyDescent="0.2">
      <c r="B2495" s="21"/>
      <c r="C2495" s="21"/>
      <c r="D2495" s="21"/>
      <c r="J2495" s="21"/>
    </row>
    <row r="2496" spans="2:10" x14ac:dyDescent="0.2">
      <c r="B2496" s="21"/>
      <c r="C2496" s="21"/>
      <c r="D2496" s="21"/>
      <c r="J2496" s="21"/>
    </row>
    <row r="2497" spans="2:10" x14ac:dyDescent="0.2">
      <c r="B2497" s="21"/>
      <c r="C2497" s="21"/>
      <c r="D2497" s="21"/>
      <c r="J2497" s="21"/>
    </row>
    <row r="2498" spans="2:10" x14ac:dyDescent="0.2">
      <c r="B2498" s="21"/>
      <c r="C2498" s="21"/>
      <c r="D2498" s="21"/>
      <c r="J2498" s="21"/>
    </row>
    <row r="2499" spans="2:10" x14ac:dyDescent="0.2">
      <c r="B2499" s="21"/>
      <c r="C2499" s="21"/>
      <c r="D2499" s="21"/>
      <c r="J2499" s="21"/>
    </row>
    <row r="2500" spans="2:10" x14ac:dyDescent="0.2">
      <c r="B2500" s="21"/>
      <c r="C2500" s="21"/>
      <c r="D2500" s="21"/>
      <c r="J2500" s="21"/>
    </row>
    <row r="2501" spans="2:10" x14ac:dyDescent="0.2">
      <c r="B2501" s="21"/>
      <c r="C2501" s="21"/>
      <c r="D2501" s="21"/>
      <c r="J2501" s="21"/>
    </row>
    <row r="2502" spans="2:10" x14ac:dyDescent="0.2">
      <c r="B2502" s="21"/>
      <c r="C2502" s="21"/>
      <c r="D2502" s="21"/>
      <c r="J2502" s="21"/>
    </row>
    <row r="2503" spans="2:10" x14ac:dyDescent="0.2">
      <c r="B2503" s="21"/>
      <c r="C2503" s="21"/>
      <c r="D2503" s="21"/>
      <c r="J2503" s="21"/>
    </row>
    <row r="2504" spans="2:10" x14ac:dyDescent="0.2">
      <c r="B2504" s="21"/>
      <c r="C2504" s="21"/>
      <c r="D2504" s="21"/>
      <c r="J2504" s="21"/>
    </row>
    <row r="2505" spans="2:10" x14ac:dyDescent="0.2">
      <c r="B2505" s="21"/>
      <c r="C2505" s="21"/>
      <c r="D2505" s="21"/>
      <c r="J2505" s="21"/>
    </row>
    <row r="2506" spans="2:10" x14ac:dyDescent="0.2">
      <c r="B2506" s="21"/>
      <c r="C2506" s="21"/>
      <c r="D2506" s="21"/>
      <c r="J2506" s="21"/>
    </row>
    <row r="2507" spans="2:10" x14ac:dyDescent="0.2">
      <c r="B2507" s="21"/>
      <c r="C2507" s="21"/>
      <c r="D2507" s="21"/>
      <c r="J2507" s="21"/>
    </row>
    <row r="2508" spans="2:10" x14ac:dyDescent="0.2">
      <c r="B2508" s="21"/>
      <c r="C2508" s="21"/>
      <c r="D2508" s="21"/>
      <c r="J2508" s="21"/>
    </row>
    <row r="2509" spans="2:10" x14ac:dyDescent="0.2">
      <c r="B2509" s="21"/>
      <c r="C2509" s="21"/>
      <c r="D2509" s="21"/>
      <c r="J2509" s="21"/>
    </row>
    <row r="2510" spans="2:10" x14ac:dyDescent="0.2">
      <c r="B2510" s="21"/>
      <c r="C2510" s="21"/>
      <c r="D2510" s="21"/>
      <c r="J2510" s="21"/>
    </row>
    <row r="2511" spans="2:10" x14ac:dyDescent="0.2">
      <c r="B2511" s="21"/>
      <c r="C2511" s="21"/>
      <c r="D2511" s="21"/>
      <c r="J2511" s="21"/>
    </row>
    <row r="2512" spans="2:10" x14ac:dyDescent="0.2">
      <c r="B2512" s="21"/>
      <c r="C2512" s="21"/>
      <c r="D2512" s="21"/>
      <c r="J2512" s="21"/>
    </row>
    <row r="2513" spans="2:10" x14ac:dyDescent="0.2">
      <c r="B2513" s="21"/>
      <c r="C2513" s="21"/>
      <c r="D2513" s="21"/>
      <c r="J2513" s="21"/>
    </row>
    <row r="2514" spans="2:10" x14ac:dyDescent="0.2">
      <c r="B2514" s="21"/>
      <c r="C2514" s="21"/>
      <c r="D2514" s="21"/>
      <c r="J2514" s="21"/>
    </row>
    <row r="2515" spans="2:10" x14ac:dyDescent="0.2">
      <c r="B2515" s="21"/>
      <c r="C2515" s="21"/>
      <c r="D2515" s="21"/>
      <c r="J2515" s="21"/>
    </row>
    <row r="2516" spans="2:10" x14ac:dyDescent="0.2">
      <c r="B2516" s="21"/>
      <c r="C2516" s="21"/>
      <c r="D2516" s="21"/>
      <c r="J2516" s="21"/>
    </row>
    <row r="2517" spans="2:10" x14ac:dyDescent="0.2">
      <c r="B2517" s="21"/>
      <c r="C2517" s="21"/>
      <c r="D2517" s="21"/>
      <c r="J2517" s="21"/>
    </row>
    <row r="2518" spans="2:10" x14ac:dyDescent="0.2">
      <c r="B2518" s="21"/>
      <c r="C2518" s="21"/>
      <c r="D2518" s="21"/>
      <c r="J2518" s="21"/>
    </row>
    <row r="2519" spans="2:10" x14ac:dyDescent="0.2">
      <c r="B2519" s="21"/>
      <c r="C2519" s="21"/>
      <c r="D2519" s="21"/>
      <c r="J2519" s="21"/>
    </row>
    <row r="2521" spans="2:10" x14ac:dyDescent="0.2">
      <c r="B2521" s="21"/>
      <c r="C2521" s="21"/>
      <c r="D2521" s="21"/>
      <c r="J2521" s="21"/>
    </row>
    <row r="2522" spans="2:10" x14ac:dyDescent="0.2">
      <c r="B2522" s="21"/>
      <c r="C2522" s="21"/>
      <c r="D2522" s="21"/>
      <c r="J2522" s="21"/>
    </row>
    <row r="2523" spans="2:10" x14ac:dyDescent="0.2">
      <c r="B2523" s="21"/>
      <c r="C2523" s="21"/>
      <c r="D2523" s="21"/>
      <c r="J2523" s="21"/>
    </row>
    <row r="2524" spans="2:10" x14ac:dyDescent="0.2">
      <c r="B2524" s="21"/>
      <c r="C2524" s="21"/>
      <c r="D2524" s="21"/>
      <c r="J2524" s="21"/>
    </row>
    <row r="2525" spans="2:10" x14ac:dyDescent="0.2">
      <c r="B2525" s="21"/>
      <c r="C2525" s="21"/>
      <c r="D2525" s="21"/>
      <c r="J2525" s="21"/>
    </row>
    <row r="2526" spans="2:10" x14ac:dyDescent="0.2">
      <c r="B2526" s="21"/>
      <c r="C2526" s="21"/>
      <c r="D2526" s="21"/>
      <c r="J2526" s="21"/>
    </row>
    <row r="2527" spans="2:10" x14ac:dyDescent="0.2">
      <c r="B2527" s="21"/>
      <c r="C2527" s="21"/>
      <c r="D2527" s="21"/>
      <c r="J2527" s="21"/>
    </row>
    <row r="2528" spans="2:10" x14ac:dyDescent="0.2">
      <c r="B2528" s="21"/>
      <c r="C2528" s="21"/>
      <c r="D2528" s="21"/>
      <c r="J2528" s="21"/>
    </row>
    <row r="2529" spans="2:10" x14ac:dyDescent="0.2">
      <c r="B2529" s="21"/>
      <c r="C2529" s="21"/>
      <c r="D2529" s="21"/>
      <c r="J2529" s="21"/>
    </row>
    <row r="2530" spans="2:10" x14ac:dyDescent="0.2">
      <c r="B2530" s="21"/>
      <c r="C2530" s="21"/>
      <c r="D2530" s="21"/>
      <c r="J2530" s="21"/>
    </row>
    <row r="2531" spans="2:10" x14ac:dyDescent="0.2">
      <c r="B2531" s="21"/>
      <c r="C2531" s="21"/>
      <c r="D2531" s="21"/>
      <c r="J2531" s="21"/>
    </row>
    <row r="2532" spans="2:10" x14ac:dyDescent="0.2">
      <c r="B2532" s="21"/>
      <c r="C2532" s="21"/>
      <c r="D2532" s="21"/>
      <c r="J2532" s="21"/>
    </row>
    <row r="2533" spans="2:10" x14ac:dyDescent="0.2">
      <c r="B2533" s="21"/>
      <c r="C2533" s="21"/>
      <c r="D2533" s="21"/>
      <c r="J2533" s="21"/>
    </row>
    <row r="2534" spans="2:10" x14ac:dyDescent="0.2">
      <c r="B2534" s="21"/>
      <c r="C2534" s="21"/>
      <c r="D2534" s="21"/>
      <c r="J2534" s="21"/>
    </row>
    <row r="2535" spans="2:10" x14ac:dyDescent="0.2">
      <c r="B2535" s="21"/>
      <c r="C2535" s="21"/>
      <c r="D2535" s="21"/>
      <c r="J2535" s="21"/>
    </row>
    <row r="2536" spans="2:10" x14ac:dyDescent="0.2">
      <c r="B2536" s="21"/>
      <c r="C2536" s="21"/>
      <c r="D2536" s="21"/>
      <c r="J2536" s="21"/>
    </row>
    <row r="2537" spans="2:10" x14ac:dyDescent="0.2">
      <c r="B2537" s="21"/>
      <c r="C2537" s="21"/>
      <c r="D2537" s="21"/>
      <c r="J2537" s="21"/>
    </row>
    <row r="2538" spans="2:10" x14ac:dyDescent="0.2">
      <c r="B2538" s="21"/>
      <c r="C2538" s="21"/>
      <c r="D2538" s="21"/>
      <c r="J2538" s="21"/>
    </row>
    <row r="2539" spans="2:10" x14ac:dyDescent="0.2">
      <c r="B2539" s="21"/>
      <c r="C2539" s="21"/>
      <c r="D2539" s="21"/>
      <c r="J2539" s="21"/>
    </row>
    <row r="2540" spans="2:10" x14ac:dyDescent="0.2">
      <c r="B2540" s="21"/>
      <c r="C2540" s="21"/>
      <c r="D2540" s="21"/>
      <c r="J2540" s="21"/>
    </row>
    <row r="2541" spans="2:10" x14ac:dyDescent="0.2">
      <c r="B2541" s="21"/>
      <c r="C2541" s="21"/>
      <c r="D2541" s="21"/>
      <c r="J2541" s="21"/>
    </row>
    <row r="2542" spans="2:10" x14ac:dyDescent="0.2">
      <c r="B2542" s="21"/>
      <c r="C2542" s="21"/>
      <c r="D2542" s="21"/>
      <c r="J2542" s="21"/>
    </row>
    <row r="2543" spans="2:10" x14ac:dyDescent="0.2">
      <c r="B2543" s="21"/>
      <c r="C2543" s="21"/>
      <c r="D2543" s="21"/>
      <c r="J2543" s="21"/>
    </row>
    <row r="2544" spans="2:10" x14ac:dyDescent="0.2">
      <c r="B2544" s="21"/>
      <c r="C2544" s="21"/>
      <c r="D2544" s="21"/>
      <c r="J2544" s="21"/>
    </row>
    <row r="2545" spans="2:10" x14ac:dyDescent="0.2">
      <c r="B2545" s="21"/>
      <c r="C2545" s="21"/>
      <c r="D2545" s="21"/>
      <c r="J2545" s="21"/>
    </row>
    <row r="2546" spans="2:10" x14ac:dyDescent="0.2">
      <c r="B2546" s="21"/>
      <c r="C2546" s="21"/>
      <c r="D2546" s="21"/>
      <c r="J2546" s="21"/>
    </row>
    <row r="2547" spans="2:10" x14ac:dyDescent="0.2">
      <c r="B2547" s="21"/>
      <c r="C2547" s="21"/>
      <c r="D2547" s="21"/>
      <c r="J2547" s="21"/>
    </row>
    <row r="2548" spans="2:10" x14ac:dyDescent="0.2">
      <c r="B2548" s="21"/>
      <c r="C2548" s="21"/>
      <c r="D2548" s="21"/>
      <c r="J2548" s="21"/>
    </row>
    <row r="2549" spans="2:10" x14ac:dyDescent="0.2">
      <c r="B2549" s="21"/>
      <c r="C2549" s="21"/>
      <c r="D2549" s="21"/>
      <c r="J2549" s="21"/>
    </row>
    <row r="2550" spans="2:10" x14ac:dyDescent="0.2">
      <c r="B2550" s="21"/>
      <c r="C2550" s="21"/>
      <c r="D2550" s="21"/>
      <c r="J2550" s="21"/>
    </row>
    <row r="2551" spans="2:10" x14ac:dyDescent="0.2">
      <c r="B2551" s="21"/>
      <c r="C2551" s="21"/>
      <c r="D2551" s="21"/>
      <c r="J2551" s="21"/>
    </row>
    <row r="2552" spans="2:10" x14ac:dyDescent="0.2">
      <c r="B2552" s="21"/>
      <c r="C2552" s="21"/>
      <c r="D2552" s="21"/>
      <c r="J2552" s="21"/>
    </row>
    <row r="2553" spans="2:10" x14ac:dyDescent="0.2">
      <c r="B2553" s="21"/>
      <c r="C2553" s="21"/>
      <c r="D2553" s="21"/>
      <c r="J2553" s="21"/>
    </row>
    <row r="2555" spans="2:10" x14ac:dyDescent="0.2">
      <c r="B2555" s="21"/>
      <c r="C2555" s="21"/>
      <c r="D2555" s="21"/>
      <c r="J2555" s="21"/>
    </row>
    <row r="2556" spans="2:10" x14ac:dyDescent="0.2">
      <c r="B2556" s="21"/>
      <c r="C2556" s="21"/>
      <c r="D2556" s="21"/>
      <c r="J2556" s="21"/>
    </row>
    <row r="2557" spans="2:10" x14ac:dyDescent="0.2">
      <c r="B2557" s="21"/>
      <c r="C2557" s="21"/>
      <c r="D2557" s="21"/>
      <c r="J2557" s="21"/>
    </row>
    <row r="2558" spans="2:10" x14ac:dyDescent="0.2">
      <c r="B2558" s="21"/>
      <c r="C2558" s="21"/>
      <c r="D2558" s="21"/>
      <c r="J2558" s="21"/>
    </row>
    <row r="2559" spans="2:10" x14ac:dyDescent="0.2">
      <c r="B2559" s="21"/>
      <c r="C2559" s="21"/>
      <c r="D2559" s="21"/>
      <c r="J2559" s="21"/>
    </row>
    <row r="2560" spans="2:10" x14ac:dyDescent="0.2">
      <c r="B2560" s="21"/>
      <c r="C2560" s="21"/>
      <c r="D2560" s="21"/>
      <c r="J2560" s="21"/>
    </row>
    <row r="2561" spans="2:10" x14ac:dyDescent="0.2">
      <c r="B2561" s="21"/>
      <c r="C2561" s="21"/>
      <c r="D2561" s="21"/>
      <c r="J2561" s="21"/>
    </row>
    <row r="2562" spans="2:10" x14ac:dyDescent="0.2">
      <c r="B2562" s="21"/>
      <c r="C2562" s="21"/>
      <c r="D2562" s="21"/>
      <c r="J2562" s="21"/>
    </row>
    <row r="2563" spans="2:10" x14ac:dyDescent="0.2">
      <c r="B2563" s="21"/>
      <c r="C2563" s="21"/>
      <c r="D2563" s="21"/>
      <c r="J2563" s="21"/>
    </row>
    <row r="2564" spans="2:10" x14ac:dyDescent="0.2">
      <c r="B2564" s="21"/>
      <c r="C2564" s="21"/>
      <c r="D2564" s="21"/>
      <c r="J2564" s="21"/>
    </row>
    <row r="2565" spans="2:10" x14ac:dyDescent="0.2">
      <c r="B2565" s="21"/>
      <c r="C2565" s="21"/>
      <c r="D2565" s="21"/>
      <c r="J2565" s="21"/>
    </row>
    <row r="2566" spans="2:10" x14ac:dyDescent="0.2">
      <c r="B2566" s="21"/>
      <c r="C2566" s="21"/>
      <c r="D2566" s="21"/>
      <c r="J2566" s="21"/>
    </row>
    <row r="2567" spans="2:10" x14ac:dyDescent="0.2">
      <c r="B2567" s="21"/>
      <c r="C2567" s="21"/>
      <c r="D2567" s="21"/>
      <c r="J2567" s="21"/>
    </row>
    <row r="2568" spans="2:10" x14ac:dyDescent="0.2">
      <c r="B2568" s="21"/>
      <c r="C2568" s="21"/>
      <c r="D2568" s="21"/>
      <c r="J2568" s="21"/>
    </row>
    <row r="2569" spans="2:10" x14ac:dyDescent="0.2">
      <c r="B2569" s="21"/>
      <c r="C2569" s="21"/>
      <c r="D2569" s="21"/>
      <c r="J2569" s="21"/>
    </row>
    <row r="2570" spans="2:10" x14ac:dyDescent="0.2">
      <c r="B2570" s="21"/>
      <c r="C2570" s="21"/>
      <c r="D2570" s="21"/>
      <c r="J2570" s="21"/>
    </row>
    <row r="2571" spans="2:10" x14ac:dyDescent="0.2">
      <c r="B2571" s="21"/>
      <c r="C2571" s="21"/>
      <c r="D2571" s="21"/>
      <c r="J2571" s="21"/>
    </row>
    <row r="2572" spans="2:10" x14ac:dyDescent="0.2">
      <c r="B2572" s="21"/>
      <c r="C2572" s="21"/>
      <c r="D2572" s="21"/>
      <c r="J2572" s="21"/>
    </row>
    <row r="2573" spans="2:10" x14ac:dyDescent="0.2">
      <c r="B2573" s="21"/>
      <c r="C2573" s="21"/>
      <c r="D2573" s="21"/>
      <c r="J2573" s="21"/>
    </row>
    <row r="2574" spans="2:10" x14ac:dyDescent="0.2">
      <c r="B2574" s="21"/>
      <c r="C2574" s="21"/>
      <c r="D2574" s="21"/>
      <c r="J2574" s="21"/>
    </row>
    <row r="2575" spans="2:10" x14ac:dyDescent="0.2">
      <c r="B2575" s="21"/>
      <c r="C2575" s="21"/>
      <c r="D2575" s="21"/>
      <c r="J2575" s="21"/>
    </row>
    <row r="2576" spans="2:10" x14ac:dyDescent="0.2">
      <c r="B2576" s="21"/>
      <c r="C2576" s="21"/>
      <c r="D2576" s="21"/>
      <c r="J2576" s="21"/>
    </row>
    <row r="2577" spans="2:10" x14ac:dyDescent="0.2">
      <c r="B2577" s="21"/>
      <c r="C2577" s="21"/>
      <c r="D2577" s="21"/>
      <c r="J2577" s="21"/>
    </row>
    <row r="2578" spans="2:10" x14ac:dyDescent="0.2">
      <c r="B2578" s="21"/>
      <c r="C2578" s="21"/>
      <c r="D2578" s="21"/>
      <c r="J2578" s="21"/>
    </row>
    <row r="2579" spans="2:10" x14ac:dyDescent="0.2">
      <c r="B2579" s="21"/>
      <c r="C2579" s="21"/>
      <c r="D2579" s="21"/>
      <c r="J2579" s="21"/>
    </row>
    <row r="2580" spans="2:10" x14ac:dyDescent="0.2">
      <c r="B2580" s="21"/>
      <c r="C2580" s="21"/>
      <c r="D2580" s="21"/>
      <c r="J2580" s="21"/>
    </row>
    <row r="2581" spans="2:10" x14ac:dyDescent="0.2">
      <c r="B2581" s="21"/>
      <c r="C2581" s="21"/>
      <c r="D2581" s="21"/>
      <c r="J2581" s="21"/>
    </row>
    <row r="2582" spans="2:10" x14ac:dyDescent="0.2">
      <c r="B2582" s="21"/>
      <c r="C2582" s="21"/>
      <c r="D2582" s="21"/>
      <c r="J2582" s="21"/>
    </row>
    <row r="2583" spans="2:10" x14ac:dyDescent="0.2">
      <c r="B2583" s="21"/>
      <c r="C2583" s="21"/>
      <c r="D2583" s="21"/>
      <c r="J2583" s="21"/>
    </row>
    <row r="2584" spans="2:10" x14ac:dyDescent="0.2">
      <c r="B2584" s="21"/>
      <c r="C2584" s="21"/>
      <c r="D2584" s="21"/>
      <c r="J2584" s="21"/>
    </row>
    <row r="2585" spans="2:10" x14ac:dyDescent="0.2">
      <c r="B2585" s="21"/>
      <c r="C2585" s="21"/>
      <c r="D2585" s="21"/>
      <c r="J2585" s="21"/>
    </row>
    <row r="2586" spans="2:10" x14ac:dyDescent="0.2">
      <c r="B2586" s="21"/>
      <c r="C2586" s="21"/>
      <c r="D2586" s="21"/>
      <c r="J2586" s="21"/>
    </row>
    <row r="2587" spans="2:10" x14ac:dyDescent="0.2">
      <c r="B2587" s="21"/>
      <c r="C2587" s="21"/>
      <c r="D2587" s="21"/>
      <c r="J2587" s="21"/>
    </row>
    <row r="2589" spans="2:10" x14ac:dyDescent="0.2">
      <c r="B2589" s="21"/>
      <c r="C2589" s="21"/>
      <c r="D2589" s="21"/>
      <c r="J2589" s="21"/>
    </row>
    <row r="2590" spans="2:10" x14ac:dyDescent="0.2">
      <c r="B2590" s="21"/>
      <c r="C2590" s="21"/>
      <c r="D2590" s="21"/>
      <c r="J2590" s="21"/>
    </row>
    <row r="2591" spans="2:10" x14ac:dyDescent="0.2">
      <c r="B2591" s="21"/>
      <c r="C2591" s="21"/>
      <c r="D2591" s="21"/>
      <c r="J2591" s="21"/>
    </row>
    <row r="2592" spans="2:10" x14ac:dyDescent="0.2">
      <c r="B2592" s="21"/>
      <c r="C2592" s="21"/>
      <c r="D2592" s="21"/>
      <c r="J2592" s="21"/>
    </row>
    <row r="2593" spans="2:10" x14ac:dyDescent="0.2">
      <c r="B2593" s="21"/>
      <c r="C2593" s="21"/>
      <c r="D2593" s="21"/>
      <c r="J2593" s="21"/>
    </row>
    <row r="2594" spans="2:10" x14ac:dyDescent="0.2">
      <c r="B2594" s="21"/>
      <c r="C2594" s="21"/>
      <c r="D2594" s="21"/>
      <c r="J2594" s="21"/>
    </row>
    <row r="2595" spans="2:10" x14ac:dyDescent="0.2">
      <c r="B2595" s="21"/>
      <c r="C2595" s="21"/>
      <c r="D2595" s="21"/>
      <c r="J2595" s="21"/>
    </row>
    <row r="2596" spans="2:10" x14ac:dyDescent="0.2">
      <c r="B2596" s="21"/>
      <c r="C2596" s="21"/>
      <c r="D2596" s="21"/>
      <c r="J2596" s="21"/>
    </row>
    <row r="2597" spans="2:10" x14ac:dyDescent="0.2">
      <c r="B2597" s="21"/>
      <c r="C2597" s="21"/>
      <c r="D2597" s="21"/>
      <c r="J2597" s="21"/>
    </row>
    <row r="2598" spans="2:10" x14ac:dyDescent="0.2">
      <c r="B2598" s="21"/>
      <c r="C2598" s="21"/>
      <c r="D2598" s="21"/>
      <c r="J2598" s="21"/>
    </row>
    <row r="2599" spans="2:10" x14ac:dyDescent="0.2">
      <c r="B2599" s="21"/>
      <c r="C2599" s="21"/>
      <c r="D2599" s="21"/>
      <c r="J2599" s="21"/>
    </row>
    <row r="2600" spans="2:10" x14ac:dyDescent="0.2">
      <c r="B2600" s="21"/>
      <c r="C2600" s="21"/>
      <c r="D2600" s="21"/>
      <c r="J2600" s="21"/>
    </row>
    <row r="2601" spans="2:10" x14ac:dyDescent="0.2">
      <c r="B2601" s="21"/>
      <c r="C2601" s="21"/>
      <c r="D2601" s="21"/>
      <c r="J2601" s="21"/>
    </row>
    <row r="2602" spans="2:10" x14ac:dyDescent="0.2">
      <c r="B2602" s="21"/>
      <c r="C2602" s="21"/>
      <c r="D2602" s="21"/>
      <c r="J2602" s="21"/>
    </row>
    <row r="2603" spans="2:10" x14ac:dyDescent="0.2">
      <c r="B2603" s="21"/>
      <c r="C2603" s="21"/>
      <c r="D2603" s="21"/>
      <c r="J2603" s="21"/>
    </row>
    <row r="2604" spans="2:10" x14ac:dyDescent="0.2">
      <c r="B2604" s="21"/>
      <c r="C2604" s="21"/>
      <c r="D2604" s="21"/>
      <c r="J2604" s="21"/>
    </row>
    <row r="2605" spans="2:10" x14ac:dyDescent="0.2">
      <c r="B2605" s="21"/>
      <c r="C2605" s="21"/>
      <c r="D2605" s="21"/>
      <c r="J2605" s="21"/>
    </row>
    <row r="2606" spans="2:10" x14ac:dyDescent="0.2">
      <c r="B2606" s="21"/>
      <c r="C2606" s="21"/>
      <c r="D2606" s="21"/>
      <c r="J2606" s="21"/>
    </row>
    <row r="2607" spans="2:10" x14ac:dyDescent="0.2">
      <c r="B2607" s="21"/>
      <c r="C2607" s="21"/>
      <c r="D2607" s="21"/>
      <c r="J2607" s="21"/>
    </row>
    <row r="2608" spans="2:10" x14ac:dyDescent="0.2">
      <c r="B2608" s="21"/>
      <c r="C2608" s="21"/>
      <c r="D2608" s="21"/>
      <c r="J2608" s="21"/>
    </row>
    <row r="2609" spans="2:10" x14ac:dyDescent="0.2">
      <c r="B2609" s="21"/>
      <c r="C2609" s="21"/>
      <c r="D2609" s="21"/>
      <c r="J2609" s="21"/>
    </row>
    <row r="2610" spans="2:10" x14ac:dyDescent="0.2">
      <c r="B2610" s="21"/>
      <c r="C2610" s="21"/>
      <c r="D2610" s="21"/>
      <c r="J2610" s="21"/>
    </row>
    <row r="2611" spans="2:10" x14ac:dyDescent="0.2">
      <c r="B2611" s="21"/>
      <c r="C2611" s="21"/>
      <c r="D2611" s="21"/>
      <c r="J2611" s="21"/>
    </row>
    <row r="2612" spans="2:10" x14ac:dyDescent="0.2">
      <c r="B2612" s="21"/>
      <c r="C2612" s="21"/>
      <c r="D2612" s="21"/>
      <c r="J2612" s="21"/>
    </row>
    <row r="2613" spans="2:10" x14ac:dyDescent="0.2">
      <c r="B2613" s="21"/>
      <c r="C2613" s="21"/>
      <c r="D2613" s="21"/>
      <c r="J2613" s="21"/>
    </row>
    <row r="2614" spans="2:10" x14ac:dyDescent="0.2">
      <c r="B2614" s="21"/>
      <c r="C2614" s="21"/>
      <c r="D2614" s="21"/>
      <c r="J2614" s="21"/>
    </row>
    <row r="2615" spans="2:10" x14ac:dyDescent="0.2">
      <c r="B2615" s="21"/>
      <c r="C2615" s="21"/>
      <c r="D2615" s="21"/>
      <c r="J2615" s="21"/>
    </row>
    <row r="2616" spans="2:10" x14ac:dyDescent="0.2">
      <c r="B2616" s="21"/>
      <c r="C2616" s="21"/>
      <c r="D2616" s="21"/>
      <c r="J2616" s="21"/>
    </row>
    <row r="2617" spans="2:10" x14ac:dyDescent="0.2">
      <c r="B2617" s="21"/>
      <c r="C2617" s="21"/>
      <c r="D2617" s="21"/>
      <c r="J2617" s="21"/>
    </row>
    <row r="2618" spans="2:10" x14ac:dyDescent="0.2">
      <c r="B2618" s="21"/>
      <c r="C2618" s="21"/>
      <c r="D2618" s="21"/>
      <c r="J2618" s="21"/>
    </row>
    <row r="2619" spans="2:10" x14ac:dyDescent="0.2">
      <c r="B2619" s="21"/>
      <c r="C2619" s="21"/>
      <c r="D2619" s="21"/>
      <c r="J2619" s="21"/>
    </row>
    <row r="2620" spans="2:10" x14ac:dyDescent="0.2">
      <c r="B2620" s="21"/>
      <c r="C2620" s="21"/>
      <c r="D2620" s="21"/>
      <c r="J2620" s="21"/>
    </row>
    <row r="2621" spans="2:10" x14ac:dyDescent="0.2">
      <c r="B2621" s="21"/>
      <c r="C2621" s="21"/>
      <c r="D2621" s="21"/>
      <c r="J2621" s="21"/>
    </row>
    <row r="2624" spans="2:10" x14ac:dyDescent="0.2">
      <c r="B2624" s="21"/>
      <c r="C2624" s="21"/>
      <c r="D2624" s="21"/>
      <c r="J2624" s="21"/>
    </row>
    <row r="2625" spans="2:10" x14ac:dyDescent="0.2">
      <c r="B2625" s="21"/>
      <c r="C2625" s="21"/>
      <c r="D2625" s="21"/>
      <c r="J2625" s="21"/>
    </row>
    <row r="2626" spans="2:10" x14ac:dyDescent="0.2">
      <c r="B2626" s="21"/>
      <c r="C2626" s="21"/>
      <c r="D2626" s="21"/>
      <c r="J2626" s="21"/>
    </row>
    <row r="2627" spans="2:10" x14ac:dyDescent="0.2">
      <c r="B2627" s="21"/>
      <c r="C2627" s="21"/>
      <c r="D2627" s="21"/>
      <c r="J2627" s="21"/>
    </row>
    <row r="2628" spans="2:10" x14ac:dyDescent="0.2">
      <c r="B2628" s="21"/>
      <c r="C2628" s="21"/>
      <c r="D2628" s="21"/>
      <c r="J2628" s="21"/>
    </row>
    <row r="2629" spans="2:10" x14ac:dyDescent="0.2">
      <c r="B2629" s="21"/>
      <c r="C2629" s="21"/>
      <c r="D2629" s="21"/>
      <c r="J2629" s="21"/>
    </row>
    <row r="2630" spans="2:10" x14ac:dyDescent="0.2">
      <c r="B2630" s="21"/>
      <c r="C2630" s="21"/>
      <c r="D2630" s="21"/>
      <c r="J2630" s="21"/>
    </row>
    <row r="2631" spans="2:10" x14ac:dyDescent="0.2">
      <c r="B2631" s="21"/>
      <c r="C2631" s="21"/>
      <c r="D2631" s="21"/>
      <c r="J2631" s="21"/>
    </row>
    <row r="2632" spans="2:10" x14ac:dyDescent="0.2">
      <c r="B2632" s="21"/>
      <c r="C2632" s="21"/>
      <c r="D2632" s="21"/>
      <c r="J2632" s="21"/>
    </row>
    <row r="2633" spans="2:10" x14ac:dyDescent="0.2">
      <c r="B2633" s="21"/>
      <c r="C2633" s="21"/>
      <c r="D2633" s="21"/>
      <c r="J2633" s="21"/>
    </row>
    <row r="2634" spans="2:10" x14ac:dyDescent="0.2">
      <c r="B2634" s="21"/>
      <c r="C2634" s="21"/>
      <c r="D2634" s="21"/>
      <c r="J2634" s="21"/>
    </row>
    <row r="2635" spans="2:10" x14ac:dyDescent="0.2">
      <c r="B2635" s="21"/>
      <c r="C2635" s="21"/>
      <c r="D2635" s="21"/>
      <c r="J2635" s="21"/>
    </row>
    <row r="2636" spans="2:10" x14ac:dyDescent="0.2">
      <c r="B2636" s="21"/>
      <c r="C2636" s="21"/>
      <c r="D2636" s="21"/>
      <c r="J2636" s="21"/>
    </row>
    <row r="2637" spans="2:10" x14ac:dyDescent="0.2">
      <c r="B2637" s="21"/>
      <c r="C2637" s="21"/>
      <c r="D2637" s="21"/>
      <c r="J2637" s="21"/>
    </row>
    <row r="2638" spans="2:10" x14ac:dyDescent="0.2">
      <c r="B2638" s="21"/>
      <c r="C2638" s="21"/>
      <c r="D2638" s="21"/>
      <c r="J2638" s="21"/>
    </row>
    <row r="2639" spans="2:10" x14ac:dyDescent="0.2">
      <c r="B2639" s="21"/>
      <c r="C2639" s="21"/>
      <c r="D2639" s="21"/>
      <c r="J2639" s="21"/>
    </row>
    <row r="2640" spans="2:10" x14ac:dyDescent="0.2">
      <c r="B2640" s="21"/>
      <c r="C2640" s="21"/>
      <c r="D2640" s="21"/>
      <c r="J2640" s="21"/>
    </row>
    <row r="2641" spans="2:10" x14ac:dyDescent="0.2">
      <c r="B2641" s="21"/>
      <c r="C2641" s="21"/>
      <c r="D2641" s="21"/>
      <c r="J2641" s="21"/>
    </row>
    <row r="2642" spans="2:10" x14ac:dyDescent="0.2">
      <c r="B2642" s="21"/>
      <c r="C2642" s="21"/>
      <c r="D2642" s="21"/>
      <c r="J2642" s="21"/>
    </row>
    <row r="2643" spans="2:10" x14ac:dyDescent="0.2">
      <c r="B2643" s="21"/>
      <c r="C2643" s="21"/>
      <c r="D2643" s="21"/>
      <c r="J2643" s="21"/>
    </row>
    <row r="2644" spans="2:10" x14ac:dyDescent="0.2">
      <c r="B2644" s="21"/>
      <c r="C2644" s="21"/>
      <c r="D2644" s="21"/>
      <c r="J2644" s="21"/>
    </row>
    <row r="2645" spans="2:10" x14ac:dyDescent="0.2">
      <c r="B2645" s="21"/>
      <c r="C2645" s="21"/>
      <c r="D2645" s="21"/>
      <c r="J2645" s="21"/>
    </row>
    <row r="2646" spans="2:10" x14ac:dyDescent="0.2">
      <c r="B2646" s="21"/>
      <c r="C2646" s="21"/>
      <c r="D2646" s="21"/>
      <c r="J2646" s="21"/>
    </row>
    <row r="2647" spans="2:10" x14ac:dyDescent="0.2">
      <c r="B2647" s="21"/>
      <c r="C2647" s="21"/>
      <c r="D2647" s="21"/>
      <c r="J2647" s="21"/>
    </row>
    <row r="2648" spans="2:10" x14ac:dyDescent="0.2">
      <c r="B2648" s="21"/>
      <c r="C2648" s="21"/>
      <c r="D2648" s="21"/>
      <c r="J2648" s="21"/>
    </row>
    <row r="2649" spans="2:10" x14ac:dyDescent="0.2">
      <c r="B2649" s="21"/>
      <c r="C2649" s="21"/>
      <c r="D2649" s="21"/>
      <c r="J2649" s="21"/>
    </row>
    <row r="2650" spans="2:10" x14ac:dyDescent="0.2">
      <c r="B2650" s="21"/>
      <c r="C2650" s="21"/>
      <c r="D2650" s="21"/>
      <c r="J2650" s="21"/>
    </row>
    <row r="2651" spans="2:10" x14ac:dyDescent="0.2">
      <c r="B2651" s="21"/>
      <c r="C2651" s="21"/>
      <c r="D2651" s="21"/>
      <c r="J2651" s="21"/>
    </row>
    <row r="2652" spans="2:10" x14ac:dyDescent="0.2">
      <c r="B2652" s="21"/>
      <c r="C2652" s="21"/>
      <c r="D2652" s="21"/>
      <c r="J2652" s="21"/>
    </row>
    <row r="2653" spans="2:10" x14ac:dyDescent="0.2">
      <c r="B2653" s="21"/>
      <c r="C2653" s="21"/>
      <c r="D2653" s="21"/>
      <c r="J2653" s="21"/>
    </row>
    <row r="2654" spans="2:10" x14ac:dyDescent="0.2">
      <c r="B2654" s="21"/>
      <c r="C2654" s="21"/>
      <c r="D2654" s="21"/>
      <c r="J2654" s="21"/>
    </row>
    <row r="2655" spans="2:10" x14ac:dyDescent="0.2">
      <c r="B2655" s="21"/>
      <c r="C2655" s="21"/>
      <c r="D2655" s="21"/>
      <c r="J2655" s="21"/>
    </row>
    <row r="2656" spans="2:10" x14ac:dyDescent="0.2">
      <c r="B2656" s="21"/>
      <c r="C2656" s="21"/>
      <c r="D2656" s="21"/>
      <c r="J2656" s="21"/>
    </row>
    <row r="2658" spans="2:10" x14ac:dyDescent="0.2">
      <c r="B2658" s="21"/>
      <c r="C2658" s="21"/>
      <c r="D2658" s="21"/>
      <c r="J2658" s="21"/>
    </row>
    <row r="2659" spans="2:10" x14ac:dyDescent="0.2">
      <c r="B2659" s="21"/>
      <c r="C2659" s="21"/>
      <c r="D2659" s="21"/>
      <c r="J2659" s="21"/>
    </row>
    <row r="2660" spans="2:10" x14ac:dyDescent="0.2">
      <c r="B2660" s="21"/>
      <c r="C2660" s="21"/>
      <c r="D2660" s="21"/>
      <c r="J2660" s="21"/>
    </row>
    <row r="2661" spans="2:10" x14ac:dyDescent="0.2">
      <c r="B2661" s="21"/>
      <c r="C2661" s="21"/>
      <c r="D2661" s="21"/>
      <c r="J2661" s="21"/>
    </row>
    <row r="2662" spans="2:10" x14ac:dyDescent="0.2">
      <c r="B2662" s="21"/>
      <c r="C2662" s="21"/>
      <c r="D2662" s="21"/>
      <c r="J2662" s="21"/>
    </row>
    <row r="2663" spans="2:10" x14ac:dyDescent="0.2">
      <c r="B2663" s="21"/>
      <c r="C2663" s="21"/>
      <c r="D2663" s="21"/>
      <c r="J2663" s="21"/>
    </row>
    <row r="2664" spans="2:10" x14ac:dyDescent="0.2">
      <c r="B2664" s="21"/>
      <c r="C2664" s="21"/>
      <c r="D2664" s="21"/>
      <c r="J2664" s="21"/>
    </row>
    <row r="2665" spans="2:10" x14ac:dyDescent="0.2">
      <c r="B2665" s="21"/>
      <c r="C2665" s="21"/>
      <c r="D2665" s="21"/>
      <c r="J2665" s="21"/>
    </row>
    <row r="2666" spans="2:10" x14ac:dyDescent="0.2">
      <c r="B2666" s="21"/>
      <c r="C2666" s="21"/>
      <c r="D2666" s="21"/>
      <c r="J2666" s="21"/>
    </row>
    <row r="2667" spans="2:10" x14ac:dyDescent="0.2">
      <c r="B2667" s="21"/>
      <c r="C2667" s="21"/>
      <c r="D2667" s="21"/>
      <c r="J2667" s="21"/>
    </row>
    <row r="2668" spans="2:10" x14ac:dyDescent="0.2">
      <c r="B2668" s="21"/>
      <c r="C2668" s="21"/>
      <c r="D2668" s="21"/>
      <c r="J2668" s="21"/>
    </row>
    <row r="2669" spans="2:10" x14ac:dyDescent="0.2">
      <c r="B2669" s="21"/>
      <c r="C2669" s="21"/>
      <c r="D2669" s="21"/>
      <c r="J2669" s="21"/>
    </row>
    <row r="2670" spans="2:10" x14ac:dyDescent="0.2">
      <c r="B2670" s="21"/>
      <c r="C2670" s="21"/>
      <c r="D2670" s="21"/>
      <c r="J2670" s="21"/>
    </row>
    <row r="2671" spans="2:10" x14ac:dyDescent="0.2">
      <c r="B2671" s="21"/>
      <c r="C2671" s="21"/>
      <c r="D2671" s="21"/>
      <c r="J2671" s="21"/>
    </row>
    <row r="2672" spans="2:10" x14ac:dyDescent="0.2">
      <c r="B2672" s="21"/>
      <c r="C2672" s="21"/>
      <c r="D2672" s="21"/>
      <c r="J2672" s="21"/>
    </row>
    <row r="2673" spans="2:10" x14ac:dyDescent="0.2">
      <c r="B2673" s="21"/>
      <c r="C2673" s="21"/>
      <c r="D2673" s="21"/>
      <c r="J2673" s="21"/>
    </row>
    <row r="2674" spans="2:10" x14ac:dyDescent="0.2">
      <c r="B2674" s="21"/>
      <c r="C2674" s="21"/>
      <c r="D2674" s="21"/>
      <c r="J2674" s="21"/>
    </row>
    <row r="2675" spans="2:10" x14ac:dyDescent="0.2">
      <c r="B2675" s="21"/>
      <c r="C2675" s="21"/>
      <c r="D2675" s="21"/>
      <c r="J2675" s="21"/>
    </row>
    <row r="2676" spans="2:10" x14ac:dyDescent="0.2">
      <c r="B2676" s="21"/>
      <c r="C2676" s="21"/>
      <c r="D2676" s="21"/>
      <c r="J2676" s="21"/>
    </row>
    <row r="2677" spans="2:10" x14ac:dyDescent="0.2">
      <c r="B2677" s="21"/>
      <c r="C2677" s="21"/>
      <c r="D2677" s="21"/>
      <c r="J2677" s="21"/>
    </row>
    <row r="2678" spans="2:10" x14ac:dyDescent="0.2">
      <c r="B2678" s="21"/>
      <c r="C2678" s="21"/>
      <c r="D2678" s="21"/>
      <c r="J2678" s="21"/>
    </row>
    <row r="2679" spans="2:10" x14ac:dyDescent="0.2">
      <c r="B2679" s="21"/>
      <c r="C2679" s="21"/>
      <c r="D2679" s="21"/>
      <c r="J2679" s="21"/>
    </row>
    <row r="2680" spans="2:10" x14ac:dyDescent="0.2">
      <c r="B2680" s="21"/>
      <c r="C2680" s="21"/>
      <c r="D2680" s="21"/>
      <c r="J2680" s="21"/>
    </row>
    <row r="2681" spans="2:10" x14ac:dyDescent="0.2">
      <c r="B2681" s="21"/>
      <c r="C2681" s="21"/>
      <c r="D2681" s="21"/>
      <c r="J2681" s="21"/>
    </row>
    <row r="2682" spans="2:10" x14ac:dyDescent="0.2">
      <c r="B2682" s="21"/>
      <c r="C2682" s="21"/>
      <c r="D2682" s="21"/>
      <c r="J2682" s="21"/>
    </row>
    <row r="2683" spans="2:10" x14ac:dyDescent="0.2">
      <c r="B2683" s="21"/>
      <c r="C2683" s="21"/>
      <c r="D2683" s="21"/>
      <c r="J2683" s="21"/>
    </row>
    <row r="2684" spans="2:10" x14ac:dyDescent="0.2">
      <c r="B2684" s="21"/>
      <c r="C2684" s="21"/>
      <c r="D2684" s="21"/>
      <c r="J2684" s="21"/>
    </row>
    <row r="2685" spans="2:10" x14ac:dyDescent="0.2">
      <c r="B2685" s="21"/>
      <c r="C2685" s="21"/>
      <c r="D2685" s="21"/>
      <c r="J2685" s="21"/>
    </row>
    <row r="2686" spans="2:10" x14ac:dyDescent="0.2">
      <c r="B2686" s="21"/>
      <c r="C2686" s="21"/>
      <c r="D2686" s="21"/>
      <c r="J2686" s="21"/>
    </row>
    <row r="2687" spans="2:10" x14ac:dyDescent="0.2">
      <c r="B2687" s="21"/>
      <c r="C2687" s="21"/>
      <c r="D2687" s="21"/>
      <c r="J2687" s="21"/>
    </row>
    <row r="2688" spans="2:10" x14ac:dyDescent="0.2">
      <c r="B2688" s="21"/>
      <c r="C2688" s="21"/>
      <c r="D2688" s="21"/>
      <c r="J2688" s="21"/>
    </row>
    <row r="2689" spans="2:10" x14ac:dyDescent="0.2">
      <c r="B2689" s="21"/>
      <c r="C2689" s="21"/>
      <c r="D2689" s="21"/>
      <c r="J2689" s="21"/>
    </row>
    <row r="2690" spans="2:10" x14ac:dyDescent="0.2">
      <c r="B2690" s="21"/>
      <c r="C2690" s="21"/>
      <c r="D2690" s="21"/>
      <c r="J2690" s="21"/>
    </row>
    <row r="2692" spans="2:10" x14ac:dyDescent="0.2">
      <c r="B2692" s="21"/>
      <c r="C2692" s="21"/>
      <c r="D2692" s="21"/>
      <c r="J2692" s="21"/>
    </row>
    <row r="2693" spans="2:10" x14ac:dyDescent="0.2">
      <c r="B2693" s="21"/>
      <c r="C2693" s="21"/>
      <c r="D2693" s="21"/>
      <c r="J2693" s="21"/>
    </row>
    <row r="2694" spans="2:10" x14ac:dyDescent="0.2">
      <c r="B2694" s="21"/>
      <c r="C2694" s="21"/>
      <c r="D2694" s="21"/>
      <c r="J2694" s="21"/>
    </row>
    <row r="2695" spans="2:10" x14ac:dyDescent="0.2">
      <c r="B2695" s="21"/>
      <c r="C2695" s="21"/>
      <c r="D2695" s="21"/>
      <c r="J2695" s="21"/>
    </row>
    <row r="2696" spans="2:10" x14ac:dyDescent="0.2">
      <c r="B2696" s="21"/>
      <c r="C2696" s="21"/>
      <c r="D2696" s="21"/>
      <c r="J2696" s="21"/>
    </row>
    <row r="2697" spans="2:10" x14ac:dyDescent="0.2">
      <c r="B2697" s="21"/>
      <c r="C2697" s="21"/>
      <c r="D2697" s="21"/>
      <c r="J2697" s="21"/>
    </row>
    <row r="2698" spans="2:10" x14ac:dyDescent="0.2">
      <c r="B2698" s="21"/>
      <c r="C2698" s="21"/>
      <c r="D2698" s="21"/>
      <c r="J2698" s="21"/>
    </row>
    <row r="2699" spans="2:10" x14ac:dyDescent="0.2">
      <c r="B2699" s="21"/>
      <c r="C2699" s="21"/>
      <c r="D2699" s="21"/>
      <c r="J2699" s="21"/>
    </row>
    <row r="2700" spans="2:10" x14ac:dyDescent="0.2">
      <c r="B2700" s="21"/>
      <c r="C2700" s="21"/>
      <c r="D2700" s="21"/>
      <c r="J2700" s="21"/>
    </row>
    <row r="2701" spans="2:10" x14ac:dyDescent="0.2">
      <c r="B2701" s="21"/>
      <c r="C2701" s="21"/>
      <c r="D2701" s="21"/>
      <c r="J2701" s="21"/>
    </row>
    <row r="2702" spans="2:10" x14ac:dyDescent="0.2">
      <c r="B2702" s="21"/>
      <c r="C2702" s="21"/>
      <c r="D2702" s="21"/>
      <c r="J2702" s="21"/>
    </row>
    <row r="2703" spans="2:10" x14ac:dyDescent="0.2">
      <c r="B2703" s="21"/>
      <c r="C2703" s="21"/>
      <c r="D2703" s="21"/>
      <c r="J2703" s="21"/>
    </row>
    <row r="2704" spans="2:10" x14ac:dyDescent="0.2">
      <c r="B2704" s="21"/>
      <c r="C2704" s="21"/>
      <c r="D2704" s="21"/>
      <c r="J2704" s="21"/>
    </row>
    <row r="2705" spans="2:10" x14ac:dyDescent="0.2">
      <c r="B2705" s="21"/>
      <c r="C2705" s="21"/>
      <c r="D2705" s="21"/>
      <c r="J2705" s="21"/>
    </row>
    <row r="2706" spans="2:10" x14ac:dyDescent="0.2">
      <c r="B2706" s="21"/>
      <c r="C2706" s="21"/>
      <c r="D2706" s="21"/>
      <c r="J2706" s="21"/>
    </row>
    <row r="2707" spans="2:10" x14ac:dyDescent="0.2">
      <c r="B2707" s="21"/>
      <c r="C2707" s="21"/>
      <c r="D2707" s="21"/>
      <c r="J2707" s="21"/>
    </row>
    <row r="2708" spans="2:10" x14ac:dyDescent="0.2">
      <c r="B2708" s="21"/>
      <c r="C2708" s="21"/>
      <c r="D2708" s="21"/>
      <c r="J2708" s="21"/>
    </row>
    <row r="2709" spans="2:10" x14ac:dyDescent="0.2">
      <c r="B2709" s="21"/>
      <c r="C2709" s="21"/>
      <c r="D2709" s="21"/>
      <c r="J2709" s="21"/>
    </row>
    <row r="2710" spans="2:10" x14ac:dyDescent="0.2">
      <c r="B2710" s="21"/>
      <c r="C2710" s="21"/>
      <c r="D2710" s="21"/>
      <c r="J2710" s="21"/>
    </row>
    <row r="2711" spans="2:10" x14ac:dyDescent="0.2">
      <c r="B2711" s="21"/>
      <c r="C2711" s="21"/>
      <c r="D2711" s="21"/>
      <c r="J2711" s="21"/>
    </row>
    <row r="2712" spans="2:10" x14ac:dyDescent="0.2">
      <c r="B2712" s="21"/>
      <c r="C2712" s="21"/>
      <c r="D2712" s="21"/>
      <c r="J2712" s="21"/>
    </row>
    <row r="2713" spans="2:10" x14ac:dyDescent="0.2">
      <c r="B2713" s="21"/>
      <c r="C2713" s="21"/>
      <c r="D2713" s="21"/>
      <c r="J2713" s="21"/>
    </row>
    <row r="2714" spans="2:10" x14ac:dyDescent="0.2">
      <c r="B2714" s="21"/>
      <c r="C2714" s="21"/>
      <c r="D2714" s="21"/>
      <c r="J2714" s="21"/>
    </row>
    <row r="2715" spans="2:10" x14ac:dyDescent="0.2">
      <c r="B2715" s="21"/>
      <c r="C2715" s="21"/>
      <c r="D2715" s="21"/>
      <c r="J2715" s="21"/>
    </row>
    <row r="2716" spans="2:10" x14ac:dyDescent="0.2">
      <c r="B2716" s="21"/>
      <c r="C2716" s="21"/>
      <c r="D2716" s="21"/>
      <c r="J2716" s="21"/>
    </row>
    <row r="2717" spans="2:10" x14ac:dyDescent="0.2">
      <c r="B2717" s="21"/>
      <c r="C2717" s="21"/>
      <c r="D2717" s="21"/>
      <c r="J2717" s="21"/>
    </row>
    <row r="2718" spans="2:10" x14ac:dyDescent="0.2">
      <c r="B2718" s="21"/>
      <c r="C2718" s="21"/>
      <c r="D2718" s="21"/>
      <c r="J2718" s="21"/>
    </row>
    <row r="2719" spans="2:10" x14ac:dyDescent="0.2">
      <c r="B2719" s="21"/>
      <c r="C2719" s="21"/>
      <c r="D2719" s="21"/>
      <c r="J2719" s="21"/>
    </row>
    <row r="2720" spans="2:10" x14ac:dyDescent="0.2">
      <c r="B2720" s="21"/>
      <c r="C2720" s="21"/>
      <c r="D2720" s="21"/>
      <c r="J2720" s="21"/>
    </row>
    <row r="2721" spans="2:10" x14ac:dyDescent="0.2">
      <c r="B2721" s="21"/>
      <c r="C2721" s="21"/>
      <c r="D2721" s="21"/>
      <c r="J2721" s="21"/>
    </row>
    <row r="2722" spans="2:10" x14ac:dyDescent="0.2">
      <c r="B2722" s="21"/>
      <c r="C2722" s="21"/>
      <c r="D2722" s="21"/>
      <c r="J2722" s="21"/>
    </row>
    <row r="2723" spans="2:10" x14ac:dyDescent="0.2">
      <c r="B2723" s="21"/>
      <c r="C2723" s="21"/>
      <c r="D2723" s="21"/>
      <c r="J2723" s="21"/>
    </row>
    <row r="2724" spans="2:10" x14ac:dyDescent="0.2">
      <c r="B2724" s="21"/>
      <c r="C2724" s="21"/>
      <c r="D2724" s="21"/>
      <c r="J2724" s="21"/>
    </row>
    <row r="2727" spans="2:10" x14ac:dyDescent="0.2">
      <c r="B2727" s="21"/>
      <c r="C2727" s="21"/>
      <c r="D2727" s="21"/>
      <c r="J2727" s="21"/>
    </row>
    <row r="2728" spans="2:10" x14ac:dyDescent="0.2">
      <c r="B2728" s="21"/>
      <c r="C2728" s="21"/>
      <c r="D2728" s="21"/>
      <c r="J2728" s="21"/>
    </row>
    <row r="2729" spans="2:10" x14ac:dyDescent="0.2">
      <c r="B2729" s="21"/>
      <c r="C2729" s="21"/>
      <c r="D2729" s="21"/>
      <c r="J2729" s="21"/>
    </row>
    <row r="2730" spans="2:10" x14ac:dyDescent="0.2">
      <c r="B2730" s="21"/>
      <c r="C2730" s="21"/>
      <c r="D2730" s="21"/>
      <c r="J2730" s="21"/>
    </row>
    <row r="2731" spans="2:10" x14ac:dyDescent="0.2">
      <c r="B2731" s="21"/>
      <c r="C2731" s="21"/>
      <c r="D2731" s="21"/>
      <c r="J2731" s="21"/>
    </row>
    <row r="2732" spans="2:10" x14ac:dyDescent="0.2">
      <c r="B2732" s="21"/>
      <c r="C2732" s="21"/>
      <c r="D2732" s="21"/>
      <c r="J2732" s="21"/>
    </row>
    <row r="2733" spans="2:10" x14ac:dyDescent="0.2">
      <c r="B2733" s="21"/>
      <c r="C2733" s="21"/>
      <c r="D2733" s="21"/>
      <c r="J2733" s="21"/>
    </row>
    <row r="2734" spans="2:10" x14ac:dyDescent="0.2">
      <c r="B2734" s="21"/>
      <c r="C2734" s="21"/>
      <c r="D2734" s="21"/>
      <c r="J2734" s="21"/>
    </row>
    <row r="2735" spans="2:10" x14ac:dyDescent="0.2">
      <c r="B2735" s="21"/>
      <c r="C2735" s="21"/>
      <c r="D2735" s="21"/>
      <c r="J2735" s="21"/>
    </row>
    <row r="2736" spans="2:10" x14ac:dyDescent="0.2">
      <c r="B2736" s="21"/>
      <c r="C2736" s="21"/>
      <c r="D2736" s="21"/>
      <c r="J2736" s="21"/>
    </row>
    <row r="2737" spans="2:10" x14ac:dyDescent="0.2">
      <c r="B2737" s="21"/>
      <c r="C2737" s="21"/>
      <c r="D2737" s="21"/>
      <c r="J2737" s="21"/>
    </row>
    <row r="2738" spans="2:10" x14ac:dyDescent="0.2">
      <c r="B2738" s="21"/>
      <c r="C2738" s="21"/>
      <c r="D2738" s="21"/>
      <c r="J2738" s="21"/>
    </row>
    <row r="2739" spans="2:10" x14ac:dyDescent="0.2">
      <c r="B2739" s="21"/>
      <c r="C2739" s="21"/>
      <c r="D2739" s="21"/>
      <c r="J2739" s="21"/>
    </row>
    <row r="2740" spans="2:10" x14ac:dyDescent="0.2">
      <c r="B2740" s="21"/>
      <c r="C2740" s="21"/>
      <c r="D2740" s="21"/>
      <c r="J2740" s="21"/>
    </row>
    <row r="2741" spans="2:10" x14ac:dyDescent="0.2">
      <c r="B2741" s="21"/>
      <c r="C2741" s="21"/>
      <c r="D2741" s="21"/>
      <c r="J2741" s="21"/>
    </row>
    <row r="2742" spans="2:10" x14ac:dyDescent="0.2">
      <c r="B2742" s="21"/>
      <c r="C2742" s="21"/>
      <c r="D2742" s="21"/>
      <c r="J2742" s="21"/>
    </row>
    <row r="2743" spans="2:10" x14ac:dyDescent="0.2">
      <c r="B2743" s="21"/>
      <c r="C2743" s="21"/>
      <c r="D2743" s="21"/>
      <c r="J2743" s="21"/>
    </row>
    <row r="2744" spans="2:10" x14ac:dyDescent="0.2">
      <c r="B2744" s="21"/>
      <c r="C2744" s="21"/>
      <c r="D2744" s="21"/>
      <c r="J2744" s="21"/>
    </row>
    <row r="2745" spans="2:10" x14ac:dyDescent="0.2">
      <c r="B2745" s="21"/>
      <c r="C2745" s="21"/>
      <c r="D2745" s="21"/>
      <c r="J2745" s="21"/>
    </row>
    <row r="2746" spans="2:10" x14ac:dyDescent="0.2">
      <c r="B2746" s="21"/>
      <c r="C2746" s="21"/>
      <c r="D2746" s="21"/>
      <c r="J2746" s="21"/>
    </row>
    <row r="2747" spans="2:10" x14ac:dyDescent="0.2">
      <c r="B2747" s="21"/>
      <c r="C2747" s="21"/>
      <c r="D2747" s="21"/>
      <c r="J2747" s="21"/>
    </row>
    <row r="2748" spans="2:10" x14ac:dyDescent="0.2">
      <c r="B2748" s="21"/>
      <c r="C2748" s="21"/>
      <c r="D2748" s="21"/>
      <c r="J2748" s="21"/>
    </row>
    <row r="2749" spans="2:10" x14ac:dyDescent="0.2">
      <c r="B2749" s="21"/>
      <c r="C2749" s="21"/>
      <c r="D2749" s="21"/>
      <c r="J2749" s="21"/>
    </row>
    <row r="2750" spans="2:10" x14ac:dyDescent="0.2">
      <c r="B2750" s="21"/>
      <c r="C2750" s="21"/>
      <c r="D2750" s="21"/>
      <c r="J2750" s="21"/>
    </row>
    <row r="2751" spans="2:10" x14ac:dyDescent="0.2">
      <c r="B2751" s="21"/>
      <c r="C2751" s="21"/>
      <c r="D2751" s="21"/>
      <c r="J2751" s="21"/>
    </row>
    <row r="2752" spans="2:10" x14ac:dyDescent="0.2">
      <c r="B2752" s="21"/>
      <c r="C2752" s="21"/>
      <c r="D2752" s="21"/>
      <c r="J2752" s="21"/>
    </row>
    <row r="2753" spans="2:10" x14ac:dyDescent="0.2">
      <c r="B2753" s="21"/>
      <c r="C2753" s="21"/>
      <c r="D2753" s="21"/>
      <c r="J2753" s="21"/>
    </row>
    <row r="2754" spans="2:10" x14ac:dyDescent="0.2">
      <c r="B2754" s="21"/>
      <c r="C2754" s="21"/>
      <c r="D2754" s="21"/>
      <c r="J2754" s="21"/>
    </row>
    <row r="2755" spans="2:10" x14ac:dyDescent="0.2">
      <c r="B2755" s="21"/>
      <c r="C2755" s="21"/>
      <c r="D2755" s="21"/>
      <c r="J2755" s="21"/>
    </row>
    <row r="2756" spans="2:10" x14ac:dyDescent="0.2">
      <c r="B2756" s="21"/>
      <c r="C2756" s="21"/>
      <c r="D2756" s="21"/>
      <c r="J2756" s="21"/>
    </row>
    <row r="2757" spans="2:10" x14ac:dyDescent="0.2">
      <c r="B2757" s="21"/>
      <c r="C2757" s="21"/>
      <c r="D2757" s="21"/>
      <c r="J2757" s="21"/>
    </row>
    <row r="2758" spans="2:10" x14ac:dyDescent="0.2">
      <c r="B2758" s="21"/>
      <c r="C2758" s="21"/>
      <c r="D2758" s="21"/>
      <c r="J2758" s="21"/>
    </row>
    <row r="2759" spans="2:10" x14ac:dyDescent="0.2">
      <c r="B2759" s="21"/>
      <c r="C2759" s="21"/>
      <c r="D2759" s="21"/>
      <c r="J2759" s="21"/>
    </row>
    <row r="2763" spans="2:10" x14ac:dyDescent="0.2">
      <c r="B2763" s="21"/>
      <c r="C2763" s="21"/>
      <c r="D2763" s="21"/>
      <c r="J2763" s="21"/>
    </row>
    <row r="2764" spans="2:10" x14ac:dyDescent="0.2">
      <c r="B2764" s="21"/>
      <c r="C2764" s="21"/>
      <c r="D2764" s="21"/>
      <c r="J2764" s="21"/>
    </row>
    <row r="2765" spans="2:10" x14ac:dyDescent="0.2">
      <c r="B2765" s="21"/>
      <c r="C2765" s="21"/>
      <c r="D2765" s="21"/>
      <c r="J2765" s="21"/>
    </row>
    <row r="2766" spans="2:10" x14ac:dyDescent="0.2">
      <c r="B2766" s="21"/>
      <c r="C2766" s="21"/>
      <c r="D2766" s="21"/>
      <c r="J2766" s="21"/>
    </row>
    <row r="2767" spans="2:10" x14ac:dyDescent="0.2">
      <c r="B2767" s="21"/>
      <c r="C2767" s="21"/>
      <c r="D2767" s="21"/>
      <c r="J2767" s="21"/>
    </row>
    <row r="2768" spans="2:10" x14ac:dyDescent="0.2">
      <c r="B2768" s="21"/>
      <c r="C2768" s="21"/>
      <c r="D2768" s="21"/>
      <c r="J2768" s="21"/>
    </row>
    <row r="2769" spans="2:10" x14ac:dyDescent="0.2">
      <c r="B2769" s="21"/>
      <c r="C2769" s="21"/>
      <c r="D2769" s="21"/>
      <c r="J2769" s="21"/>
    </row>
    <row r="2770" spans="2:10" x14ac:dyDescent="0.2">
      <c r="B2770" s="21"/>
      <c r="C2770" s="21"/>
      <c r="D2770" s="21"/>
      <c r="J2770" s="21"/>
    </row>
    <row r="2771" spans="2:10" x14ac:dyDescent="0.2">
      <c r="B2771" s="21"/>
      <c r="C2771" s="21"/>
      <c r="D2771" s="21"/>
      <c r="J2771" s="21"/>
    </row>
    <row r="2772" spans="2:10" x14ac:dyDescent="0.2">
      <c r="B2772" s="21"/>
      <c r="C2772" s="21"/>
      <c r="D2772" s="21"/>
      <c r="J2772" s="21"/>
    </row>
    <row r="2773" spans="2:10" x14ac:dyDescent="0.2">
      <c r="B2773" s="21"/>
      <c r="C2773" s="21"/>
      <c r="D2773" s="21"/>
      <c r="J2773" s="21"/>
    </row>
    <row r="2774" spans="2:10" x14ac:dyDescent="0.2">
      <c r="B2774" s="21"/>
      <c r="C2774" s="21"/>
      <c r="D2774" s="21"/>
      <c r="J2774" s="21"/>
    </row>
    <row r="2775" spans="2:10" x14ac:dyDescent="0.2">
      <c r="B2775" s="21"/>
      <c r="C2775" s="21"/>
      <c r="D2775" s="21"/>
      <c r="J2775" s="21"/>
    </row>
    <row r="2776" spans="2:10" x14ac:dyDescent="0.2">
      <c r="B2776" s="21"/>
      <c r="C2776" s="21"/>
      <c r="D2776" s="21"/>
      <c r="J2776" s="21"/>
    </row>
    <row r="2777" spans="2:10" x14ac:dyDescent="0.2">
      <c r="B2777" s="21"/>
      <c r="C2777" s="21"/>
      <c r="D2777" s="21"/>
      <c r="J2777" s="21"/>
    </row>
    <row r="2778" spans="2:10" x14ac:dyDescent="0.2">
      <c r="B2778" s="21"/>
      <c r="C2778" s="21"/>
      <c r="D2778" s="21"/>
      <c r="J2778" s="21"/>
    </row>
    <row r="2779" spans="2:10" x14ac:dyDescent="0.2">
      <c r="B2779" s="21"/>
      <c r="C2779" s="21"/>
      <c r="D2779" s="21"/>
      <c r="J2779" s="21"/>
    </row>
    <row r="2780" spans="2:10" x14ac:dyDescent="0.2">
      <c r="B2780" s="21"/>
      <c r="C2780" s="21"/>
      <c r="D2780" s="21"/>
      <c r="J2780" s="21"/>
    </row>
    <row r="2781" spans="2:10" x14ac:dyDescent="0.2">
      <c r="B2781" s="21"/>
      <c r="C2781" s="21"/>
      <c r="D2781" s="21"/>
      <c r="J2781" s="21"/>
    </row>
    <row r="2782" spans="2:10" x14ac:dyDescent="0.2">
      <c r="B2782" s="21"/>
      <c r="C2782" s="21"/>
      <c r="D2782" s="21"/>
      <c r="J2782" s="21"/>
    </row>
    <row r="2783" spans="2:10" x14ac:dyDescent="0.2">
      <c r="B2783" s="21"/>
      <c r="C2783" s="21"/>
      <c r="D2783" s="21"/>
      <c r="J2783" s="21"/>
    </row>
    <row r="2784" spans="2:10" x14ac:dyDescent="0.2">
      <c r="B2784" s="21"/>
      <c r="C2784" s="21"/>
      <c r="D2784" s="21"/>
      <c r="J2784" s="21"/>
    </row>
    <row r="2785" spans="2:10" x14ac:dyDescent="0.2">
      <c r="B2785" s="21"/>
      <c r="C2785" s="21"/>
      <c r="D2785" s="21"/>
      <c r="J2785" s="21"/>
    </row>
    <row r="2786" spans="2:10" x14ac:dyDescent="0.2">
      <c r="B2786" s="21"/>
      <c r="C2786" s="21"/>
      <c r="D2786" s="21"/>
      <c r="J2786" s="21"/>
    </row>
    <row r="2787" spans="2:10" x14ac:dyDescent="0.2">
      <c r="B2787" s="21"/>
      <c r="C2787" s="21"/>
      <c r="D2787" s="21"/>
      <c r="J2787" s="21"/>
    </row>
    <row r="2788" spans="2:10" x14ac:dyDescent="0.2">
      <c r="B2788" s="21"/>
      <c r="C2788" s="21"/>
      <c r="D2788" s="21"/>
      <c r="J2788" s="21"/>
    </row>
    <row r="2789" spans="2:10" x14ac:dyDescent="0.2">
      <c r="B2789" s="21"/>
      <c r="C2789" s="21"/>
      <c r="D2789" s="21"/>
      <c r="J2789" s="21"/>
    </row>
    <row r="2790" spans="2:10" x14ac:dyDescent="0.2">
      <c r="B2790" s="21"/>
      <c r="C2790" s="21"/>
      <c r="D2790" s="21"/>
      <c r="J2790" s="21"/>
    </row>
    <row r="2791" spans="2:10" x14ac:dyDescent="0.2">
      <c r="B2791" s="21"/>
      <c r="C2791" s="21"/>
      <c r="D2791" s="21"/>
      <c r="J2791" s="21"/>
    </row>
    <row r="2792" spans="2:10" x14ac:dyDescent="0.2">
      <c r="B2792" s="21"/>
      <c r="C2792" s="21"/>
      <c r="D2792" s="21"/>
      <c r="J2792" s="21"/>
    </row>
    <row r="2793" spans="2:10" x14ac:dyDescent="0.2">
      <c r="B2793" s="21"/>
      <c r="C2793" s="21"/>
      <c r="D2793" s="21"/>
      <c r="J2793" s="21"/>
    </row>
    <row r="2794" spans="2:10" x14ac:dyDescent="0.2">
      <c r="B2794" s="21"/>
      <c r="C2794" s="21"/>
      <c r="D2794" s="21"/>
      <c r="J2794" s="21"/>
    </row>
    <row r="2795" spans="2:10" x14ac:dyDescent="0.2">
      <c r="B2795" s="21"/>
      <c r="C2795" s="21"/>
      <c r="D2795" s="21"/>
      <c r="J2795" s="21"/>
    </row>
    <row r="2797" spans="2:10" x14ac:dyDescent="0.2">
      <c r="B2797" s="21"/>
      <c r="C2797" s="21"/>
      <c r="D2797" s="21"/>
      <c r="J2797" s="21"/>
    </row>
    <row r="2798" spans="2:10" x14ac:dyDescent="0.2">
      <c r="B2798" s="21"/>
      <c r="C2798" s="21"/>
      <c r="D2798" s="21"/>
      <c r="J2798" s="21"/>
    </row>
    <row r="2799" spans="2:10" x14ac:dyDescent="0.2">
      <c r="B2799" s="21"/>
      <c r="C2799" s="21"/>
      <c r="D2799" s="21"/>
      <c r="J2799" s="21"/>
    </row>
    <row r="2800" spans="2:10" x14ac:dyDescent="0.2">
      <c r="B2800" s="21"/>
      <c r="C2800" s="21"/>
      <c r="D2800" s="21"/>
      <c r="J2800" s="21"/>
    </row>
    <row r="2801" spans="2:10" x14ac:dyDescent="0.2">
      <c r="B2801" s="21"/>
      <c r="C2801" s="21"/>
      <c r="D2801" s="21"/>
      <c r="J2801" s="21"/>
    </row>
    <row r="2802" spans="2:10" x14ac:dyDescent="0.2">
      <c r="B2802" s="21"/>
      <c r="C2802" s="21"/>
      <c r="D2802" s="21"/>
      <c r="J2802" s="21"/>
    </row>
    <row r="2803" spans="2:10" x14ac:dyDescent="0.2">
      <c r="B2803" s="21"/>
      <c r="C2803" s="21"/>
      <c r="D2803" s="21"/>
      <c r="J2803" s="21"/>
    </row>
    <row r="2804" spans="2:10" x14ac:dyDescent="0.2">
      <c r="B2804" s="21"/>
      <c r="C2804" s="21"/>
      <c r="D2804" s="21"/>
      <c r="J2804" s="21"/>
    </row>
    <row r="2805" spans="2:10" x14ac:dyDescent="0.2">
      <c r="B2805" s="21"/>
      <c r="C2805" s="21"/>
      <c r="D2805" s="21"/>
      <c r="J2805" s="21"/>
    </row>
    <row r="2806" spans="2:10" x14ac:dyDescent="0.2">
      <c r="B2806" s="21"/>
      <c r="C2806" s="21"/>
      <c r="D2806" s="21"/>
      <c r="J2806" s="21"/>
    </row>
    <row r="2807" spans="2:10" x14ac:dyDescent="0.2">
      <c r="B2807" s="21"/>
      <c r="C2807" s="21"/>
      <c r="D2807" s="21"/>
      <c r="J2807" s="21"/>
    </row>
    <row r="2808" spans="2:10" x14ac:dyDescent="0.2">
      <c r="B2808" s="21"/>
      <c r="C2808" s="21"/>
      <c r="D2808" s="21"/>
      <c r="J2808" s="21"/>
    </row>
    <row r="2809" spans="2:10" x14ac:dyDescent="0.2">
      <c r="B2809" s="21"/>
      <c r="C2809" s="21"/>
      <c r="D2809" s="21"/>
      <c r="J2809" s="21"/>
    </row>
    <row r="2810" spans="2:10" x14ac:dyDescent="0.2">
      <c r="B2810" s="21"/>
      <c r="C2810" s="21"/>
      <c r="D2810" s="21"/>
      <c r="J2810" s="21"/>
    </row>
    <row r="2811" spans="2:10" x14ac:dyDescent="0.2">
      <c r="B2811" s="21"/>
      <c r="C2811" s="21"/>
      <c r="D2811" s="21"/>
      <c r="J2811" s="21"/>
    </row>
    <row r="2812" spans="2:10" x14ac:dyDescent="0.2">
      <c r="B2812" s="21"/>
      <c r="C2812" s="21"/>
      <c r="D2812" s="21"/>
      <c r="J2812" s="21"/>
    </row>
    <row r="2813" spans="2:10" x14ac:dyDescent="0.2">
      <c r="B2813" s="21"/>
      <c r="C2813" s="21"/>
      <c r="D2813" s="21"/>
      <c r="J2813" s="21"/>
    </row>
    <row r="2814" spans="2:10" x14ac:dyDescent="0.2">
      <c r="B2814" s="21"/>
      <c r="C2814" s="21"/>
      <c r="D2814" s="21"/>
      <c r="J2814" s="21"/>
    </row>
    <row r="2815" spans="2:10" x14ac:dyDescent="0.2">
      <c r="B2815" s="21"/>
      <c r="C2815" s="21"/>
      <c r="D2815" s="21"/>
      <c r="J2815" s="21"/>
    </row>
    <row r="2816" spans="2:10" x14ac:dyDescent="0.2">
      <c r="B2816" s="21"/>
      <c r="C2816" s="21"/>
      <c r="D2816" s="21"/>
      <c r="J2816" s="21"/>
    </row>
    <row r="2817" spans="2:10" x14ac:dyDescent="0.2">
      <c r="B2817" s="21"/>
      <c r="C2817" s="21"/>
      <c r="D2817" s="21"/>
      <c r="J2817" s="21"/>
    </row>
    <row r="2818" spans="2:10" x14ac:dyDescent="0.2">
      <c r="B2818" s="21"/>
      <c r="C2818" s="21"/>
      <c r="D2818" s="21"/>
      <c r="J2818" s="21"/>
    </row>
    <row r="2819" spans="2:10" x14ac:dyDescent="0.2">
      <c r="B2819" s="21"/>
      <c r="C2819" s="21"/>
      <c r="D2819" s="21"/>
      <c r="J2819" s="21"/>
    </row>
    <row r="2820" spans="2:10" x14ac:dyDescent="0.2">
      <c r="B2820" s="21"/>
      <c r="C2820" s="21"/>
      <c r="D2820" s="21"/>
      <c r="J2820" s="21"/>
    </row>
    <row r="2821" spans="2:10" x14ac:dyDescent="0.2">
      <c r="B2821" s="21"/>
      <c r="C2821" s="21"/>
      <c r="D2821" s="21"/>
      <c r="J2821" s="21"/>
    </row>
    <row r="2822" spans="2:10" x14ac:dyDescent="0.2">
      <c r="B2822" s="21"/>
      <c r="C2822" s="21"/>
      <c r="D2822" s="21"/>
      <c r="J2822" s="21"/>
    </row>
    <row r="2823" spans="2:10" x14ac:dyDescent="0.2">
      <c r="B2823" s="21"/>
      <c r="C2823" s="21"/>
      <c r="D2823" s="21"/>
      <c r="J2823" s="21"/>
    </row>
    <row r="2824" spans="2:10" x14ac:dyDescent="0.2">
      <c r="B2824" s="21"/>
      <c r="C2824" s="21"/>
      <c r="D2824" s="21"/>
      <c r="J2824" s="21"/>
    </row>
    <row r="2825" spans="2:10" x14ac:dyDescent="0.2">
      <c r="B2825" s="21"/>
      <c r="C2825" s="21"/>
      <c r="D2825" s="21"/>
      <c r="J2825" s="21"/>
    </row>
    <row r="2826" spans="2:10" x14ac:dyDescent="0.2">
      <c r="B2826" s="21"/>
      <c r="C2826" s="21"/>
      <c r="D2826" s="21"/>
      <c r="J2826" s="21"/>
    </row>
    <row r="2827" spans="2:10" x14ac:dyDescent="0.2">
      <c r="B2827" s="21"/>
      <c r="C2827" s="21"/>
      <c r="D2827" s="21"/>
      <c r="J2827" s="21"/>
    </row>
    <row r="2828" spans="2:10" x14ac:dyDescent="0.2">
      <c r="B2828" s="21"/>
      <c r="C2828" s="21"/>
      <c r="D2828" s="21"/>
      <c r="J2828" s="21"/>
    </row>
    <row r="2829" spans="2:10" x14ac:dyDescent="0.2">
      <c r="B2829" s="21"/>
      <c r="C2829" s="21"/>
      <c r="D2829" s="21"/>
      <c r="J2829" s="21"/>
    </row>
    <row r="2831" spans="2:10" x14ac:dyDescent="0.2">
      <c r="B2831" s="21"/>
      <c r="C2831" s="21"/>
      <c r="D2831" s="21"/>
      <c r="J2831" s="21"/>
    </row>
    <row r="2832" spans="2:10" x14ac:dyDescent="0.2">
      <c r="B2832" s="21"/>
      <c r="C2832" s="21"/>
      <c r="D2832" s="21"/>
      <c r="J2832" s="21"/>
    </row>
    <row r="2833" spans="2:10" x14ac:dyDescent="0.2">
      <c r="B2833" s="21"/>
      <c r="C2833" s="21"/>
      <c r="D2833" s="21"/>
      <c r="J2833" s="21"/>
    </row>
    <row r="2834" spans="2:10" x14ac:dyDescent="0.2">
      <c r="B2834" s="21"/>
      <c r="C2834" s="21"/>
      <c r="D2834" s="21"/>
      <c r="J2834" s="21"/>
    </row>
    <row r="2835" spans="2:10" x14ac:dyDescent="0.2">
      <c r="B2835" s="21"/>
      <c r="C2835" s="21"/>
      <c r="D2835" s="21"/>
      <c r="J2835" s="21"/>
    </row>
    <row r="2836" spans="2:10" x14ac:dyDescent="0.2">
      <c r="B2836" s="21"/>
      <c r="C2836" s="21"/>
      <c r="D2836" s="21"/>
      <c r="J2836" s="21"/>
    </row>
    <row r="2837" spans="2:10" x14ac:dyDescent="0.2">
      <c r="B2837" s="21"/>
      <c r="C2837" s="21"/>
      <c r="D2837" s="21"/>
      <c r="J2837" s="21"/>
    </row>
    <row r="2838" spans="2:10" x14ac:dyDescent="0.2">
      <c r="B2838" s="21"/>
      <c r="C2838" s="21"/>
      <c r="D2838" s="21"/>
      <c r="J2838" s="21"/>
    </row>
    <row r="2839" spans="2:10" x14ac:dyDescent="0.2">
      <c r="B2839" s="21"/>
      <c r="C2839" s="21"/>
      <c r="D2839" s="21"/>
      <c r="J2839" s="21"/>
    </row>
    <row r="2840" spans="2:10" x14ac:dyDescent="0.2">
      <c r="B2840" s="21"/>
      <c r="C2840" s="21"/>
      <c r="D2840" s="21"/>
      <c r="J2840" s="21"/>
    </row>
    <row r="2841" spans="2:10" x14ac:dyDescent="0.2">
      <c r="B2841" s="21"/>
      <c r="C2841" s="21"/>
      <c r="D2841" s="21"/>
      <c r="J2841" s="21"/>
    </row>
    <row r="2842" spans="2:10" x14ac:dyDescent="0.2">
      <c r="B2842" s="21"/>
      <c r="C2842" s="21"/>
      <c r="D2842" s="21"/>
      <c r="J2842" s="21"/>
    </row>
    <row r="2843" spans="2:10" x14ac:dyDescent="0.2">
      <c r="B2843" s="21"/>
      <c r="C2843" s="21"/>
      <c r="D2843" s="21"/>
      <c r="J2843" s="21"/>
    </row>
    <row r="2844" spans="2:10" x14ac:dyDescent="0.2">
      <c r="B2844" s="21"/>
      <c r="C2844" s="21"/>
      <c r="D2844" s="21"/>
      <c r="J2844" s="21"/>
    </row>
    <row r="2845" spans="2:10" x14ac:dyDescent="0.2">
      <c r="B2845" s="21"/>
      <c r="C2845" s="21"/>
      <c r="D2845" s="21"/>
      <c r="J2845" s="21"/>
    </row>
    <row r="2846" spans="2:10" x14ac:dyDescent="0.2">
      <c r="B2846" s="21"/>
      <c r="C2846" s="21"/>
      <c r="D2846" s="21"/>
      <c r="J2846" s="21"/>
    </row>
    <row r="2847" spans="2:10" x14ac:dyDescent="0.2">
      <c r="B2847" s="21"/>
      <c r="C2847" s="21"/>
      <c r="D2847" s="21"/>
      <c r="J2847" s="21"/>
    </row>
    <row r="2848" spans="2:10" x14ac:dyDescent="0.2">
      <c r="B2848" s="21"/>
      <c r="C2848" s="21"/>
      <c r="D2848" s="21"/>
      <c r="J2848" s="21"/>
    </row>
    <row r="2849" spans="2:10" x14ac:dyDescent="0.2">
      <c r="B2849" s="21"/>
      <c r="C2849" s="21"/>
      <c r="D2849" s="21"/>
      <c r="J2849" s="21"/>
    </row>
    <row r="2850" spans="2:10" x14ac:dyDescent="0.2">
      <c r="B2850" s="21"/>
      <c r="C2850" s="21"/>
      <c r="D2850" s="21"/>
      <c r="J2850" s="21"/>
    </row>
    <row r="2851" spans="2:10" x14ac:dyDescent="0.2">
      <c r="B2851" s="21"/>
      <c r="C2851" s="21"/>
      <c r="D2851" s="21"/>
      <c r="J2851" s="21"/>
    </row>
    <row r="2852" spans="2:10" x14ac:dyDescent="0.2">
      <c r="B2852" s="21"/>
      <c r="C2852" s="21"/>
      <c r="D2852" s="21"/>
      <c r="J2852" s="21"/>
    </row>
    <row r="2853" spans="2:10" x14ac:dyDescent="0.2">
      <c r="B2853" s="21"/>
      <c r="C2853" s="21"/>
      <c r="D2853" s="21"/>
      <c r="J2853" s="21"/>
    </row>
    <row r="2854" spans="2:10" x14ac:dyDescent="0.2">
      <c r="B2854" s="21"/>
      <c r="C2854" s="21"/>
      <c r="D2854" s="21"/>
      <c r="J2854" s="21"/>
    </row>
    <row r="2855" spans="2:10" x14ac:dyDescent="0.2">
      <c r="B2855" s="21"/>
      <c r="C2855" s="21"/>
      <c r="D2855" s="21"/>
      <c r="J2855" s="21"/>
    </row>
    <row r="2856" spans="2:10" x14ac:dyDescent="0.2">
      <c r="B2856" s="21"/>
      <c r="C2856" s="21"/>
      <c r="D2856" s="21"/>
      <c r="J2856" s="21"/>
    </row>
    <row r="2857" spans="2:10" x14ac:dyDescent="0.2">
      <c r="B2857" s="21"/>
      <c r="C2857" s="21"/>
      <c r="D2857" s="21"/>
      <c r="J2857" s="21"/>
    </row>
    <row r="2858" spans="2:10" x14ac:dyDescent="0.2">
      <c r="B2858" s="21"/>
      <c r="C2858" s="21"/>
      <c r="D2858" s="21"/>
      <c r="J2858" s="21"/>
    </row>
    <row r="2859" spans="2:10" x14ac:dyDescent="0.2">
      <c r="B2859" s="21"/>
      <c r="C2859" s="21"/>
      <c r="D2859" s="21"/>
      <c r="J2859" s="21"/>
    </row>
    <row r="2860" spans="2:10" x14ac:dyDescent="0.2">
      <c r="B2860" s="21"/>
      <c r="C2860" s="21"/>
      <c r="D2860" s="21"/>
      <c r="J2860" s="21"/>
    </row>
    <row r="2861" spans="2:10" x14ac:dyDescent="0.2">
      <c r="B2861" s="21"/>
      <c r="C2861" s="21"/>
      <c r="D2861" s="21"/>
      <c r="J2861" s="21"/>
    </row>
    <row r="2862" spans="2:10" x14ac:dyDescent="0.2">
      <c r="B2862" s="21"/>
      <c r="C2862" s="21"/>
      <c r="D2862" s="21"/>
      <c r="J2862" s="21"/>
    </row>
    <row r="2863" spans="2:10" x14ac:dyDescent="0.2">
      <c r="B2863" s="21"/>
      <c r="C2863" s="21"/>
      <c r="D2863" s="21"/>
      <c r="J2863" s="21"/>
    </row>
    <row r="2865" spans="2:10" x14ac:dyDescent="0.2">
      <c r="B2865" s="21"/>
      <c r="C2865" s="21"/>
      <c r="D2865" s="21"/>
      <c r="J2865" s="21"/>
    </row>
    <row r="2866" spans="2:10" x14ac:dyDescent="0.2">
      <c r="B2866" s="21"/>
      <c r="C2866" s="21"/>
      <c r="D2866" s="21"/>
      <c r="J2866" s="21"/>
    </row>
    <row r="2867" spans="2:10" x14ac:dyDescent="0.2">
      <c r="B2867" s="21"/>
      <c r="C2867" s="21"/>
      <c r="D2867" s="21"/>
      <c r="J2867" s="21"/>
    </row>
    <row r="2868" spans="2:10" x14ac:dyDescent="0.2">
      <c r="B2868" s="21"/>
      <c r="C2868" s="21"/>
      <c r="D2868" s="21"/>
      <c r="J2868" s="21"/>
    </row>
    <row r="2869" spans="2:10" x14ac:dyDescent="0.2">
      <c r="B2869" s="21"/>
      <c r="C2869" s="21"/>
      <c r="D2869" s="21"/>
      <c r="J2869" s="21"/>
    </row>
    <row r="2870" spans="2:10" x14ac:dyDescent="0.2">
      <c r="B2870" s="21"/>
      <c r="C2870" s="21"/>
      <c r="D2870" s="21"/>
      <c r="J2870" s="21"/>
    </row>
    <row r="2871" spans="2:10" x14ac:dyDescent="0.2">
      <c r="B2871" s="21"/>
      <c r="C2871" s="21"/>
      <c r="D2871" s="21"/>
      <c r="J2871" s="21"/>
    </row>
    <row r="2872" spans="2:10" x14ac:dyDescent="0.2">
      <c r="B2872" s="21"/>
      <c r="C2872" s="21"/>
      <c r="D2872" s="21"/>
      <c r="J2872" s="21"/>
    </row>
    <row r="2873" spans="2:10" x14ac:dyDescent="0.2">
      <c r="B2873" s="21"/>
      <c r="C2873" s="21"/>
      <c r="D2873" s="21"/>
      <c r="J2873" s="21"/>
    </row>
    <row r="2874" spans="2:10" x14ac:dyDescent="0.2">
      <c r="B2874" s="21"/>
      <c r="C2874" s="21"/>
      <c r="D2874" s="21"/>
      <c r="J2874" s="21"/>
    </row>
    <row r="2875" spans="2:10" x14ac:dyDescent="0.2">
      <c r="B2875" s="21"/>
      <c r="C2875" s="21"/>
      <c r="D2875" s="21"/>
      <c r="J2875" s="21"/>
    </row>
    <row r="2876" spans="2:10" x14ac:dyDescent="0.2">
      <c r="B2876" s="21"/>
      <c r="C2876" s="21"/>
      <c r="D2876" s="21"/>
      <c r="J2876" s="21"/>
    </row>
    <row r="2877" spans="2:10" x14ac:dyDescent="0.2">
      <c r="B2877" s="21"/>
      <c r="C2877" s="21"/>
      <c r="D2877" s="21"/>
      <c r="J2877" s="21"/>
    </row>
    <row r="2878" spans="2:10" x14ac:dyDescent="0.2">
      <c r="B2878" s="21"/>
      <c r="C2878" s="21"/>
      <c r="D2878" s="21"/>
      <c r="J2878" s="21"/>
    </row>
    <row r="2879" spans="2:10" x14ac:dyDescent="0.2">
      <c r="B2879" s="21"/>
      <c r="C2879" s="21"/>
      <c r="D2879" s="21"/>
      <c r="J2879" s="21"/>
    </row>
    <row r="2880" spans="2:10" x14ac:dyDescent="0.2">
      <c r="B2880" s="21"/>
      <c r="C2880" s="21"/>
      <c r="D2880" s="21"/>
      <c r="J2880" s="21"/>
    </row>
    <row r="2881" spans="2:10" x14ac:dyDescent="0.2">
      <c r="B2881" s="21"/>
      <c r="C2881" s="21"/>
      <c r="D2881" s="21"/>
      <c r="J2881" s="21"/>
    </row>
    <row r="2882" spans="2:10" x14ac:dyDescent="0.2">
      <c r="B2882" s="21"/>
      <c r="C2882" s="21"/>
      <c r="D2882" s="21"/>
      <c r="J2882" s="21"/>
    </row>
    <row r="2883" spans="2:10" x14ac:dyDescent="0.2">
      <c r="B2883" s="21"/>
      <c r="C2883" s="21"/>
      <c r="D2883" s="21"/>
      <c r="J2883" s="21"/>
    </row>
    <row r="2884" spans="2:10" x14ac:dyDescent="0.2">
      <c r="B2884" s="21"/>
      <c r="C2884" s="21"/>
      <c r="D2884" s="21"/>
      <c r="J2884" s="21"/>
    </row>
    <row r="2885" spans="2:10" x14ac:dyDescent="0.2">
      <c r="B2885" s="21"/>
      <c r="C2885" s="21"/>
      <c r="D2885" s="21"/>
      <c r="J2885" s="21"/>
    </row>
    <row r="2886" spans="2:10" x14ac:dyDescent="0.2">
      <c r="B2886" s="21"/>
      <c r="C2886" s="21"/>
      <c r="D2886" s="21"/>
      <c r="J2886" s="21"/>
    </row>
    <row r="2887" spans="2:10" x14ac:dyDescent="0.2">
      <c r="B2887" s="21"/>
      <c r="C2887" s="21"/>
      <c r="D2887" s="21"/>
      <c r="J2887" s="21"/>
    </row>
    <row r="2888" spans="2:10" x14ac:dyDescent="0.2">
      <c r="B2888" s="21"/>
      <c r="C2888" s="21"/>
      <c r="D2888" s="21"/>
      <c r="J2888" s="21"/>
    </row>
    <row r="2889" spans="2:10" x14ac:dyDescent="0.2">
      <c r="B2889" s="21"/>
      <c r="C2889" s="21"/>
      <c r="D2889" s="21"/>
      <c r="J2889" s="21"/>
    </row>
    <row r="2890" spans="2:10" x14ac:dyDescent="0.2">
      <c r="B2890" s="21"/>
      <c r="C2890" s="21"/>
      <c r="D2890" s="21"/>
      <c r="J2890" s="21"/>
    </row>
    <row r="2891" spans="2:10" x14ac:dyDescent="0.2">
      <c r="B2891" s="21"/>
      <c r="C2891" s="21"/>
      <c r="D2891" s="21"/>
      <c r="J2891" s="21"/>
    </row>
    <row r="2892" spans="2:10" x14ac:dyDescent="0.2">
      <c r="B2892" s="21"/>
      <c r="C2892" s="21"/>
      <c r="D2892" s="21"/>
      <c r="J2892" s="21"/>
    </row>
    <row r="2893" spans="2:10" x14ac:dyDescent="0.2">
      <c r="B2893" s="21"/>
      <c r="C2893" s="21"/>
      <c r="D2893" s="21"/>
      <c r="J2893" s="21"/>
    </row>
    <row r="2894" spans="2:10" x14ac:dyDescent="0.2">
      <c r="B2894" s="21"/>
      <c r="C2894" s="21"/>
      <c r="D2894" s="21"/>
      <c r="J2894" s="21"/>
    </row>
    <row r="2895" spans="2:10" x14ac:dyDescent="0.2">
      <c r="B2895" s="21"/>
      <c r="C2895" s="21"/>
      <c r="D2895" s="21"/>
      <c r="J2895" s="21"/>
    </row>
    <row r="2896" spans="2:10" x14ac:dyDescent="0.2">
      <c r="B2896" s="21"/>
      <c r="C2896" s="21"/>
      <c r="D2896" s="21"/>
      <c r="J2896" s="21"/>
    </row>
    <row r="2897" spans="2:10" x14ac:dyDescent="0.2">
      <c r="B2897" s="21"/>
      <c r="C2897" s="21"/>
      <c r="D2897" s="21"/>
      <c r="J2897" s="21"/>
    </row>
    <row r="2898" spans="2:10" x14ac:dyDescent="0.2">
      <c r="B2898" s="21"/>
      <c r="C2898" s="21"/>
      <c r="D2898" s="21"/>
      <c r="J2898" s="21"/>
    </row>
    <row r="2899" spans="2:10" x14ac:dyDescent="0.2">
      <c r="B2899" s="21"/>
      <c r="C2899" s="21"/>
      <c r="D2899" s="21"/>
      <c r="J2899" s="21"/>
    </row>
    <row r="2900" spans="2:10" x14ac:dyDescent="0.2">
      <c r="B2900" s="21"/>
      <c r="C2900" s="21"/>
      <c r="D2900" s="21"/>
      <c r="J2900" s="21"/>
    </row>
    <row r="2901" spans="2:10" x14ac:dyDescent="0.2">
      <c r="B2901" s="21"/>
      <c r="C2901" s="21"/>
      <c r="D2901" s="21"/>
      <c r="J2901" s="21"/>
    </row>
    <row r="2902" spans="2:10" x14ac:dyDescent="0.2">
      <c r="B2902" s="21"/>
      <c r="C2902" s="21"/>
      <c r="D2902" s="21"/>
      <c r="J2902" s="21"/>
    </row>
    <row r="2903" spans="2:10" x14ac:dyDescent="0.2">
      <c r="B2903" s="21"/>
      <c r="C2903" s="21"/>
      <c r="D2903" s="21"/>
      <c r="J2903" s="21"/>
    </row>
    <row r="2904" spans="2:10" x14ac:dyDescent="0.2">
      <c r="B2904" s="21"/>
      <c r="C2904" s="21"/>
      <c r="D2904" s="21"/>
      <c r="J2904" s="21"/>
    </row>
    <row r="2905" spans="2:10" x14ac:dyDescent="0.2">
      <c r="B2905" s="21"/>
      <c r="C2905" s="21"/>
      <c r="D2905" s="21"/>
      <c r="J2905" s="21"/>
    </row>
    <row r="2906" spans="2:10" x14ac:dyDescent="0.2">
      <c r="B2906" s="21"/>
      <c r="C2906" s="21"/>
      <c r="D2906" s="21"/>
      <c r="J2906" s="21"/>
    </row>
    <row r="2907" spans="2:10" x14ac:dyDescent="0.2">
      <c r="B2907" s="21"/>
      <c r="C2907" s="21"/>
      <c r="D2907" s="21"/>
      <c r="J2907" s="21"/>
    </row>
    <row r="2908" spans="2:10" x14ac:dyDescent="0.2">
      <c r="B2908" s="21"/>
      <c r="C2908" s="21"/>
      <c r="D2908" s="21"/>
      <c r="J2908" s="21"/>
    </row>
    <row r="2909" spans="2:10" x14ac:dyDescent="0.2">
      <c r="B2909" s="21"/>
      <c r="C2909" s="21"/>
      <c r="D2909" s="21"/>
      <c r="J2909" s="21"/>
    </row>
    <row r="2910" spans="2:10" x14ac:dyDescent="0.2">
      <c r="B2910" s="21"/>
      <c r="C2910" s="21"/>
      <c r="D2910" s="21"/>
      <c r="J2910" s="21"/>
    </row>
    <row r="2911" spans="2:10" x14ac:dyDescent="0.2">
      <c r="B2911" s="21"/>
      <c r="C2911" s="21"/>
      <c r="D2911" s="21"/>
      <c r="J2911" s="21"/>
    </row>
    <row r="2912" spans="2:10" x14ac:dyDescent="0.2">
      <c r="B2912" s="21"/>
      <c r="C2912" s="21"/>
      <c r="D2912" s="21"/>
      <c r="J2912" s="21"/>
    </row>
    <row r="2913" spans="2:10" x14ac:dyDescent="0.2">
      <c r="B2913" s="21"/>
      <c r="C2913" s="21"/>
      <c r="D2913" s="21"/>
      <c r="J2913" s="21"/>
    </row>
    <row r="2914" spans="2:10" x14ac:dyDescent="0.2">
      <c r="B2914" s="21"/>
      <c r="C2914" s="21"/>
      <c r="D2914" s="21"/>
      <c r="J2914" s="21"/>
    </row>
    <row r="2915" spans="2:10" x14ac:dyDescent="0.2">
      <c r="B2915" s="21"/>
      <c r="C2915" s="21"/>
      <c r="D2915" s="21"/>
      <c r="J2915" s="21"/>
    </row>
    <row r="2916" spans="2:10" x14ac:dyDescent="0.2">
      <c r="B2916" s="21"/>
      <c r="C2916" s="21"/>
      <c r="D2916" s="21"/>
      <c r="J2916" s="21"/>
    </row>
    <row r="2917" spans="2:10" x14ac:dyDescent="0.2">
      <c r="B2917" s="21"/>
      <c r="C2917" s="21"/>
      <c r="D2917" s="21"/>
      <c r="J2917" s="21"/>
    </row>
    <row r="2918" spans="2:10" x14ac:dyDescent="0.2">
      <c r="B2918" s="21"/>
      <c r="C2918" s="21"/>
      <c r="D2918" s="21"/>
      <c r="J2918" s="21"/>
    </row>
    <row r="2919" spans="2:10" x14ac:dyDescent="0.2">
      <c r="B2919" s="21"/>
      <c r="C2919" s="21"/>
      <c r="D2919" s="21"/>
      <c r="J2919" s="21"/>
    </row>
    <row r="2920" spans="2:10" x14ac:dyDescent="0.2">
      <c r="B2920" s="21"/>
      <c r="C2920" s="21"/>
      <c r="D2920" s="21"/>
      <c r="J2920" s="21"/>
    </row>
    <row r="2921" spans="2:10" x14ac:dyDescent="0.2">
      <c r="B2921" s="21"/>
      <c r="C2921" s="21"/>
      <c r="D2921" s="21"/>
      <c r="J2921" s="21"/>
    </row>
    <row r="2922" spans="2:10" x14ac:dyDescent="0.2">
      <c r="B2922" s="21"/>
      <c r="C2922" s="21"/>
      <c r="D2922" s="21"/>
      <c r="J2922" s="21"/>
    </row>
    <row r="2923" spans="2:10" x14ac:dyDescent="0.2">
      <c r="B2923" s="21"/>
      <c r="C2923" s="21"/>
      <c r="D2923" s="21"/>
      <c r="J2923" s="21"/>
    </row>
    <row r="2924" spans="2:10" x14ac:dyDescent="0.2">
      <c r="B2924" s="21"/>
      <c r="C2924" s="21"/>
      <c r="D2924" s="21"/>
      <c r="J2924" s="21"/>
    </row>
    <row r="2925" spans="2:10" x14ac:dyDescent="0.2">
      <c r="B2925" s="21"/>
      <c r="C2925" s="21"/>
      <c r="D2925" s="21"/>
      <c r="J2925" s="21"/>
    </row>
    <row r="2926" spans="2:10" x14ac:dyDescent="0.2">
      <c r="B2926" s="21"/>
      <c r="C2926" s="21"/>
      <c r="D2926" s="21"/>
      <c r="J2926" s="21"/>
    </row>
    <row r="2927" spans="2:10" x14ac:dyDescent="0.2">
      <c r="B2927" s="21"/>
      <c r="C2927" s="21"/>
      <c r="D2927" s="21"/>
      <c r="J2927" s="21"/>
    </row>
    <row r="2928" spans="2:10" x14ac:dyDescent="0.2">
      <c r="B2928" s="21"/>
      <c r="C2928" s="21"/>
      <c r="D2928" s="21"/>
      <c r="J2928" s="21"/>
    </row>
    <row r="2929" spans="2:10" x14ac:dyDescent="0.2">
      <c r="B2929" s="21"/>
      <c r="C2929" s="21"/>
      <c r="D2929" s="21"/>
      <c r="J2929" s="21"/>
    </row>
    <row r="2930" spans="2:10" x14ac:dyDescent="0.2">
      <c r="B2930" s="21"/>
      <c r="C2930" s="21"/>
      <c r="D2930" s="21"/>
      <c r="J2930" s="21"/>
    </row>
    <row r="2932" spans="2:10" x14ac:dyDescent="0.2">
      <c r="B2932" s="21"/>
      <c r="C2932" s="21"/>
      <c r="D2932" s="21"/>
      <c r="J2932" s="21"/>
    </row>
    <row r="2933" spans="2:10" x14ac:dyDescent="0.2">
      <c r="B2933" s="21"/>
      <c r="C2933" s="21"/>
      <c r="D2933" s="21"/>
      <c r="J2933" s="21"/>
    </row>
    <row r="2934" spans="2:10" x14ac:dyDescent="0.2">
      <c r="B2934" s="21"/>
      <c r="C2934" s="21"/>
      <c r="D2934" s="21"/>
      <c r="J2934" s="21"/>
    </row>
    <row r="2935" spans="2:10" x14ac:dyDescent="0.2">
      <c r="B2935" s="21"/>
      <c r="C2935" s="21"/>
      <c r="D2935" s="21"/>
      <c r="J2935" s="21"/>
    </row>
    <row r="2936" spans="2:10" x14ac:dyDescent="0.2">
      <c r="B2936" s="21"/>
      <c r="C2936" s="21"/>
      <c r="D2936" s="21"/>
      <c r="J2936" s="21"/>
    </row>
    <row r="2937" spans="2:10" x14ac:dyDescent="0.2">
      <c r="B2937" s="21"/>
      <c r="C2937" s="21"/>
      <c r="D2937" s="21"/>
      <c r="J2937" s="21"/>
    </row>
    <row r="2938" spans="2:10" x14ac:dyDescent="0.2">
      <c r="B2938" s="21"/>
      <c r="C2938" s="21"/>
      <c r="D2938" s="21"/>
      <c r="J2938" s="21"/>
    </row>
    <row r="2939" spans="2:10" x14ac:dyDescent="0.2">
      <c r="B2939" s="21"/>
      <c r="C2939" s="21"/>
      <c r="D2939" s="21"/>
      <c r="J2939" s="21"/>
    </row>
    <row r="2940" spans="2:10" x14ac:dyDescent="0.2">
      <c r="B2940" s="21"/>
      <c r="C2940" s="21"/>
      <c r="D2940" s="21"/>
      <c r="J2940" s="21"/>
    </row>
    <row r="2941" spans="2:10" x14ac:dyDescent="0.2">
      <c r="B2941" s="21"/>
      <c r="C2941" s="21"/>
      <c r="D2941" s="21"/>
      <c r="J2941" s="21"/>
    </row>
    <row r="2942" spans="2:10" x14ac:dyDescent="0.2">
      <c r="B2942" s="21"/>
      <c r="C2942" s="21"/>
      <c r="D2942" s="21"/>
      <c r="J2942" s="21"/>
    </row>
    <row r="2943" spans="2:10" x14ac:dyDescent="0.2">
      <c r="B2943" s="21"/>
      <c r="C2943" s="21"/>
      <c r="D2943" s="21"/>
      <c r="J2943" s="21"/>
    </row>
    <row r="2944" spans="2:10" x14ac:dyDescent="0.2">
      <c r="B2944" s="21"/>
      <c r="C2944" s="21"/>
      <c r="D2944" s="21"/>
      <c r="J2944" s="21"/>
    </row>
    <row r="2945" spans="2:10" x14ac:dyDescent="0.2">
      <c r="B2945" s="21"/>
      <c r="C2945" s="21"/>
      <c r="D2945" s="21"/>
      <c r="J2945" s="21"/>
    </row>
    <row r="2946" spans="2:10" x14ac:dyDescent="0.2">
      <c r="B2946" s="21"/>
      <c r="C2946" s="21"/>
      <c r="D2946" s="21"/>
      <c r="J2946" s="21"/>
    </row>
    <row r="2947" spans="2:10" x14ac:dyDescent="0.2">
      <c r="B2947" s="21"/>
      <c r="C2947" s="21"/>
      <c r="D2947" s="21"/>
      <c r="J2947" s="21"/>
    </row>
    <row r="2948" spans="2:10" x14ac:dyDescent="0.2">
      <c r="B2948" s="21"/>
      <c r="C2948" s="21"/>
      <c r="D2948" s="21"/>
      <c r="J2948" s="21"/>
    </row>
    <row r="2949" spans="2:10" x14ac:dyDescent="0.2">
      <c r="B2949" s="21"/>
      <c r="C2949" s="21"/>
      <c r="D2949" s="21"/>
      <c r="J2949" s="21"/>
    </row>
    <row r="2950" spans="2:10" x14ac:dyDescent="0.2">
      <c r="B2950" s="21"/>
      <c r="C2950" s="21"/>
      <c r="D2950" s="21"/>
      <c r="J2950" s="21"/>
    </row>
    <row r="2951" spans="2:10" x14ac:dyDescent="0.2">
      <c r="B2951" s="21"/>
      <c r="C2951" s="21"/>
      <c r="D2951" s="21"/>
      <c r="J2951" s="21"/>
    </row>
    <row r="2952" spans="2:10" x14ac:dyDescent="0.2">
      <c r="B2952" s="21"/>
      <c r="C2952" s="21"/>
      <c r="D2952" s="21"/>
      <c r="J2952" s="21"/>
    </row>
    <row r="2953" spans="2:10" x14ac:dyDescent="0.2">
      <c r="B2953" s="21"/>
      <c r="C2953" s="21"/>
      <c r="D2953" s="21"/>
      <c r="J2953" s="21"/>
    </row>
    <row r="2954" spans="2:10" x14ac:dyDescent="0.2">
      <c r="B2954" s="21"/>
      <c r="C2954" s="21"/>
      <c r="D2954" s="21"/>
      <c r="J2954" s="21"/>
    </row>
    <row r="2955" spans="2:10" x14ac:dyDescent="0.2">
      <c r="B2955" s="21"/>
      <c r="C2955" s="21"/>
      <c r="D2955" s="21"/>
      <c r="J2955" s="21"/>
    </row>
    <row r="2956" spans="2:10" x14ac:dyDescent="0.2">
      <c r="B2956" s="21"/>
      <c r="C2956" s="21"/>
      <c r="D2956" s="21"/>
      <c r="J2956" s="21"/>
    </row>
    <row r="2957" spans="2:10" x14ac:dyDescent="0.2">
      <c r="B2957" s="21"/>
      <c r="C2957" s="21"/>
      <c r="D2957" s="21"/>
      <c r="J2957" s="21"/>
    </row>
    <row r="2958" spans="2:10" x14ac:dyDescent="0.2">
      <c r="B2958" s="21"/>
      <c r="C2958" s="21"/>
      <c r="D2958" s="21"/>
      <c r="J2958" s="21"/>
    </row>
    <row r="2959" spans="2:10" x14ac:dyDescent="0.2">
      <c r="B2959" s="21"/>
      <c r="C2959" s="21"/>
      <c r="D2959" s="21"/>
      <c r="J2959" s="21"/>
    </row>
    <row r="2960" spans="2:10" x14ac:dyDescent="0.2">
      <c r="B2960" s="21"/>
      <c r="C2960" s="21"/>
      <c r="D2960" s="21"/>
      <c r="J2960" s="21"/>
    </row>
    <row r="2961" spans="2:10" x14ac:dyDescent="0.2">
      <c r="B2961" s="21"/>
      <c r="C2961" s="21"/>
      <c r="D2961" s="21"/>
      <c r="J2961" s="21"/>
    </row>
    <row r="2962" spans="2:10" x14ac:dyDescent="0.2">
      <c r="B2962" s="21"/>
      <c r="C2962" s="21"/>
      <c r="D2962" s="21"/>
      <c r="J2962" s="21"/>
    </row>
    <row r="2963" spans="2:10" x14ac:dyDescent="0.2">
      <c r="B2963" s="21"/>
      <c r="C2963" s="21"/>
      <c r="D2963" s="21"/>
      <c r="J2963" s="21"/>
    </row>
    <row r="2964" spans="2:10" x14ac:dyDescent="0.2">
      <c r="B2964" s="21"/>
      <c r="C2964" s="21"/>
      <c r="D2964" s="21"/>
      <c r="J2964" s="21"/>
    </row>
  </sheetData>
  <mergeCells count="129">
    <mergeCell ref="B752:D752"/>
    <mergeCell ref="B753:D753"/>
    <mergeCell ref="B754:D754"/>
    <mergeCell ref="B755:D755"/>
    <mergeCell ref="B756:D756"/>
    <mergeCell ref="B757:D757"/>
    <mergeCell ref="B758:D758"/>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O30:Q30"/>
    <mergeCell ref="H123:I123"/>
    <mergeCell ref="B124:G124"/>
    <mergeCell ref="I124:M124"/>
    <mergeCell ref="H148:I148"/>
    <mergeCell ref="H149:I149"/>
    <mergeCell ref="B150:G150"/>
    <mergeCell ref="I150:M150"/>
    <mergeCell ref="H691:I691"/>
    <mergeCell ref="B448:G448"/>
    <mergeCell ref="I448:M448"/>
    <mergeCell ref="H476:I476"/>
    <mergeCell ref="B477:G477"/>
    <mergeCell ref="I477:M477"/>
    <mergeCell ref="H227:I227"/>
    <mergeCell ref="H229:I229"/>
    <mergeCell ref="B230:G230"/>
    <mergeCell ref="I230:M230"/>
    <mergeCell ref="H254:I254"/>
    <mergeCell ref="H255:I255"/>
    <mergeCell ref="B256:G256"/>
    <mergeCell ref="I256:M256"/>
    <mergeCell ref="H280:I280"/>
    <mergeCell ref="H282:I282"/>
    <mergeCell ref="B283:G283"/>
    <mergeCell ref="I283:M283"/>
    <mergeCell ref="H307:I307"/>
    <mergeCell ref="H309:I309"/>
    <mergeCell ref="B310:G310"/>
    <mergeCell ref="H390:I390"/>
    <mergeCell ref="H392:I392"/>
    <mergeCell ref="B393:G393"/>
    <mergeCell ref="I393:M393"/>
    <mergeCell ref="H337:I337"/>
    <mergeCell ref="H339:I339"/>
    <mergeCell ref="B340:G340"/>
    <mergeCell ref="I340:M340"/>
    <mergeCell ref="H364:I364"/>
    <mergeCell ref="H365:I365"/>
    <mergeCell ref="B366:G366"/>
    <mergeCell ref="I366:M366"/>
    <mergeCell ref="H417:I417"/>
    <mergeCell ref="H418:I418"/>
    <mergeCell ref="B419:G419"/>
    <mergeCell ref="I419:M419"/>
    <mergeCell ref="H447:I447"/>
    <mergeCell ref="H65:I65"/>
    <mergeCell ref="H66:I66"/>
    <mergeCell ref="B67:G67"/>
    <mergeCell ref="I67:M67"/>
    <mergeCell ref="H94:I94"/>
    <mergeCell ref="H96:I96"/>
    <mergeCell ref="B97:G97"/>
    <mergeCell ref="I97:M97"/>
    <mergeCell ref="H121:I121"/>
    <mergeCell ref="H174:I174"/>
    <mergeCell ref="H175:I175"/>
    <mergeCell ref="B176:G176"/>
    <mergeCell ref="I176:M176"/>
    <mergeCell ref="H200:I200"/>
    <mergeCell ref="H201:I201"/>
    <mergeCell ref="B202:G202"/>
    <mergeCell ref="I202:M202"/>
    <mergeCell ref="H226:I226"/>
    <mergeCell ref="I310:M310"/>
    <mergeCell ref="A1:M1"/>
    <mergeCell ref="H3:I3"/>
    <mergeCell ref="B5:G5"/>
    <mergeCell ref="I5:M5"/>
    <mergeCell ref="H28:I28"/>
    <mergeCell ref="H33:I33"/>
    <mergeCell ref="H34:I34"/>
    <mergeCell ref="H35:I35"/>
    <mergeCell ref="B36:G36"/>
    <mergeCell ref="I36:M36"/>
    <mergeCell ref="H505:I505"/>
    <mergeCell ref="B506:G506"/>
    <mergeCell ref="I506:M506"/>
    <mergeCell ref="H535:I535"/>
    <mergeCell ref="B536:G536"/>
    <mergeCell ref="I536:M536"/>
    <mergeCell ref="H565:I565"/>
    <mergeCell ref="B566:G566"/>
    <mergeCell ref="I566:M566"/>
    <mergeCell ref="B749:D749"/>
    <mergeCell ref="B750:D750"/>
    <mergeCell ref="B751:D751"/>
    <mergeCell ref="H595:I595"/>
    <mergeCell ref="B596:G596"/>
    <mergeCell ref="I596:M596"/>
    <mergeCell ref="H625:I625"/>
    <mergeCell ref="B626:G626"/>
    <mergeCell ref="I626:M626"/>
    <mergeCell ref="H661:I661"/>
    <mergeCell ref="B662:G662"/>
    <mergeCell ref="I662:M662"/>
    <mergeCell ref="B692:G692"/>
    <mergeCell ref="I692:M692"/>
    <mergeCell ref="B722:I725"/>
    <mergeCell ref="B726:D726"/>
    <mergeCell ref="B727:D727"/>
    <mergeCell ref="B728:D728"/>
    <mergeCell ref="B729:D729"/>
    <mergeCell ref="B730:D730"/>
    <mergeCell ref="B731:D731"/>
    <mergeCell ref="B732:D732"/>
    <mergeCell ref="B733:D733"/>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190" zoomScaleNormal="190" workbookViewId="0">
      <selection activeCell="G11" sqref="G11"/>
    </sheetView>
  </sheetViews>
  <sheetFormatPr defaultColWidth="8.7109375" defaultRowHeight="12.75" x14ac:dyDescent="0.2"/>
  <cols>
    <col min="1" max="1" width="20.140625" style="1" customWidth="1"/>
    <col min="2" max="2" width="14" style="1" customWidth="1"/>
    <col min="3" max="3" width="29.5703125" style="1" customWidth="1"/>
    <col min="4" max="16384" width="8.7109375" style="1"/>
  </cols>
  <sheetData>
    <row r="1" spans="1:3" ht="25.5" x14ac:dyDescent="0.2">
      <c r="A1" s="4" t="s">
        <v>7</v>
      </c>
      <c r="B1" s="4" t="s">
        <v>8</v>
      </c>
      <c r="C1" s="110" t="s">
        <v>169</v>
      </c>
    </row>
    <row r="2" spans="1:3" ht="33" customHeight="1" x14ac:dyDescent="0.2">
      <c r="A2" s="4" t="s">
        <v>9</v>
      </c>
      <c r="B2" s="4" t="s">
        <v>170</v>
      </c>
      <c r="C2" s="110" t="s">
        <v>171</v>
      </c>
    </row>
    <row r="3" spans="1:3" ht="25.5" customHeight="1" x14ac:dyDescent="0.2">
      <c r="A3" s="4" t="s">
        <v>20</v>
      </c>
      <c r="B3" s="4" t="s">
        <v>24</v>
      </c>
      <c r="C3" s="110" t="s">
        <v>172</v>
      </c>
    </row>
    <row r="4" spans="1:3" ht="27.75" customHeight="1" x14ac:dyDescent="0.2">
      <c r="A4" s="4" t="s">
        <v>173</v>
      </c>
      <c r="B4" s="4">
        <v>1</v>
      </c>
      <c r="C4" s="110" t="s">
        <v>174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abSelected="1" zoomScale="160" zoomScaleNormal="160" workbookViewId="0">
      <selection activeCell="C2" sqref="C2"/>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76</v>
      </c>
      <c r="L1" s="3" t="s">
        <v>19</v>
      </c>
      <c r="M1" s="2"/>
    </row>
    <row r="2" spans="1:13" x14ac:dyDescent="0.25">
      <c r="A2" s="3" t="s">
        <v>143</v>
      </c>
      <c r="B2" s="3">
        <v>0</v>
      </c>
      <c r="C2" s="3">
        <v>6</v>
      </c>
      <c r="D2" s="3">
        <v>20</v>
      </c>
      <c r="E2" s="3" t="s">
        <v>6</v>
      </c>
      <c r="F2" s="3" t="s">
        <v>25</v>
      </c>
      <c r="G2" s="17" t="s">
        <v>142</v>
      </c>
      <c r="H2" s="3">
        <v>-0.6</v>
      </c>
      <c r="I2" s="3">
        <v>-0.38800000000000001</v>
      </c>
      <c r="J2" s="3">
        <v>0.6</v>
      </c>
      <c r="K2" s="3">
        <v>30</v>
      </c>
      <c r="L2" s="3">
        <v>1</v>
      </c>
    </row>
    <row r="3" spans="1:13" x14ac:dyDescent="0.25">
      <c r="A3" s="3" t="s">
        <v>144</v>
      </c>
      <c r="B3" s="3">
        <v>100</v>
      </c>
      <c r="C3" s="3">
        <v>37</v>
      </c>
      <c r="D3" s="3">
        <v>51</v>
      </c>
      <c r="E3" s="3" t="s">
        <v>6</v>
      </c>
      <c r="F3" s="3" t="s">
        <v>25</v>
      </c>
      <c r="G3" s="17" t="s">
        <v>142</v>
      </c>
      <c r="H3" s="3">
        <v>-0.6</v>
      </c>
      <c r="I3" s="3">
        <v>-0.38800000000000001</v>
      </c>
      <c r="J3" s="3">
        <v>0.6</v>
      </c>
      <c r="K3" s="3">
        <v>30</v>
      </c>
      <c r="L3" s="3">
        <v>1</v>
      </c>
    </row>
    <row r="4" spans="1:13" x14ac:dyDescent="0.25">
      <c r="A4" s="3" t="s">
        <v>145</v>
      </c>
      <c r="B4" s="3">
        <v>200</v>
      </c>
      <c r="C4" s="3">
        <v>68</v>
      </c>
      <c r="D4" s="3">
        <v>84</v>
      </c>
      <c r="E4" s="3" t="s">
        <v>6</v>
      </c>
      <c r="F4" s="3" t="s">
        <v>25</v>
      </c>
      <c r="G4" s="17" t="s">
        <v>142</v>
      </c>
      <c r="H4" s="3">
        <v>-0.6</v>
      </c>
      <c r="I4" s="3">
        <v>-0.38800000000000001</v>
      </c>
      <c r="J4" s="3">
        <v>0.6</v>
      </c>
      <c r="K4" s="3">
        <v>30</v>
      </c>
      <c r="L4" s="3">
        <v>1</v>
      </c>
    </row>
    <row r="5" spans="1:13" x14ac:dyDescent="0.25">
      <c r="A5" s="3" t="s">
        <v>146</v>
      </c>
      <c r="B5" s="3">
        <v>300</v>
      </c>
      <c r="C5" s="3">
        <v>98</v>
      </c>
      <c r="D5" s="3">
        <v>110</v>
      </c>
      <c r="E5" s="3" t="s">
        <v>6</v>
      </c>
      <c r="F5" s="3" t="s">
        <v>25</v>
      </c>
      <c r="G5" s="17" t="s">
        <v>142</v>
      </c>
      <c r="H5" s="3">
        <v>-0.6</v>
      </c>
      <c r="I5" s="3">
        <v>-0.38800000000000001</v>
      </c>
      <c r="J5" s="3">
        <v>0.6</v>
      </c>
      <c r="K5" s="3">
        <v>30</v>
      </c>
      <c r="L5" s="3">
        <v>1</v>
      </c>
    </row>
    <row r="6" spans="1:13" x14ac:dyDescent="0.25">
      <c r="A6" s="3" t="s">
        <v>147</v>
      </c>
      <c r="B6" s="3">
        <v>355</v>
      </c>
      <c r="C6" s="3">
        <v>125</v>
      </c>
      <c r="D6" s="3">
        <v>137</v>
      </c>
      <c r="E6" s="3" t="s">
        <v>6</v>
      </c>
      <c r="F6" s="3" t="s">
        <v>25</v>
      </c>
      <c r="G6" s="17" t="s">
        <v>142</v>
      </c>
      <c r="H6" s="3">
        <v>-0.6</v>
      </c>
      <c r="I6" s="3">
        <v>-0.38800000000000001</v>
      </c>
      <c r="J6" s="3">
        <v>0.6</v>
      </c>
      <c r="K6" s="3">
        <v>30</v>
      </c>
      <c r="L6" s="3">
        <v>1</v>
      </c>
    </row>
    <row r="7" spans="1:13" x14ac:dyDescent="0.25">
      <c r="A7" s="3" t="s">
        <v>148</v>
      </c>
      <c r="B7" s="3">
        <v>360</v>
      </c>
      <c r="C7" s="3">
        <v>151</v>
      </c>
      <c r="D7" s="3">
        <v>163</v>
      </c>
      <c r="E7" s="3" t="s">
        <v>6</v>
      </c>
      <c r="F7" s="3" t="s">
        <v>25</v>
      </c>
      <c r="G7" s="17" t="s">
        <v>142</v>
      </c>
      <c r="H7" s="3">
        <v>-0.6</v>
      </c>
      <c r="I7" s="3">
        <v>-0.38800000000000001</v>
      </c>
      <c r="J7" s="3">
        <v>0.6</v>
      </c>
      <c r="K7" s="3">
        <v>30</v>
      </c>
      <c r="L7" s="3">
        <v>1</v>
      </c>
    </row>
    <row r="8" spans="1:13" x14ac:dyDescent="0.25">
      <c r="A8" s="3" t="s">
        <v>149</v>
      </c>
      <c r="B8" s="3">
        <v>400</v>
      </c>
      <c r="C8" s="3">
        <v>177</v>
      </c>
      <c r="D8" s="3">
        <v>189</v>
      </c>
      <c r="E8" s="3" t="s">
        <v>6</v>
      </c>
      <c r="F8" s="3" t="s">
        <v>25</v>
      </c>
      <c r="G8" s="17" t="s">
        <v>142</v>
      </c>
      <c r="H8" s="3">
        <v>-0.6</v>
      </c>
      <c r="I8" s="3">
        <v>-0.38800000000000001</v>
      </c>
      <c r="J8" s="3">
        <v>0.6</v>
      </c>
      <c r="K8" s="3">
        <v>30</v>
      </c>
      <c r="L8" s="3">
        <v>1</v>
      </c>
    </row>
    <row r="9" spans="1:13" x14ac:dyDescent="0.25">
      <c r="A9" s="3" t="s">
        <v>150</v>
      </c>
      <c r="B9" s="35">
        <v>500</v>
      </c>
      <c r="C9" s="35">
        <v>203</v>
      </c>
      <c r="D9" s="35">
        <v>215</v>
      </c>
      <c r="E9" s="3" t="s">
        <v>6</v>
      </c>
      <c r="F9" s="3" t="s">
        <v>25</v>
      </c>
      <c r="G9" s="17" t="s">
        <v>142</v>
      </c>
      <c r="H9" s="3">
        <v>-0.6</v>
      </c>
      <c r="I9" s="3">
        <v>-0.38800000000000001</v>
      </c>
      <c r="J9" s="3">
        <v>0.6</v>
      </c>
      <c r="K9" s="3">
        <v>30</v>
      </c>
      <c r="L9" s="3">
        <v>1</v>
      </c>
    </row>
    <row r="10" spans="1:13" x14ac:dyDescent="0.25">
      <c r="A10" s="3" t="s">
        <v>151</v>
      </c>
      <c r="B10" s="35">
        <v>575</v>
      </c>
      <c r="C10" s="35">
        <v>231</v>
      </c>
      <c r="D10" s="35">
        <v>245</v>
      </c>
      <c r="E10" s="3" t="s">
        <v>6</v>
      </c>
      <c r="F10" s="3" t="s">
        <v>25</v>
      </c>
      <c r="G10" s="17" t="s">
        <v>142</v>
      </c>
      <c r="H10" s="3">
        <v>-0.6</v>
      </c>
      <c r="I10" s="3">
        <v>-0.38800000000000001</v>
      </c>
      <c r="J10" s="3">
        <v>0.6</v>
      </c>
      <c r="K10" s="3">
        <v>30</v>
      </c>
      <c r="L10" s="3">
        <v>1</v>
      </c>
    </row>
    <row r="11" spans="1:13" x14ac:dyDescent="0.25">
      <c r="A11" s="3" t="s">
        <v>152</v>
      </c>
      <c r="B11" s="35">
        <v>580</v>
      </c>
      <c r="C11" s="35">
        <v>257</v>
      </c>
      <c r="D11" s="35">
        <v>271</v>
      </c>
      <c r="E11" s="3" t="s">
        <v>6</v>
      </c>
      <c r="F11" s="3" t="s">
        <v>25</v>
      </c>
      <c r="G11" s="17" t="s">
        <v>142</v>
      </c>
      <c r="H11" s="3">
        <v>-0.6</v>
      </c>
      <c r="I11" s="3">
        <v>-0.38800000000000001</v>
      </c>
      <c r="J11" s="3">
        <v>0.6</v>
      </c>
      <c r="K11" s="3">
        <v>30</v>
      </c>
      <c r="L11" s="3">
        <v>1</v>
      </c>
    </row>
    <row r="12" spans="1:13" x14ac:dyDescent="0.25">
      <c r="A12" s="3" t="s">
        <v>153</v>
      </c>
      <c r="B12" s="35">
        <v>600</v>
      </c>
      <c r="C12" s="35">
        <v>284</v>
      </c>
      <c r="D12" s="35">
        <v>298</v>
      </c>
      <c r="E12" s="3" t="s">
        <v>6</v>
      </c>
      <c r="F12" s="3" t="s">
        <v>25</v>
      </c>
      <c r="G12" s="17" t="s">
        <v>142</v>
      </c>
      <c r="H12" s="3">
        <v>-0.6</v>
      </c>
      <c r="I12" s="3">
        <v>-0.38800000000000001</v>
      </c>
      <c r="J12" s="3">
        <v>0.6</v>
      </c>
      <c r="K12" s="3">
        <v>30</v>
      </c>
      <c r="L12" s="3">
        <v>1</v>
      </c>
    </row>
    <row r="13" spans="1:13" x14ac:dyDescent="0.25">
      <c r="A13" s="3" t="s">
        <v>154</v>
      </c>
      <c r="B13" s="35">
        <v>700</v>
      </c>
      <c r="C13" s="35">
        <v>311</v>
      </c>
      <c r="D13" s="35">
        <v>325</v>
      </c>
      <c r="E13" s="3" t="s">
        <v>6</v>
      </c>
      <c r="F13" s="3" t="s">
        <v>25</v>
      </c>
      <c r="G13" s="17" t="s">
        <v>142</v>
      </c>
      <c r="H13" s="3">
        <v>-0.6</v>
      </c>
      <c r="I13" s="3">
        <v>-0.38800000000000001</v>
      </c>
      <c r="J13" s="3">
        <v>0.6</v>
      </c>
      <c r="K13" s="3">
        <v>30</v>
      </c>
      <c r="L13" s="3">
        <v>1</v>
      </c>
    </row>
    <row r="14" spans="1:13" x14ac:dyDescent="0.25">
      <c r="A14" s="3" t="s">
        <v>155</v>
      </c>
      <c r="B14" s="38">
        <v>800</v>
      </c>
      <c r="C14" s="35">
        <v>341</v>
      </c>
      <c r="D14" s="35">
        <v>353</v>
      </c>
      <c r="E14" s="3" t="s">
        <v>6</v>
      </c>
      <c r="F14" s="3" t="s">
        <v>25</v>
      </c>
      <c r="G14" s="17" t="s">
        <v>142</v>
      </c>
      <c r="H14" s="3">
        <v>-0.6</v>
      </c>
      <c r="I14" s="3">
        <v>-0.38800000000000001</v>
      </c>
      <c r="J14" s="3">
        <v>0.6</v>
      </c>
      <c r="K14" s="3">
        <v>30</v>
      </c>
      <c r="L14" s="3">
        <v>1</v>
      </c>
    </row>
    <row r="15" spans="1:13" x14ac:dyDescent="0.25">
      <c r="A15" s="3" t="s">
        <v>156</v>
      </c>
      <c r="B15" s="38">
        <v>900</v>
      </c>
      <c r="C15" s="35">
        <v>367</v>
      </c>
      <c r="D15" s="35">
        <v>378</v>
      </c>
      <c r="E15" s="3" t="s">
        <v>6</v>
      </c>
      <c r="F15" s="3" t="s">
        <v>25</v>
      </c>
      <c r="G15" s="17" t="s">
        <v>142</v>
      </c>
      <c r="H15" s="3">
        <v>-0.6</v>
      </c>
      <c r="I15" s="3">
        <v>-0.38800000000000001</v>
      </c>
      <c r="J15" s="3">
        <v>0.6</v>
      </c>
      <c r="K15" s="3">
        <v>30</v>
      </c>
      <c r="L15" s="3">
        <v>1</v>
      </c>
    </row>
    <row r="16" spans="1:13" x14ac:dyDescent="0.25">
      <c r="A16" s="3" t="s">
        <v>157</v>
      </c>
      <c r="B16" s="2">
        <v>1000</v>
      </c>
      <c r="C16" s="35">
        <v>394</v>
      </c>
      <c r="D16" s="35">
        <v>404</v>
      </c>
      <c r="E16" s="3" t="s">
        <v>6</v>
      </c>
      <c r="F16" s="3" t="s">
        <v>25</v>
      </c>
      <c r="G16" s="17" t="s">
        <v>142</v>
      </c>
      <c r="H16" s="3">
        <v>-0.6</v>
      </c>
      <c r="I16" s="3">
        <v>-0.38800000000000001</v>
      </c>
      <c r="J16" s="3">
        <v>0.6</v>
      </c>
      <c r="K16" s="3">
        <v>30</v>
      </c>
      <c r="L16" s="3">
        <v>1</v>
      </c>
    </row>
    <row r="17" spans="1:12" x14ac:dyDescent="0.25">
      <c r="A17" s="3" t="s">
        <v>158</v>
      </c>
      <c r="B17" s="2">
        <v>1028</v>
      </c>
      <c r="C17" s="35">
        <v>420</v>
      </c>
      <c r="D17" s="35">
        <v>431</v>
      </c>
      <c r="E17" s="3" t="s">
        <v>6</v>
      </c>
      <c r="F17" s="3" t="s">
        <v>25</v>
      </c>
      <c r="G17" s="17" t="s">
        <v>142</v>
      </c>
      <c r="H17" s="3">
        <v>-0.6</v>
      </c>
      <c r="I17" s="3">
        <v>-0.38800000000000001</v>
      </c>
      <c r="J17" s="3">
        <v>0.6</v>
      </c>
      <c r="K17" s="3">
        <v>30</v>
      </c>
      <c r="L17" s="3">
        <v>1</v>
      </c>
    </row>
    <row r="18" spans="1:12" x14ac:dyDescent="0.25">
      <c r="A18" s="3" t="s">
        <v>159</v>
      </c>
      <c r="B18" s="2">
        <v>1043</v>
      </c>
      <c r="C18" s="35">
        <v>449</v>
      </c>
      <c r="D18" s="35">
        <v>460</v>
      </c>
      <c r="E18" s="3" t="s">
        <v>6</v>
      </c>
      <c r="F18" s="3" t="s">
        <v>25</v>
      </c>
      <c r="G18" s="17" t="s">
        <v>142</v>
      </c>
      <c r="H18" s="3">
        <v>-0.6</v>
      </c>
      <c r="I18" s="3">
        <v>-0.38800000000000001</v>
      </c>
      <c r="J18" s="3">
        <v>0.6</v>
      </c>
      <c r="K18" s="3">
        <v>30</v>
      </c>
      <c r="L18" s="3">
        <v>1</v>
      </c>
    </row>
    <row r="19" spans="1:12" x14ac:dyDescent="0.25">
      <c r="A19" s="3" t="s">
        <v>160</v>
      </c>
      <c r="B19" s="2">
        <v>1100</v>
      </c>
      <c r="C19" s="35">
        <v>478</v>
      </c>
      <c r="D19" s="35">
        <v>490</v>
      </c>
      <c r="E19" s="3" t="s">
        <v>6</v>
      </c>
      <c r="F19" s="3" t="s">
        <v>25</v>
      </c>
      <c r="G19" s="17" t="s">
        <v>142</v>
      </c>
      <c r="H19" s="3">
        <v>-0.6</v>
      </c>
      <c r="I19" s="3">
        <v>-0.38800000000000001</v>
      </c>
      <c r="J19" s="3">
        <v>0.6</v>
      </c>
      <c r="K19" s="3">
        <v>30</v>
      </c>
      <c r="L19" s="3">
        <v>1</v>
      </c>
    </row>
    <row r="20" spans="1:12" x14ac:dyDescent="0.25">
      <c r="A20" s="3" t="s">
        <v>161</v>
      </c>
      <c r="B20" s="2">
        <v>1200</v>
      </c>
      <c r="C20" s="35">
        <v>507</v>
      </c>
      <c r="D20" s="35">
        <v>519</v>
      </c>
      <c r="E20" s="3" t="s">
        <v>6</v>
      </c>
      <c r="F20" s="3" t="s">
        <v>25</v>
      </c>
      <c r="G20" s="17" t="s">
        <v>142</v>
      </c>
      <c r="H20" s="3">
        <v>-0.6</v>
      </c>
      <c r="I20" s="3">
        <v>-0.38800000000000001</v>
      </c>
      <c r="J20" s="3">
        <v>0.6</v>
      </c>
      <c r="K20" s="3">
        <v>30</v>
      </c>
      <c r="L20" s="3">
        <v>1</v>
      </c>
    </row>
    <row r="21" spans="1:12" x14ac:dyDescent="0.25">
      <c r="A21" s="3" t="s">
        <v>162</v>
      </c>
      <c r="B21" s="2">
        <v>1300</v>
      </c>
      <c r="C21" s="35">
        <v>537</v>
      </c>
      <c r="D21" s="35">
        <v>549</v>
      </c>
      <c r="E21" s="3" t="s">
        <v>6</v>
      </c>
      <c r="F21" s="3" t="s">
        <v>25</v>
      </c>
      <c r="G21" s="17" t="s">
        <v>142</v>
      </c>
      <c r="H21" s="3">
        <v>-0.6</v>
      </c>
      <c r="I21" s="3">
        <v>-0.38800000000000001</v>
      </c>
      <c r="J21" s="3">
        <v>0.6</v>
      </c>
      <c r="K21" s="3">
        <v>30</v>
      </c>
      <c r="L21" s="3">
        <v>1</v>
      </c>
    </row>
    <row r="22" spans="1:12" x14ac:dyDescent="0.25">
      <c r="A22" s="3" t="s">
        <v>163</v>
      </c>
      <c r="B22" s="2">
        <v>1400</v>
      </c>
      <c r="C22" s="35">
        <v>567</v>
      </c>
      <c r="D22" s="35">
        <v>578</v>
      </c>
      <c r="E22" s="3" t="s">
        <v>6</v>
      </c>
      <c r="F22" s="3" t="s">
        <v>25</v>
      </c>
      <c r="G22" s="17" t="s">
        <v>142</v>
      </c>
      <c r="H22" s="3">
        <v>-0.6</v>
      </c>
      <c r="I22" s="3">
        <v>-0.38800000000000001</v>
      </c>
      <c r="J22" s="3">
        <v>0.6</v>
      </c>
      <c r="K22" s="3">
        <v>30</v>
      </c>
      <c r="L22" s="3">
        <v>1</v>
      </c>
    </row>
    <row r="23" spans="1:12" x14ac:dyDescent="0.25">
      <c r="A23" s="3" t="s">
        <v>164</v>
      </c>
      <c r="B23" s="2">
        <v>1500</v>
      </c>
      <c r="C23" s="35">
        <v>597</v>
      </c>
      <c r="D23" s="35">
        <v>609</v>
      </c>
      <c r="E23" s="3" t="s">
        <v>6</v>
      </c>
      <c r="F23" s="3" t="s">
        <v>25</v>
      </c>
      <c r="G23" s="17" t="s">
        <v>142</v>
      </c>
      <c r="H23" s="3">
        <v>-0.6</v>
      </c>
      <c r="I23" s="3">
        <v>-0.38800000000000001</v>
      </c>
      <c r="J23" s="3">
        <v>0.6</v>
      </c>
      <c r="K23" s="3">
        <v>30</v>
      </c>
      <c r="L23" s="3">
        <v>1</v>
      </c>
    </row>
    <row r="24" spans="1:12" x14ac:dyDescent="0.25">
      <c r="A24" s="3" t="s">
        <v>165</v>
      </c>
      <c r="B24" s="45">
        <v>1600</v>
      </c>
      <c r="C24" s="35">
        <v>627</v>
      </c>
      <c r="D24" s="35">
        <v>640</v>
      </c>
      <c r="E24" s="3" t="s">
        <v>6</v>
      </c>
      <c r="F24" s="3" t="s">
        <v>25</v>
      </c>
      <c r="G24" s="17" t="s">
        <v>142</v>
      </c>
      <c r="H24" s="3">
        <v>-0.6</v>
      </c>
      <c r="I24" s="3">
        <v>-0.38800000000000001</v>
      </c>
      <c r="J24" s="3">
        <v>0.6</v>
      </c>
      <c r="K24" s="3">
        <v>30</v>
      </c>
      <c r="L24" s="3">
        <v>1</v>
      </c>
    </row>
    <row r="25" spans="1:12" x14ac:dyDescent="0.25">
      <c r="A25" s="3" t="s">
        <v>166</v>
      </c>
      <c r="B25" s="45">
        <v>1700</v>
      </c>
      <c r="C25" s="35">
        <v>663</v>
      </c>
      <c r="D25" s="35">
        <v>674</v>
      </c>
      <c r="E25" s="3" t="s">
        <v>6</v>
      </c>
      <c r="F25" s="3" t="s">
        <v>25</v>
      </c>
      <c r="G25" s="17" t="s">
        <v>142</v>
      </c>
      <c r="H25" s="3">
        <v>-0.6</v>
      </c>
      <c r="I25" s="3">
        <v>-0.38800000000000001</v>
      </c>
      <c r="J25" s="3">
        <v>0.6</v>
      </c>
      <c r="K25" s="3">
        <v>30</v>
      </c>
      <c r="L25" s="3">
        <v>1</v>
      </c>
    </row>
    <row r="26" spans="1:12" x14ac:dyDescent="0.25">
      <c r="A26" s="3" t="s">
        <v>167</v>
      </c>
      <c r="B26" s="45">
        <v>1750</v>
      </c>
      <c r="C26" s="35">
        <v>693</v>
      </c>
      <c r="D26" s="35">
        <v>709</v>
      </c>
      <c r="E26" s="3" t="s">
        <v>6</v>
      </c>
      <c r="F26" s="3" t="s">
        <v>25</v>
      </c>
      <c r="G26" s="17" t="s">
        <v>142</v>
      </c>
      <c r="H26" s="3">
        <v>-0.6</v>
      </c>
      <c r="I26" s="3">
        <v>-0.38800000000000001</v>
      </c>
      <c r="J26" s="3">
        <v>0.6</v>
      </c>
      <c r="K26" s="3">
        <v>30</v>
      </c>
      <c r="L26" s="3">
        <v>1</v>
      </c>
    </row>
    <row r="27" spans="1:12" x14ac:dyDescent="0.25">
      <c r="A27" s="3"/>
      <c r="B27" s="45"/>
      <c r="C27" s="35"/>
      <c r="D27" s="35"/>
      <c r="E27" s="3"/>
      <c r="F27" s="3"/>
      <c r="G27" s="17"/>
      <c r="H27" s="3"/>
      <c r="I27" s="3"/>
      <c r="J27" s="3"/>
      <c r="K27" s="3"/>
      <c r="L27" s="3"/>
    </row>
    <row r="28" spans="1:12" x14ac:dyDescent="0.25">
      <c r="A28" s="3"/>
      <c r="B28" s="45"/>
      <c r="C28" s="35"/>
      <c r="D28" s="35"/>
      <c r="E28" s="3"/>
      <c r="F28" s="3"/>
      <c r="G28" s="17"/>
      <c r="H28" s="3"/>
      <c r="I28" s="3"/>
      <c r="J28" s="3"/>
      <c r="K28" s="3"/>
      <c r="L28" s="3"/>
    </row>
    <row r="29" spans="1:12" x14ac:dyDescent="0.25">
      <c r="A29" s="3"/>
      <c r="B29" s="45"/>
      <c r="C29" s="35"/>
      <c r="D29" s="35"/>
      <c r="E29" s="3"/>
      <c r="F29" s="3"/>
      <c r="G29" s="17"/>
      <c r="H29" s="3"/>
      <c r="I29" s="3"/>
      <c r="J29" s="3"/>
      <c r="K29" s="3"/>
      <c r="L29" s="3"/>
    </row>
    <row r="30" spans="1:12" x14ac:dyDescent="0.25">
      <c r="A30" s="3"/>
      <c r="B30" s="45"/>
      <c r="C30" s="35"/>
      <c r="D30" s="35"/>
      <c r="E30" s="3"/>
      <c r="F30" s="3"/>
      <c r="G30" s="17"/>
      <c r="H30" s="3"/>
      <c r="I30" s="3"/>
      <c r="J30" s="3"/>
      <c r="K30" s="3"/>
      <c r="L30" s="3"/>
    </row>
    <row r="31" spans="1:12" x14ac:dyDescent="0.25">
      <c r="A31" s="3"/>
      <c r="B31" s="45"/>
      <c r="C31" s="35"/>
      <c r="D31" s="35"/>
      <c r="E31" s="3"/>
      <c r="F31" s="3"/>
      <c r="G31" s="17"/>
      <c r="H31" s="3"/>
      <c r="I31" s="3"/>
      <c r="J31" s="3"/>
      <c r="K31" s="3"/>
      <c r="L31" s="3"/>
    </row>
    <row r="32" spans="1:12" x14ac:dyDescent="0.25">
      <c r="A32" s="3"/>
      <c r="B32" s="45"/>
      <c r="C32" s="35"/>
      <c r="D32" s="35"/>
      <c r="E32" s="3"/>
      <c r="F32" s="3"/>
      <c r="G32" s="17"/>
      <c r="H32" s="3"/>
      <c r="I32" s="3"/>
      <c r="J32" s="3"/>
      <c r="K32" s="3"/>
      <c r="L32" s="3"/>
    </row>
    <row r="33" spans="1:12" x14ac:dyDescent="0.25">
      <c r="A33" s="3"/>
      <c r="B33" s="45"/>
      <c r="C33" s="35"/>
      <c r="D33" s="35"/>
      <c r="E33" s="3"/>
      <c r="F33" s="3"/>
      <c r="G33" s="17"/>
      <c r="H33" s="3"/>
      <c r="I33" s="3"/>
      <c r="J33" s="3"/>
      <c r="K33" s="3"/>
      <c r="L33" s="3"/>
    </row>
    <row r="34" spans="1:12" x14ac:dyDescent="0.25">
      <c r="A34" s="3"/>
      <c r="B34" s="45"/>
      <c r="C34" s="35"/>
      <c r="D34" s="35"/>
      <c r="E34" s="3"/>
      <c r="F34" s="3"/>
      <c r="G34" s="17"/>
      <c r="H34" s="3"/>
      <c r="I34" s="3"/>
      <c r="J34" s="3"/>
      <c r="K34" s="3"/>
      <c r="L34" s="3"/>
    </row>
    <row r="35" spans="1:12" x14ac:dyDescent="0.25">
      <c r="A35" s="3"/>
      <c r="B35" s="45"/>
      <c r="C35" s="35"/>
      <c r="D35" s="35"/>
      <c r="E35" s="3"/>
      <c r="F35" s="3"/>
      <c r="G35" s="17"/>
      <c r="H35" s="3"/>
      <c r="I35" s="3"/>
      <c r="J35" s="3"/>
      <c r="K35" s="3"/>
      <c r="L35" s="3"/>
    </row>
    <row r="36" spans="1:12" x14ac:dyDescent="0.25">
      <c r="A36" s="3"/>
      <c r="B36" s="45"/>
      <c r="C36" s="35"/>
      <c r="D36" s="35"/>
      <c r="E36" s="3"/>
      <c r="F36" s="3"/>
      <c r="G36" s="17"/>
      <c r="H36" s="3"/>
      <c r="I36" s="3"/>
      <c r="J36" s="3"/>
      <c r="K36" s="3"/>
      <c r="L36" s="3"/>
    </row>
    <row r="37" spans="1:12" x14ac:dyDescent="0.25">
      <c r="A37" s="3"/>
      <c r="B37" s="45"/>
      <c r="C37" s="35"/>
      <c r="D37" s="35"/>
      <c r="E37" s="3"/>
      <c r="F37" s="3"/>
      <c r="G37" s="17"/>
      <c r="H37" s="3"/>
      <c r="I37" s="3"/>
      <c r="J37" s="3"/>
      <c r="K37" s="3"/>
      <c r="L37" s="3"/>
    </row>
    <row r="38" spans="1:12" x14ac:dyDescent="0.25">
      <c r="A38" s="3"/>
      <c r="B38" s="45"/>
      <c r="C38" s="35"/>
      <c r="D38" s="35"/>
      <c r="E38" s="3"/>
      <c r="F38" s="3"/>
      <c r="G38" s="17"/>
      <c r="H38" s="3"/>
      <c r="I38" s="3"/>
      <c r="J38" s="3"/>
      <c r="K38" s="3"/>
      <c r="L38" s="3"/>
    </row>
    <row r="39" spans="1:12" x14ac:dyDescent="0.25">
      <c r="A39" s="3"/>
      <c r="B39" s="45"/>
      <c r="C39" s="35"/>
      <c r="D39" s="35"/>
      <c r="E39" s="3"/>
      <c r="F39" s="3"/>
      <c r="G39" s="17"/>
      <c r="H39" s="3"/>
      <c r="I39" s="3"/>
      <c r="J39" s="3"/>
      <c r="K39" s="3"/>
      <c r="L39" s="3"/>
    </row>
    <row r="40" spans="1:12" x14ac:dyDescent="0.25">
      <c r="A40" s="3"/>
      <c r="B40" s="45"/>
      <c r="C40" s="35"/>
      <c r="D40" s="35"/>
      <c r="E40" s="3"/>
      <c r="F40" s="3"/>
      <c r="G40" s="17"/>
      <c r="H40" s="3"/>
      <c r="I40" s="3"/>
      <c r="J40" s="3"/>
      <c r="K40" s="3"/>
      <c r="L40" s="3"/>
    </row>
    <row r="41" spans="1:12" x14ac:dyDescent="0.25">
      <c r="A41" s="3"/>
      <c r="B41" s="45"/>
      <c r="C41" s="35"/>
      <c r="D41" s="35"/>
      <c r="E41" s="3"/>
      <c r="F41" s="3"/>
      <c r="G41" s="17"/>
      <c r="H41" s="3"/>
      <c r="I41" s="3"/>
      <c r="J41" s="3"/>
      <c r="K41" s="3"/>
      <c r="L41" s="3"/>
    </row>
    <row r="42" spans="1:12" x14ac:dyDescent="0.25">
      <c r="A42" s="3"/>
      <c r="B42" s="45"/>
      <c r="C42" s="35"/>
      <c r="D42" s="35"/>
      <c r="E42" s="3"/>
      <c r="F42" s="3"/>
      <c r="G42" s="17"/>
      <c r="H42" s="3"/>
      <c r="I42" s="3"/>
      <c r="J42" s="3"/>
      <c r="K42" s="3"/>
      <c r="L42" s="3"/>
    </row>
    <row r="43" spans="1:12" x14ac:dyDescent="0.25">
      <c r="A43" s="3"/>
      <c r="B43" s="45"/>
      <c r="C43" s="35"/>
      <c r="D43" s="35"/>
      <c r="E43" s="3"/>
      <c r="F43" s="3"/>
      <c r="G43" s="17"/>
      <c r="H43" s="3"/>
      <c r="I43" s="3"/>
      <c r="J43" s="3"/>
      <c r="K43" s="3"/>
      <c r="L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A2" sqref="A2"/>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105</v>
      </c>
      <c r="E1" s="5" t="s">
        <v>12</v>
      </c>
      <c r="F1" s="5" t="s">
        <v>13</v>
      </c>
      <c r="G1" s="5" t="s">
        <v>14</v>
      </c>
      <c r="H1" s="5" t="s">
        <v>15</v>
      </c>
    </row>
    <row r="2" spans="1:8" ht="15" x14ac:dyDescent="0.25">
      <c r="A2" s="17" t="s">
        <v>142</v>
      </c>
      <c r="B2" s="6">
        <v>-0.49</v>
      </c>
      <c r="C2" s="7">
        <v>3</v>
      </c>
      <c r="D2" s="7">
        <v>2</v>
      </c>
      <c r="E2" s="7">
        <v>5</v>
      </c>
      <c r="F2" s="3" t="s">
        <v>175</v>
      </c>
      <c r="G2" s="19" t="s">
        <v>106</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39</v>
      </c>
      <c r="B1" s="12" t="s">
        <v>40</v>
      </c>
    </row>
    <row r="2" spans="1:2" ht="19.149999999999999" customHeight="1" x14ac:dyDescent="0.25">
      <c r="A2" s="12" t="s">
        <v>41</v>
      </c>
      <c r="B2" s="12" t="s">
        <v>42</v>
      </c>
    </row>
    <row r="3" spans="1:2" ht="19.149999999999999" customHeight="1" x14ac:dyDescent="0.25">
      <c r="A3" s="12">
        <v>1</v>
      </c>
      <c r="B3" s="12" t="s">
        <v>43</v>
      </c>
    </row>
    <row r="4" spans="1:2" ht="19.149999999999999" customHeight="1" x14ac:dyDescent="0.25">
      <c r="A4" s="12">
        <v>2</v>
      </c>
      <c r="B4" s="12" t="s">
        <v>44</v>
      </c>
    </row>
    <row r="5" spans="1:2" ht="19.149999999999999" customHeight="1" x14ac:dyDescent="0.25">
      <c r="A5" s="12">
        <v>3</v>
      </c>
      <c r="B5" s="12" t="s">
        <v>45</v>
      </c>
    </row>
    <row r="6" spans="1:2" ht="19.149999999999999" customHeight="1" x14ac:dyDescent="0.25">
      <c r="A6" s="12">
        <v>4</v>
      </c>
      <c r="B6" s="12" t="s">
        <v>46</v>
      </c>
    </row>
    <row r="7" spans="1:2" ht="19.149999999999999" customHeight="1" x14ac:dyDescent="0.25">
      <c r="A7" t="s">
        <v>47</v>
      </c>
      <c r="B7" s="12" t="s">
        <v>42</v>
      </c>
    </row>
    <row r="8" spans="1:2" ht="19.149999999999999" customHeight="1" x14ac:dyDescent="0.25">
      <c r="A8" s="13">
        <v>1</v>
      </c>
      <c r="B8" s="13" t="s">
        <v>48</v>
      </c>
    </row>
    <row r="9" spans="1:2" ht="19.149999999999999" customHeight="1" x14ac:dyDescent="0.25">
      <c r="A9" s="13">
        <v>2</v>
      </c>
      <c r="B9" s="13" t="s">
        <v>49</v>
      </c>
    </row>
    <row r="10" spans="1:2" ht="31.9" customHeight="1" x14ac:dyDescent="0.25">
      <c r="A10" s="13">
        <v>3</v>
      </c>
      <c r="B10" s="14" t="s">
        <v>50</v>
      </c>
    </row>
    <row r="11" spans="1:2" ht="58.15" customHeight="1" x14ac:dyDescent="0.25">
      <c r="A11" s="13">
        <v>4</v>
      </c>
      <c r="B11" s="14" t="s">
        <v>51</v>
      </c>
    </row>
    <row r="12" spans="1:2" ht="29.45" customHeight="1" x14ac:dyDescent="0.25">
      <c r="A12" s="13">
        <v>5</v>
      </c>
      <c r="B12" s="12" t="s">
        <v>52</v>
      </c>
    </row>
    <row r="13" spans="1:2" ht="21.6" customHeight="1" x14ac:dyDescent="0.25">
      <c r="A13" s="13">
        <v>6</v>
      </c>
      <c r="B13" t="s">
        <v>53</v>
      </c>
    </row>
    <row r="14" spans="1:2" ht="33" customHeight="1" x14ac:dyDescent="0.25">
      <c r="A14" s="13">
        <v>7</v>
      </c>
      <c r="B14" s="14" t="s">
        <v>54</v>
      </c>
    </row>
    <row r="15" spans="1:2" ht="10.9" customHeight="1" x14ac:dyDescent="0.25">
      <c r="A15" s="13">
        <v>8</v>
      </c>
      <c r="B15" t="s">
        <v>55</v>
      </c>
    </row>
    <row r="16" spans="1:2" ht="29.45" customHeight="1" x14ac:dyDescent="0.25">
      <c r="A16" s="13">
        <v>9</v>
      </c>
      <c r="B16" s="12" t="s">
        <v>56</v>
      </c>
    </row>
    <row r="17" spans="1:2" ht="18" customHeight="1" x14ac:dyDescent="0.25">
      <c r="A17" s="13">
        <v>10</v>
      </c>
      <c r="B17" t="s">
        <v>57</v>
      </c>
    </row>
    <row r="18" spans="1:2" ht="27.6" customHeight="1" x14ac:dyDescent="0.25">
      <c r="A18" s="13">
        <v>11</v>
      </c>
      <c r="B18" s="12" t="s">
        <v>58</v>
      </c>
    </row>
    <row r="19" spans="1:2" ht="27.6" customHeight="1" x14ac:dyDescent="0.25">
      <c r="A19" s="13">
        <v>12</v>
      </c>
      <c r="B19" s="12" t="s">
        <v>59</v>
      </c>
    </row>
    <row r="20" spans="1:2" ht="27.6" customHeight="1" x14ac:dyDescent="0.25">
      <c r="A20" s="13">
        <v>13</v>
      </c>
      <c r="B20" s="12" t="s">
        <v>60</v>
      </c>
    </row>
    <row r="21" spans="1:2" ht="27.6" customHeight="1" x14ac:dyDescent="0.25">
      <c r="A21" s="13">
        <v>14</v>
      </c>
      <c r="B21" s="12" t="s">
        <v>61</v>
      </c>
    </row>
    <row r="22" spans="1:2" ht="27.6" customHeight="1" x14ac:dyDescent="0.25">
      <c r="A22" s="13">
        <v>15</v>
      </c>
      <c r="B22" s="12" t="s">
        <v>62</v>
      </c>
    </row>
    <row r="23" spans="1:2" ht="27.6" customHeight="1" x14ac:dyDescent="0.25">
      <c r="A23" s="13">
        <v>16</v>
      </c>
      <c r="B23" t="s">
        <v>63</v>
      </c>
    </row>
    <row r="24" spans="1:2" ht="32.450000000000003" customHeight="1" x14ac:dyDescent="0.25">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27</v>
      </c>
      <c r="B1" s="3" t="s">
        <v>28</v>
      </c>
    </row>
    <row r="2" spans="1:2" x14ac:dyDescent="0.25">
      <c r="A2" s="9" t="s">
        <v>29</v>
      </c>
      <c r="B2" s="3" t="s">
        <v>30</v>
      </c>
    </row>
    <row r="3" spans="1:2" x14ac:dyDescent="0.25">
      <c r="A3" s="9" t="s">
        <v>31</v>
      </c>
      <c r="B3" s="3" t="s">
        <v>65</v>
      </c>
    </row>
    <row r="4" spans="1:2" x14ac:dyDescent="0.25">
      <c r="A4" s="9" t="s">
        <v>32</v>
      </c>
      <c r="B4" s="16" t="s">
        <v>68</v>
      </c>
    </row>
    <row r="5" spans="1:2" ht="84.6" customHeight="1" x14ac:dyDescent="0.25">
      <c r="A5" s="9" t="s">
        <v>33</v>
      </c>
      <c r="B5" s="11" t="s">
        <v>168</v>
      </c>
    </row>
    <row r="6" spans="1:2" x14ac:dyDescent="0.25">
      <c r="A6" s="9" t="s">
        <v>34</v>
      </c>
      <c r="B6" s="3" t="s">
        <v>111</v>
      </c>
    </row>
    <row r="7" spans="1:2" x14ac:dyDescent="0.25">
      <c r="A7" s="9" t="s">
        <v>35</v>
      </c>
      <c r="B7" s="3" t="s">
        <v>107</v>
      </c>
    </row>
    <row r="8" spans="1:2" x14ac:dyDescent="0.25">
      <c r="A8" s="9" t="s">
        <v>36</v>
      </c>
      <c r="B8" s="3" t="s">
        <v>66</v>
      </c>
    </row>
    <row r="9" spans="1:2" x14ac:dyDescent="0.25">
      <c r="A9" s="9" t="s">
        <v>37</v>
      </c>
      <c r="B9" s="10" t="s">
        <v>67</v>
      </c>
    </row>
    <row r="10" spans="1:2" x14ac:dyDescent="0.25">
      <c r="A10" s="9" t="s">
        <v>38</v>
      </c>
      <c r="B10" s="3" t="s">
        <v>69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39</v>
      </c>
      <c r="B1" s="12" t="s">
        <v>40</v>
      </c>
    </row>
    <row r="2" spans="1:8" ht="24.75" customHeight="1" x14ac:dyDescent="0.25">
      <c r="A2" s="12" t="s">
        <v>41</v>
      </c>
      <c r="B2" s="12" t="s">
        <v>42</v>
      </c>
    </row>
    <row r="3" spans="1:8" ht="21.75" customHeight="1" x14ac:dyDescent="0.25">
      <c r="A3" s="12">
        <v>1</v>
      </c>
      <c r="B3" s="12" t="s">
        <v>80</v>
      </c>
    </row>
    <row r="4" spans="1:8" ht="34.5" customHeight="1" x14ac:dyDescent="0.25">
      <c r="A4" s="12">
        <v>2</v>
      </c>
      <c r="B4" s="12" t="s">
        <v>79</v>
      </c>
    </row>
    <row r="5" spans="1:8" ht="24.75" customHeight="1" x14ac:dyDescent="0.25">
      <c r="A5" s="12">
        <v>3</v>
      </c>
      <c r="B5" s="12" t="s">
        <v>78</v>
      </c>
    </row>
    <row r="6" spans="1:8" ht="18.75" customHeight="1" x14ac:dyDescent="0.25">
      <c r="A6" s="12">
        <v>4</v>
      </c>
      <c r="B6" s="12" t="s">
        <v>81</v>
      </c>
    </row>
    <row r="7" spans="1:8" x14ac:dyDescent="0.25">
      <c r="A7" s="12">
        <v>5</v>
      </c>
      <c r="B7" s="12" t="s">
        <v>82</v>
      </c>
    </row>
    <row r="8" spans="1:8" x14ac:dyDescent="0.25">
      <c r="A8" s="13">
        <v>6</v>
      </c>
      <c r="B8" s="13" t="s">
        <v>83</v>
      </c>
    </row>
    <row r="9" spans="1:8" ht="24" customHeight="1" x14ac:dyDescent="0.25">
      <c r="A9" s="13">
        <v>7</v>
      </c>
      <c r="B9" s="14" t="s">
        <v>84</v>
      </c>
    </row>
    <row r="10" spans="1:8" ht="23.25" customHeight="1" x14ac:dyDescent="0.25">
      <c r="A10" s="13">
        <v>8</v>
      </c>
      <c r="B10" s="14" t="s">
        <v>85</v>
      </c>
      <c r="H10" t="s">
        <v>77</v>
      </c>
    </row>
    <row r="11" spans="1:8" ht="30" customHeight="1" x14ac:dyDescent="0.25">
      <c r="A11" s="13">
        <v>9</v>
      </c>
      <c r="B11" s="12" t="s">
        <v>86</v>
      </c>
    </row>
    <row r="12" spans="1:8" ht="22.5" customHeight="1" x14ac:dyDescent="0.25">
      <c r="A12" s="13">
        <v>10</v>
      </c>
      <c r="B12" t="s">
        <v>87</v>
      </c>
    </row>
    <row r="13" spans="1:8" ht="39.75" customHeight="1" x14ac:dyDescent="0.25">
      <c r="A13" s="13">
        <v>11</v>
      </c>
      <c r="B13" s="14" t="s">
        <v>88</v>
      </c>
    </row>
    <row r="14" spans="1:8" ht="16.5" customHeight="1" x14ac:dyDescent="0.25">
      <c r="A14" s="13">
        <v>12</v>
      </c>
      <c r="B14" s="12" t="s">
        <v>89</v>
      </c>
    </row>
    <row r="15" spans="1:8" x14ac:dyDescent="0.25">
      <c r="A15" s="13">
        <v>13</v>
      </c>
      <c r="B15" t="s">
        <v>90</v>
      </c>
    </row>
    <row r="16" spans="1:8" ht="42" customHeight="1" x14ac:dyDescent="0.25">
      <c r="A16" s="13"/>
      <c r="B16" s="12" t="s">
        <v>91</v>
      </c>
    </row>
    <row r="17" spans="1:2" ht="34.5" customHeight="1" x14ac:dyDescent="0.25">
      <c r="A17" s="13"/>
      <c r="B17" s="12" t="s">
        <v>94</v>
      </c>
    </row>
    <row r="18" spans="1:2" ht="32.25" customHeight="1" x14ac:dyDescent="0.25">
      <c r="A18" s="13"/>
      <c r="B18" s="12" t="s">
        <v>93</v>
      </c>
    </row>
    <row r="19" spans="1:2" ht="19.5" customHeight="1" x14ac:dyDescent="0.25">
      <c r="A19" s="13"/>
      <c r="B19" s="12" t="s">
        <v>92</v>
      </c>
    </row>
    <row r="20" spans="1:2" ht="29.25" customHeight="1" x14ac:dyDescent="0.25">
      <c r="A20" s="13">
        <v>14</v>
      </c>
      <c r="B20" s="12" t="s">
        <v>95</v>
      </c>
    </row>
    <row r="21" spans="1:2" ht="23.25" customHeight="1" x14ac:dyDescent="0.25">
      <c r="A21">
        <v>15</v>
      </c>
      <c r="B21" t="s">
        <v>96</v>
      </c>
    </row>
    <row r="22" spans="1:2" x14ac:dyDescent="0.25">
      <c r="A22">
        <v>16</v>
      </c>
      <c r="B22" t="s">
        <v>97</v>
      </c>
    </row>
    <row r="23" spans="1:2" x14ac:dyDescent="0.25">
      <c r="A23" t="s">
        <v>98</v>
      </c>
      <c r="B23" s="12" t="s">
        <v>42</v>
      </c>
    </row>
    <row r="24" spans="1:2" ht="30" x14ac:dyDescent="0.25">
      <c r="A24">
        <v>1</v>
      </c>
      <c r="B24" s="12" t="s">
        <v>99</v>
      </c>
    </row>
    <row r="25" spans="1:2" x14ac:dyDescent="0.25">
      <c r="A25">
        <v>2</v>
      </c>
      <c r="B25" t="s">
        <v>100</v>
      </c>
    </row>
    <row r="26" spans="1:2" ht="43.5" customHeight="1" x14ac:dyDescent="0.25">
      <c r="A26">
        <v>3</v>
      </c>
      <c r="B26" s="12" t="s">
        <v>104</v>
      </c>
    </row>
    <row r="27" spans="1:2" ht="30" x14ac:dyDescent="0.25">
      <c r="A27">
        <v>4</v>
      </c>
      <c r="B27" s="12" t="s">
        <v>101</v>
      </c>
    </row>
    <row r="28" spans="1:2" ht="60" x14ac:dyDescent="0.25">
      <c r="A28">
        <v>5</v>
      </c>
      <c r="B28" s="12" t="s">
        <v>102</v>
      </c>
    </row>
    <row r="29" spans="1:2" ht="41.25" customHeight="1" x14ac:dyDescent="0.25">
      <c r="A29" s="18">
        <v>6</v>
      </c>
      <c r="B29" s="12" t="s">
        <v>103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2025-02-02T10:55:57Z</dcterms:modified>
</cp:coreProperties>
</file>