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1"/>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64" i="2" l="1"/>
  <c r="M564" i="2" s="1"/>
  <c r="K564" i="2"/>
  <c r="L563" i="2"/>
  <c r="M563" i="2" s="1"/>
  <c r="K563" i="2"/>
  <c r="F563" i="2"/>
  <c r="E563" i="2"/>
  <c r="G563" i="2" s="1"/>
  <c r="K562" i="2"/>
  <c r="F562" i="2"/>
  <c r="E562" i="2"/>
  <c r="G562" i="2" s="1"/>
  <c r="K561" i="2"/>
  <c r="F561" i="2"/>
  <c r="G561" i="2" s="1"/>
  <c r="E561" i="2"/>
  <c r="J560" i="2"/>
  <c r="F560" i="2"/>
  <c r="E560" i="2"/>
  <c r="G560" i="2" s="1"/>
  <c r="K559" i="2"/>
  <c r="J559" i="2"/>
  <c r="K560" i="2" s="1"/>
  <c r="F559" i="2"/>
  <c r="E559" i="2"/>
  <c r="G559" i="2" s="1"/>
  <c r="K558" i="2"/>
  <c r="I558" i="2"/>
  <c r="F558" i="2"/>
  <c r="E558" i="2"/>
  <c r="G558" i="2" s="1"/>
  <c r="L557" i="2"/>
  <c r="K557" i="2"/>
  <c r="G557" i="2"/>
  <c r="F557" i="2"/>
  <c r="E557" i="2"/>
  <c r="L556" i="2"/>
  <c r="M556" i="2" s="1"/>
  <c r="K556" i="2"/>
  <c r="F556" i="2"/>
  <c r="E556" i="2"/>
  <c r="G556" i="2" s="1"/>
  <c r="F555" i="2"/>
  <c r="E555" i="2"/>
  <c r="G555" i="2" s="1"/>
  <c r="F554" i="2"/>
  <c r="E554" i="2"/>
  <c r="G554" i="2" s="1"/>
  <c r="F553" i="2"/>
  <c r="E553" i="2"/>
  <c r="G553" i="2" s="1"/>
  <c r="F552" i="2"/>
  <c r="E552" i="2"/>
  <c r="G552" i="2" s="1"/>
  <c r="F551" i="2"/>
  <c r="F575" i="2" s="1"/>
  <c r="E551" i="2"/>
  <c r="P549" i="2"/>
  <c r="G545" i="2"/>
  <c r="F545" i="2"/>
  <c r="E545" i="2"/>
  <c r="G544" i="2"/>
  <c r="F544" i="2"/>
  <c r="E544" i="2"/>
  <c r="K543" i="2"/>
  <c r="F543" i="2"/>
  <c r="G543" i="2" s="1"/>
  <c r="E543" i="2"/>
  <c r="K542" i="2"/>
  <c r="F542" i="2"/>
  <c r="E542" i="2"/>
  <c r="G542" i="2" s="1"/>
  <c r="J541" i="2"/>
  <c r="F541" i="2"/>
  <c r="G541" i="2" s="1"/>
  <c r="E541" i="2"/>
  <c r="J540" i="2"/>
  <c r="K541" i="2" s="1"/>
  <c r="F540" i="2"/>
  <c r="E540" i="2"/>
  <c r="G540" i="2" s="1"/>
  <c r="K539" i="2"/>
  <c r="I539" i="2"/>
  <c r="L539" i="2" s="1"/>
  <c r="M539" i="2" s="1"/>
  <c r="F539" i="2"/>
  <c r="E539" i="2"/>
  <c r="G539" i="2" s="1"/>
  <c r="L538" i="2"/>
  <c r="M538" i="2" s="1"/>
  <c r="K538" i="2"/>
  <c r="F538" i="2"/>
  <c r="G538" i="2" s="1"/>
  <c r="E538" i="2"/>
  <c r="M537" i="2"/>
  <c r="L537" i="2"/>
  <c r="K537" i="2"/>
  <c r="F537" i="2"/>
  <c r="E537" i="2"/>
  <c r="G537" i="2" s="1"/>
  <c r="G536" i="2"/>
  <c r="F536" i="2"/>
  <c r="E536" i="2"/>
  <c r="G535" i="2"/>
  <c r="F535" i="2"/>
  <c r="E535" i="2"/>
  <c r="F534" i="2"/>
  <c r="E534" i="2"/>
  <c r="G534" i="2" s="1"/>
  <c r="F533" i="2"/>
  <c r="E533" i="2"/>
  <c r="G532" i="2"/>
  <c r="F532" i="2"/>
  <c r="E532" i="2"/>
  <c r="P530" i="2"/>
  <c r="L517" i="2"/>
  <c r="M517" i="2" s="1"/>
  <c r="K517" i="2"/>
  <c r="L516" i="2"/>
  <c r="M516" i="2" s="1"/>
  <c r="K516" i="2"/>
  <c r="K515" i="2"/>
  <c r="F515" i="2"/>
  <c r="G515" i="2" s="1"/>
  <c r="E515" i="2"/>
  <c r="F514" i="2"/>
  <c r="E514" i="2"/>
  <c r="G514" i="2" s="1"/>
  <c r="J513" i="2"/>
  <c r="K514" i="2" s="1"/>
  <c r="F513" i="2"/>
  <c r="E513" i="2"/>
  <c r="G513" i="2" s="1"/>
  <c r="K512" i="2"/>
  <c r="J512" i="2"/>
  <c r="F512" i="2"/>
  <c r="E512" i="2"/>
  <c r="G512" i="2" s="1"/>
  <c r="K511" i="2"/>
  <c r="I511" i="2"/>
  <c r="F511" i="2"/>
  <c r="F528" i="2" s="1"/>
  <c r="E511" i="2"/>
  <c r="G511" i="2" s="1"/>
  <c r="L510" i="2"/>
  <c r="M510" i="2" s="1"/>
  <c r="K510" i="2"/>
  <c r="F510" i="2"/>
  <c r="E510" i="2"/>
  <c r="L509" i="2"/>
  <c r="M509" i="2" s="1"/>
  <c r="K509" i="2"/>
  <c r="F509" i="2"/>
  <c r="E509" i="2"/>
  <c r="G509" i="2" s="1"/>
  <c r="L508" i="2"/>
  <c r="K508" i="2"/>
  <c r="F508" i="2"/>
  <c r="G508" i="2" s="1"/>
  <c r="E508" i="2"/>
  <c r="F507" i="2"/>
  <c r="E507" i="2"/>
  <c r="G507" i="2" s="1"/>
  <c r="G506" i="2"/>
  <c r="F506" i="2"/>
  <c r="E506" i="2"/>
  <c r="G505" i="2"/>
  <c r="F505" i="2"/>
  <c r="E505" i="2"/>
  <c r="G504" i="2"/>
  <c r="F504" i="2"/>
  <c r="E504" i="2"/>
  <c r="P502" i="2"/>
  <c r="F499" i="2"/>
  <c r="E499" i="2"/>
  <c r="G498" i="2"/>
  <c r="F498" i="2"/>
  <c r="E498" i="2"/>
  <c r="G497" i="2"/>
  <c r="F497" i="2"/>
  <c r="E497" i="2"/>
  <c r="F496" i="2"/>
  <c r="E496" i="2"/>
  <c r="G496" i="2" s="1"/>
  <c r="K495" i="2"/>
  <c r="F495" i="2"/>
  <c r="E495" i="2"/>
  <c r="G495" i="2" s="1"/>
  <c r="K494" i="2"/>
  <c r="I494" i="2"/>
  <c r="L495" i="2" s="1"/>
  <c r="M495" i="2" s="1"/>
  <c r="F494" i="2"/>
  <c r="E494" i="2"/>
  <c r="G494" i="2" s="1"/>
  <c r="J493" i="2"/>
  <c r="I493" i="2"/>
  <c r="L493" i="2" s="1"/>
  <c r="M493" i="2" s="1"/>
  <c r="F493" i="2"/>
  <c r="E493" i="2"/>
  <c r="G493" i="2" s="1"/>
  <c r="L492" i="2"/>
  <c r="M492" i="2" s="1"/>
  <c r="K492" i="2"/>
  <c r="J492" i="2"/>
  <c r="K493" i="2" s="1"/>
  <c r="I492" i="2"/>
  <c r="G492" i="2"/>
  <c r="F492" i="2"/>
  <c r="E492" i="2"/>
  <c r="K491" i="2"/>
  <c r="I491" i="2"/>
  <c r="L491" i="2" s="1"/>
  <c r="M491" i="2" s="1"/>
  <c r="F491" i="2"/>
  <c r="E491" i="2"/>
  <c r="G491" i="2" s="1"/>
  <c r="L490" i="2"/>
  <c r="M490" i="2" s="1"/>
  <c r="K490" i="2"/>
  <c r="F490" i="2"/>
  <c r="G490" i="2" s="1"/>
  <c r="E490" i="2"/>
  <c r="L489" i="2"/>
  <c r="M489" i="2" s="1"/>
  <c r="K489" i="2"/>
  <c r="F489" i="2"/>
  <c r="G489" i="2" s="1"/>
  <c r="E489" i="2"/>
  <c r="F488" i="2"/>
  <c r="E488" i="2"/>
  <c r="G488" i="2" s="1"/>
  <c r="F487" i="2"/>
  <c r="E487" i="2"/>
  <c r="G487" i="2" s="1"/>
  <c r="P485" i="2"/>
  <c r="J483" i="2"/>
  <c r="J482" i="2"/>
  <c r="K483" i="2" s="1"/>
  <c r="I482" i="2"/>
  <c r="F482" i="2"/>
  <c r="G482" i="2" s="1"/>
  <c r="E482" i="2"/>
  <c r="K481" i="2"/>
  <c r="I481" i="2"/>
  <c r="L481" i="2" s="1"/>
  <c r="M481" i="2" s="1"/>
  <c r="F481" i="2"/>
  <c r="E481" i="2"/>
  <c r="G481" i="2" s="1"/>
  <c r="G480" i="2"/>
  <c r="F480" i="2"/>
  <c r="E480" i="2"/>
  <c r="F479" i="2"/>
  <c r="G479" i="2" s="1"/>
  <c r="E479" i="2"/>
  <c r="F478" i="2"/>
  <c r="G478" i="2" s="1"/>
  <c r="E478" i="2"/>
  <c r="F477" i="2"/>
  <c r="G477" i="2" s="1"/>
  <c r="E477" i="2"/>
  <c r="F476" i="2"/>
  <c r="E476" i="2"/>
  <c r="G476" i="2" s="1"/>
  <c r="F475" i="2"/>
  <c r="E475" i="2"/>
  <c r="G475" i="2" s="1"/>
  <c r="F474" i="2"/>
  <c r="E474" i="2"/>
  <c r="G474" i="2" s="1"/>
  <c r="G473" i="2"/>
  <c r="F473" i="2"/>
  <c r="E473" i="2"/>
  <c r="F472" i="2"/>
  <c r="E472" i="2"/>
  <c r="G472" i="2" s="1"/>
  <c r="L467" i="2"/>
  <c r="J467" i="2"/>
  <c r="K467" i="2" s="1"/>
  <c r="M467" i="2" s="1"/>
  <c r="I467" i="2"/>
  <c r="P454" i="2" s="1"/>
  <c r="F467" i="2"/>
  <c r="G467" i="2" s="1"/>
  <c r="E467" i="2"/>
  <c r="L466" i="2"/>
  <c r="K466" i="2"/>
  <c r="M466" i="2" s="1"/>
  <c r="I466" i="2"/>
  <c r="F466" i="2"/>
  <c r="E466" i="2"/>
  <c r="G466" i="2" s="1"/>
  <c r="L465" i="2"/>
  <c r="M465" i="2" s="1"/>
  <c r="K465" i="2"/>
  <c r="F465" i="2"/>
  <c r="E465" i="2"/>
  <c r="G465" i="2" s="1"/>
  <c r="M464" i="2"/>
  <c r="L464" i="2"/>
  <c r="K464" i="2"/>
  <c r="F464" i="2"/>
  <c r="E464" i="2"/>
  <c r="G464" i="2" s="1"/>
  <c r="F463" i="2"/>
  <c r="E463" i="2"/>
  <c r="G463" i="2" s="1"/>
  <c r="F462" i="2"/>
  <c r="E462" i="2"/>
  <c r="G462" i="2" s="1"/>
  <c r="F461" i="2"/>
  <c r="G461" i="2" s="1"/>
  <c r="E461" i="2"/>
  <c r="G460" i="2"/>
  <c r="F460" i="2"/>
  <c r="E460" i="2"/>
  <c r="F459" i="2"/>
  <c r="E459" i="2"/>
  <c r="G459" i="2" s="1"/>
  <c r="F458" i="2"/>
  <c r="G458" i="2" s="1"/>
  <c r="E458" i="2"/>
  <c r="F457" i="2"/>
  <c r="G457" i="2" s="1"/>
  <c r="E457" i="2"/>
  <c r="F456" i="2"/>
  <c r="G456" i="2" s="1"/>
  <c r="E456" i="2"/>
  <c r="L452" i="2"/>
  <c r="K452" i="2"/>
  <c r="G452" i="2"/>
  <c r="F452" i="2"/>
  <c r="E452" i="2"/>
  <c r="K451" i="2"/>
  <c r="F451" i="2"/>
  <c r="E451" i="2"/>
  <c r="G451" i="2" s="1"/>
  <c r="F450" i="2"/>
  <c r="E450" i="2"/>
  <c r="G450" i="2" s="1"/>
  <c r="K449" i="2"/>
  <c r="J449" i="2"/>
  <c r="K450" i="2" s="1"/>
  <c r="G449" i="2"/>
  <c r="F449" i="2"/>
  <c r="E449" i="2"/>
  <c r="J448" i="2"/>
  <c r="K448" i="2" s="1"/>
  <c r="F448" i="2"/>
  <c r="E448" i="2"/>
  <c r="G448" i="2" s="1"/>
  <c r="K447" i="2"/>
  <c r="I447" i="2"/>
  <c r="I448" i="2" s="1"/>
  <c r="F447" i="2"/>
  <c r="E447" i="2"/>
  <c r="G447" i="2" s="1"/>
  <c r="M446" i="2"/>
  <c r="L446" i="2"/>
  <c r="K446" i="2"/>
  <c r="F446" i="2"/>
  <c r="E446" i="2"/>
  <c r="G446" i="2" s="1"/>
  <c r="F445" i="2"/>
  <c r="E445" i="2"/>
  <c r="G445" i="2" s="1"/>
  <c r="F444" i="2"/>
  <c r="E444" i="2"/>
  <c r="G444" i="2" s="1"/>
  <c r="F443" i="2"/>
  <c r="E443" i="2"/>
  <c r="G443" i="2" s="1"/>
  <c r="F442" i="2"/>
  <c r="E442" i="2"/>
  <c r="P440" i="2"/>
  <c r="K438" i="2"/>
  <c r="F438" i="2"/>
  <c r="E438" i="2"/>
  <c r="G438" i="2" s="1"/>
  <c r="F437" i="2"/>
  <c r="E437" i="2"/>
  <c r="G437" i="2" s="1"/>
  <c r="J436" i="2"/>
  <c r="K436" i="2" s="1"/>
  <c r="F436" i="2"/>
  <c r="E436" i="2"/>
  <c r="G436" i="2" s="1"/>
  <c r="J435" i="2"/>
  <c r="K435" i="2" s="1"/>
  <c r="I435" i="2"/>
  <c r="L435" i="2" s="1"/>
  <c r="M435" i="2" s="1"/>
  <c r="F435" i="2"/>
  <c r="E435" i="2"/>
  <c r="G435" i="2" s="1"/>
  <c r="M434" i="2"/>
  <c r="L434" i="2"/>
  <c r="K434" i="2"/>
  <c r="I434" i="2"/>
  <c r="F434" i="2"/>
  <c r="E434" i="2"/>
  <c r="G434" i="2" s="1"/>
  <c r="L433" i="2"/>
  <c r="M433" i="2" s="1"/>
  <c r="K433" i="2"/>
  <c r="F433" i="2"/>
  <c r="E433" i="2"/>
  <c r="L432" i="2"/>
  <c r="M432" i="2" s="1"/>
  <c r="K432" i="2"/>
  <c r="F432" i="2"/>
  <c r="E432" i="2"/>
  <c r="G432" i="2" s="1"/>
  <c r="M431" i="2"/>
  <c r="L431" i="2"/>
  <c r="K431" i="2"/>
  <c r="F431" i="2"/>
  <c r="E431" i="2"/>
  <c r="G431" i="2" s="1"/>
  <c r="F430" i="2"/>
  <c r="E430" i="2"/>
  <c r="G430" i="2" s="1"/>
  <c r="F429" i="2"/>
  <c r="G429" i="2" s="1"/>
  <c r="E429" i="2"/>
  <c r="F428" i="2"/>
  <c r="G428" i="2" s="1"/>
  <c r="E428" i="2"/>
  <c r="F427" i="2"/>
  <c r="E427" i="2"/>
  <c r="G427" i="2" s="1"/>
  <c r="F426" i="2"/>
  <c r="E426" i="2"/>
  <c r="G426" i="2" s="1"/>
  <c r="K421" i="2"/>
  <c r="F421" i="2"/>
  <c r="E421" i="2"/>
  <c r="G421" i="2" s="1"/>
  <c r="F420" i="2"/>
  <c r="E420" i="2"/>
  <c r="G420" i="2" s="1"/>
  <c r="K419" i="2"/>
  <c r="J419" i="2"/>
  <c r="K420" i="2" s="1"/>
  <c r="I419" i="2"/>
  <c r="F419" i="2"/>
  <c r="E419" i="2"/>
  <c r="G419" i="2" s="1"/>
  <c r="M418" i="2"/>
  <c r="K418" i="2"/>
  <c r="J418" i="2"/>
  <c r="F418" i="2"/>
  <c r="E418" i="2"/>
  <c r="G418" i="2" s="1"/>
  <c r="L417" i="2"/>
  <c r="M417" i="2" s="1"/>
  <c r="K417" i="2"/>
  <c r="I417" i="2"/>
  <c r="I418" i="2" s="1"/>
  <c r="L418" i="2" s="1"/>
  <c r="G417" i="2"/>
  <c r="F417" i="2"/>
  <c r="E417" i="2"/>
  <c r="L416" i="2"/>
  <c r="M416" i="2" s="1"/>
  <c r="K416" i="2"/>
  <c r="F416" i="2"/>
  <c r="E416" i="2"/>
  <c r="G416" i="2" s="1"/>
  <c r="M415" i="2"/>
  <c r="L415" i="2"/>
  <c r="K415" i="2"/>
  <c r="F415" i="2"/>
  <c r="E415" i="2"/>
  <c r="G415" i="2" s="1"/>
  <c r="G414" i="2"/>
  <c r="F414" i="2"/>
  <c r="E414" i="2"/>
  <c r="G413" i="2"/>
  <c r="F413" i="2"/>
  <c r="E413" i="2"/>
  <c r="G412" i="2"/>
  <c r="F412" i="2"/>
  <c r="E412" i="2"/>
  <c r="F411" i="2"/>
  <c r="E411" i="2"/>
  <c r="G411" i="2" s="1"/>
  <c r="P409" i="2"/>
  <c r="M407" i="2"/>
  <c r="L407" i="2"/>
  <c r="J407" i="2"/>
  <c r="F406" i="2"/>
  <c r="E406" i="2"/>
  <c r="G406" i="2" s="1"/>
  <c r="K405" i="2"/>
  <c r="G405" i="2"/>
  <c r="F405" i="2"/>
  <c r="E405" i="2"/>
  <c r="F404" i="2"/>
  <c r="E404" i="2"/>
  <c r="G404" i="2" s="1"/>
  <c r="K403" i="2"/>
  <c r="J403" i="2"/>
  <c r="G403" i="2"/>
  <c r="F403" i="2"/>
  <c r="E403" i="2"/>
  <c r="L402" i="2"/>
  <c r="K402" i="2"/>
  <c r="J402" i="2"/>
  <c r="F402" i="2"/>
  <c r="E402" i="2"/>
  <c r="G402" i="2" s="1"/>
  <c r="L401" i="2"/>
  <c r="K401" i="2"/>
  <c r="M401" i="2" s="1"/>
  <c r="I401" i="2"/>
  <c r="I402" i="2" s="1"/>
  <c r="I403" i="2" s="1"/>
  <c r="L403" i="2" s="1"/>
  <c r="F401" i="2"/>
  <c r="E401" i="2"/>
  <c r="G401" i="2" s="1"/>
  <c r="L400" i="2"/>
  <c r="K400" i="2"/>
  <c r="G400" i="2"/>
  <c r="F400" i="2"/>
  <c r="E400" i="2"/>
  <c r="L399" i="2"/>
  <c r="K399" i="2"/>
  <c r="G399" i="2"/>
  <c r="F399" i="2"/>
  <c r="E399" i="2"/>
  <c r="F398" i="2"/>
  <c r="G398" i="2" s="1"/>
  <c r="E398" i="2"/>
  <c r="G397" i="2"/>
  <c r="F397" i="2"/>
  <c r="E397" i="2"/>
  <c r="F396" i="2"/>
  <c r="E396" i="2"/>
  <c r="G396" i="2" s="1"/>
  <c r="P394" i="2"/>
  <c r="L392" i="2"/>
  <c r="M392" i="2" s="1"/>
  <c r="J392" i="2"/>
  <c r="K391" i="2"/>
  <c r="F391" i="2"/>
  <c r="E391" i="2"/>
  <c r="G391" i="2" s="1"/>
  <c r="F390" i="2"/>
  <c r="G390" i="2" s="1"/>
  <c r="E390" i="2"/>
  <c r="J389" i="2"/>
  <c r="G389" i="2"/>
  <c r="F389" i="2"/>
  <c r="E389" i="2"/>
  <c r="J388" i="2"/>
  <c r="K388" i="2" s="1"/>
  <c r="I388" i="2"/>
  <c r="L388" i="2" s="1"/>
  <c r="M388" i="2" s="1"/>
  <c r="G388" i="2"/>
  <c r="F388" i="2"/>
  <c r="E388" i="2"/>
  <c r="M387" i="2"/>
  <c r="L387" i="2"/>
  <c r="K387" i="2"/>
  <c r="I387" i="2"/>
  <c r="F387" i="2"/>
  <c r="G387" i="2" s="1"/>
  <c r="E387" i="2"/>
  <c r="L386" i="2"/>
  <c r="K386" i="2"/>
  <c r="F386" i="2"/>
  <c r="E386" i="2"/>
  <c r="G386" i="2" s="1"/>
  <c r="L385" i="2"/>
  <c r="M385" i="2" s="1"/>
  <c r="K385" i="2"/>
  <c r="F385" i="2"/>
  <c r="G385" i="2" s="1"/>
  <c r="E385" i="2"/>
  <c r="F384" i="2"/>
  <c r="E384" i="2"/>
  <c r="G384" i="2" s="1"/>
  <c r="G383" i="2"/>
  <c r="F383" i="2"/>
  <c r="E383" i="2"/>
  <c r="F382" i="2"/>
  <c r="E382" i="2"/>
  <c r="F381" i="2"/>
  <c r="E381" i="2"/>
  <c r="G381" i="2" s="1"/>
  <c r="F380" i="2"/>
  <c r="G380" i="2" s="1"/>
  <c r="E380" i="2"/>
  <c r="P378" i="2"/>
  <c r="F375" i="2"/>
  <c r="E375" i="2"/>
  <c r="G375" i="2" s="1"/>
  <c r="F374" i="2"/>
  <c r="E374" i="2"/>
  <c r="G374" i="2" s="1"/>
  <c r="F373" i="2"/>
  <c r="E373" i="2"/>
  <c r="G373" i="2" s="1"/>
  <c r="K372" i="2"/>
  <c r="F372" i="2"/>
  <c r="E372" i="2"/>
  <c r="G372" i="2" s="1"/>
  <c r="F371" i="2"/>
  <c r="E371" i="2"/>
  <c r="G371" i="2" s="1"/>
  <c r="J370" i="2"/>
  <c r="K371" i="2" s="1"/>
  <c r="I370" i="2"/>
  <c r="G370" i="2"/>
  <c r="F370" i="2"/>
  <c r="E370" i="2"/>
  <c r="L369" i="2"/>
  <c r="M369" i="2" s="1"/>
  <c r="K369" i="2"/>
  <c r="J369" i="2"/>
  <c r="I369" i="2"/>
  <c r="G369" i="2"/>
  <c r="F369" i="2"/>
  <c r="E369" i="2"/>
  <c r="K368" i="2"/>
  <c r="I368" i="2"/>
  <c r="L368" i="2" s="1"/>
  <c r="M368" i="2" s="1"/>
  <c r="F368" i="2"/>
  <c r="E368" i="2"/>
  <c r="G368" i="2" s="1"/>
  <c r="M367" i="2"/>
  <c r="L367" i="2"/>
  <c r="K367" i="2"/>
  <c r="F367" i="2"/>
  <c r="E367" i="2"/>
  <c r="G367" i="2" s="1"/>
  <c r="L366" i="2"/>
  <c r="M366" i="2" s="1"/>
  <c r="K366" i="2"/>
  <c r="F366" i="2"/>
  <c r="G366" i="2" s="1"/>
  <c r="E366" i="2"/>
  <c r="F365" i="2"/>
  <c r="E365" i="2"/>
  <c r="G365" i="2" s="1"/>
  <c r="P363" i="2"/>
  <c r="L361" i="2"/>
  <c r="M361" i="2" s="1"/>
  <c r="K361" i="2"/>
  <c r="G361" i="2"/>
  <c r="F361" i="2"/>
  <c r="E361" i="2"/>
  <c r="K360" i="2"/>
  <c r="F360" i="2"/>
  <c r="E360" i="2"/>
  <c r="G360" i="2" s="1"/>
  <c r="K359" i="2"/>
  <c r="G359" i="2"/>
  <c r="F359" i="2"/>
  <c r="E359" i="2"/>
  <c r="J358" i="2"/>
  <c r="F358" i="2"/>
  <c r="E358" i="2"/>
  <c r="G358" i="2" s="1"/>
  <c r="J357" i="2"/>
  <c r="K358" i="2" s="1"/>
  <c r="F357" i="2"/>
  <c r="G357" i="2" s="1"/>
  <c r="E357" i="2"/>
  <c r="K356" i="2"/>
  <c r="I356" i="2"/>
  <c r="F356" i="2"/>
  <c r="E356" i="2"/>
  <c r="G356" i="2" s="1"/>
  <c r="L355" i="2"/>
  <c r="K355" i="2"/>
  <c r="M355" i="2" s="1"/>
  <c r="F355" i="2"/>
  <c r="E355" i="2"/>
  <c r="G355" i="2" s="1"/>
  <c r="M354" i="2"/>
  <c r="L354" i="2"/>
  <c r="K354" i="2"/>
  <c r="F354" i="2"/>
  <c r="E354" i="2"/>
  <c r="G354" i="2" s="1"/>
  <c r="L353" i="2"/>
  <c r="K353" i="2"/>
  <c r="F353" i="2"/>
  <c r="E353" i="2"/>
  <c r="G353" i="2" s="1"/>
  <c r="L352" i="2"/>
  <c r="M352" i="2" s="1"/>
  <c r="K352" i="2"/>
  <c r="F352" i="2"/>
  <c r="E352" i="2"/>
  <c r="G352" i="2" s="1"/>
  <c r="F351" i="2"/>
  <c r="E351" i="2"/>
  <c r="G351" i="2" s="1"/>
  <c r="G350" i="2"/>
  <c r="F350" i="2"/>
  <c r="E350" i="2"/>
  <c r="G349" i="2"/>
  <c r="F349" i="2"/>
  <c r="E349" i="2"/>
  <c r="G348" i="2"/>
  <c r="F348" i="2"/>
  <c r="E348" i="2"/>
  <c r="G347" i="2"/>
  <c r="F347" i="2"/>
  <c r="E347" i="2"/>
  <c r="F346" i="2"/>
  <c r="E346" i="2"/>
  <c r="G346" i="2" s="1"/>
  <c r="G345" i="2"/>
  <c r="F345" i="2"/>
  <c r="E345" i="2"/>
  <c r="P343" i="2"/>
  <c r="K341" i="2"/>
  <c r="F341" i="2"/>
  <c r="E341" i="2"/>
  <c r="G341" i="2" s="1"/>
  <c r="K340" i="2"/>
  <c r="F340" i="2"/>
  <c r="E340" i="2"/>
  <c r="G340" i="2" s="1"/>
  <c r="L339" i="2"/>
  <c r="M339" i="2" s="1"/>
  <c r="K339" i="2"/>
  <c r="J339" i="2"/>
  <c r="I339" i="2"/>
  <c r="I340" i="2" s="1"/>
  <c r="G339" i="2"/>
  <c r="F339" i="2"/>
  <c r="E339" i="2"/>
  <c r="J338" i="2"/>
  <c r="K338" i="2" s="1"/>
  <c r="M338" i="2" s="1"/>
  <c r="I338" i="2"/>
  <c r="L338" i="2" s="1"/>
  <c r="F338" i="2"/>
  <c r="G338" i="2" s="1"/>
  <c r="E338" i="2"/>
  <c r="K337" i="2"/>
  <c r="I337" i="2"/>
  <c r="L337" i="2" s="1"/>
  <c r="M337" i="2" s="1"/>
  <c r="F337" i="2"/>
  <c r="E337" i="2"/>
  <c r="G337" i="2" s="1"/>
  <c r="L336" i="2"/>
  <c r="M336" i="2" s="1"/>
  <c r="K336" i="2"/>
  <c r="F336" i="2"/>
  <c r="E336" i="2"/>
  <c r="G336" i="2" s="1"/>
  <c r="L335" i="2"/>
  <c r="K335" i="2"/>
  <c r="G335" i="2"/>
  <c r="F335" i="2"/>
  <c r="E335" i="2"/>
  <c r="L334" i="2"/>
  <c r="K334" i="2"/>
  <c r="F334" i="2"/>
  <c r="G334" i="2" s="1"/>
  <c r="E334" i="2"/>
  <c r="L333" i="2"/>
  <c r="K333" i="2"/>
  <c r="G333" i="2"/>
  <c r="F333" i="2"/>
  <c r="E333" i="2"/>
  <c r="L332" i="2"/>
  <c r="M332" i="2" s="1"/>
  <c r="K332" i="2"/>
  <c r="F332" i="2"/>
  <c r="E332" i="2"/>
  <c r="G332" i="2" s="1"/>
  <c r="F331" i="2"/>
  <c r="E331" i="2"/>
  <c r="G331" i="2" s="1"/>
  <c r="F330" i="2"/>
  <c r="E330" i="2"/>
  <c r="G330" i="2" s="1"/>
  <c r="F329" i="2"/>
  <c r="E329" i="2"/>
  <c r="G329" i="2" s="1"/>
  <c r="F328" i="2"/>
  <c r="E328" i="2"/>
  <c r="G328" i="2" s="1"/>
  <c r="F327" i="2"/>
  <c r="G327" i="2" s="1"/>
  <c r="E327" i="2"/>
  <c r="F326" i="2"/>
  <c r="G326" i="2" s="1"/>
  <c r="E326" i="2"/>
  <c r="F325" i="2"/>
  <c r="G325" i="2" s="1"/>
  <c r="E325" i="2"/>
  <c r="P323" i="2"/>
  <c r="L321" i="2"/>
  <c r="K321" i="2"/>
  <c r="G321" i="2"/>
  <c r="F321" i="2"/>
  <c r="E321" i="2"/>
  <c r="K320" i="2"/>
  <c r="F320" i="2"/>
  <c r="E320" i="2"/>
  <c r="F319" i="2"/>
  <c r="E319" i="2"/>
  <c r="G319" i="2" s="1"/>
  <c r="J318" i="2"/>
  <c r="K319" i="2" s="1"/>
  <c r="F318" i="2"/>
  <c r="G318" i="2" s="1"/>
  <c r="E318" i="2"/>
  <c r="J317" i="2"/>
  <c r="K317" i="2" s="1"/>
  <c r="G317" i="2"/>
  <c r="F317" i="2"/>
  <c r="E317" i="2"/>
  <c r="K316" i="2"/>
  <c r="I316" i="2"/>
  <c r="I317" i="2" s="1"/>
  <c r="F316" i="2"/>
  <c r="G316" i="2" s="1"/>
  <c r="E316" i="2"/>
  <c r="M315" i="2"/>
  <c r="L315" i="2"/>
  <c r="K315" i="2"/>
  <c r="F315" i="2"/>
  <c r="G315" i="2" s="1"/>
  <c r="E315" i="2"/>
  <c r="L314" i="2"/>
  <c r="M314" i="2" s="1"/>
  <c r="K314" i="2"/>
  <c r="F314" i="2"/>
  <c r="E314" i="2"/>
  <c r="G314" i="2" s="1"/>
  <c r="L313" i="2"/>
  <c r="M313" i="2" s="1"/>
  <c r="K313" i="2"/>
  <c r="F313" i="2"/>
  <c r="E313" i="2"/>
  <c r="L312" i="2"/>
  <c r="M312" i="2" s="1"/>
  <c r="K312" i="2"/>
  <c r="G312" i="2"/>
  <c r="F312" i="2"/>
  <c r="E312" i="2"/>
  <c r="L311" i="2"/>
  <c r="M311" i="2" s="1"/>
  <c r="K311" i="2"/>
  <c r="F311" i="2"/>
  <c r="G311" i="2" s="1"/>
  <c r="E311" i="2"/>
  <c r="F310" i="2"/>
  <c r="E310" i="2"/>
  <c r="G310" i="2" s="1"/>
  <c r="F309" i="2"/>
  <c r="E309" i="2"/>
  <c r="G309" i="2" s="1"/>
  <c r="F308" i="2"/>
  <c r="E308" i="2"/>
  <c r="G308" i="2" s="1"/>
  <c r="G307" i="2"/>
  <c r="F307" i="2"/>
  <c r="E307" i="2"/>
  <c r="F306" i="2"/>
  <c r="E306" i="2"/>
  <c r="G306" i="2" s="1"/>
  <c r="F305" i="2"/>
  <c r="G305" i="2" s="1"/>
  <c r="E305" i="2"/>
  <c r="F304" i="2"/>
  <c r="E304" i="2"/>
  <c r="G304" i="2" s="1"/>
  <c r="P302" i="2"/>
  <c r="L297" i="2"/>
  <c r="K297" i="2"/>
  <c r="L296" i="2"/>
  <c r="M296" i="2" s="1"/>
  <c r="K296" i="2"/>
  <c r="L295" i="2"/>
  <c r="M295" i="2" s="1"/>
  <c r="K295" i="2"/>
  <c r="L294" i="2"/>
  <c r="M294" i="2" s="1"/>
  <c r="K294" i="2"/>
  <c r="L285" i="2"/>
  <c r="K285" i="2"/>
  <c r="L284" i="2"/>
  <c r="M284" i="2" s="1"/>
  <c r="K284" i="2"/>
  <c r="F284" i="2"/>
  <c r="G284" i="2" s="1"/>
  <c r="E284" i="2"/>
  <c r="L283" i="2"/>
  <c r="K283" i="2"/>
  <c r="F283" i="2"/>
  <c r="G283" i="2" s="1"/>
  <c r="E283" i="2"/>
  <c r="K282" i="2"/>
  <c r="F282" i="2"/>
  <c r="E282" i="2"/>
  <c r="G282" i="2" s="1"/>
  <c r="K281" i="2"/>
  <c r="F281" i="2"/>
  <c r="E281" i="2"/>
  <c r="G281" i="2" s="1"/>
  <c r="J280" i="2"/>
  <c r="K280" i="2" s="1"/>
  <c r="I280" i="2"/>
  <c r="F280" i="2"/>
  <c r="E280" i="2"/>
  <c r="G280" i="2" s="1"/>
  <c r="K279" i="2"/>
  <c r="M279" i="2" s="1"/>
  <c r="J279" i="2"/>
  <c r="G279" i="2"/>
  <c r="F279" i="2"/>
  <c r="E279" i="2"/>
  <c r="L278" i="2"/>
  <c r="M278" i="2" s="1"/>
  <c r="K278" i="2"/>
  <c r="I278" i="2"/>
  <c r="I279" i="2" s="1"/>
  <c r="L279" i="2" s="1"/>
  <c r="F278" i="2"/>
  <c r="G278" i="2" s="1"/>
  <c r="E278" i="2"/>
  <c r="L277" i="2"/>
  <c r="M277" i="2" s="1"/>
  <c r="K277" i="2"/>
  <c r="F277" i="2"/>
  <c r="E277" i="2"/>
  <c r="G277" i="2" s="1"/>
  <c r="L276" i="2"/>
  <c r="M276" i="2" s="1"/>
  <c r="K276" i="2"/>
  <c r="F276" i="2"/>
  <c r="E276" i="2"/>
  <c r="G276" i="2" s="1"/>
  <c r="L275" i="2"/>
  <c r="K275" i="2"/>
  <c r="F275" i="2"/>
  <c r="G275" i="2" s="1"/>
  <c r="E275" i="2"/>
  <c r="M274" i="2"/>
  <c r="L274" i="2"/>
  <c r="K274" i="2"/>
  <c r="F274" i="2"/>
  <c r="E274" i="2"/>
  <c r="G274" i="2" s="1"/>
  <c r="L273" i="2"/>
  <c r="K273" i="2"/>
  <c r="F273" i="2"/>
  <c r="G273" i="2" s="1"/>
  <c r="E273" i="2"/>
  <c r="F272" i="2"/>
  <c r="E272" i="2"/>
  <c r="G272" i="2" s="1"/>
  <c r="F271" i="2"/>
  <c r="E271" i="2"/>
  <c r="G271" i="2" s="1"/>
  <c r="F270" i="2"/>
  <c r="E270" i="2"/>
  <c r="G270" i="2" s="1"/>
  <c r="F269" i="2"/>
  <c r="E269" i="2"/>
  <c r="G269" i="2" s="1"/>
  <c r="F268" i="2"/>
  <c r="E268" i="2"/>
  <c r="G268" i="2" s="1"/>
  <c r="F267" i="2"/>
  <c r="G267" i="2" s="1"/>
  <c r="E267" i="2"/>
  <c r="F266" i="2"/>
  <c r="E266" i="2"/>
  <c r="G266" i="2" s="1"/>
  <c r="P264" i="2"/>
  <c r="K261" i="2"/>
  <c r="F261" i="2"/>
  <c r="G261" i="2" s="1"/>
  <c r="E261" i="2"/>
  <c r="J260" i="2"/>
  <c r="F260" i="2"/>
  <c r="E260" i="2"/>
  <c r="G260" i="2" s="1"/>
  <c r="J259" i="2"/>
  <c r="K260" i="2" s="1"/>
  <c r="F259" i="2"/>
  <c r="E259" i="2"/>
  <c r="G259" i="2" s="1"/>
  <c r="K258" i="2"/>
  <c r="I258" i="2"/>
  <c r="L258" i="2" s="1"/>
  <c r="M258" i="2" s="1"/>
  <c r="F258" i="2"/>
  <c r="G258" i="2" s="1"/>
  <c r="E258" i="2"/>
  <c r="L257" i="2"/>
  <c r="K257" i="2"/>
  <c r="G257" i="2"/>
  <c r="F257" i="2"/>
  <c r="E257" i="2"/>
  <c r="L256" i="2"/>
  <c r="K256" i="2"/>
  <c r="F256" i="2"/>
  <c r="E256" i="2"/>
  <c r="G256" i="2" s="1"/>
  <c r="L255" i="2"/>
  <c r="K255" i="2"/>
  <c r="M255" i="2" s="1"/>
  <c r="F255" i="2"/>
  <c r="E255" i="2"/>
  <c r="G255" i="2" s="1"/>
  <c r="M254" i="2"/>
  <c r="L254" i="2"/>
  <c r="K254" i="2"/>
  <c r="F254" i="2"/>
  <c r="E254" i="2"/>
  <c r="G254" i="2" s="1"/>
  <c r="L253" i="2"/>
  <c r="M253" i="2" s="1"/>
  <c r="K253" i="2"/>
  <c r="F253" i="2"/>
  <c r="G253" i="2" s="1"/>
  <c r="E253" i="2"/>
  <c r="F252" i="2"/>
  <c r="G252" i="2" s="1"/>
  <c r="E252" i="2"/>
  <c r="F251" i="2"/>
  <c r="E251" i="2"/>
  <c r="G251" i="2" s="1"/>
  <c r="F250" i="2"/>
  <c r="E250" i="2"/>
  <c r="G250" i="2" s="1"/>
  <c r="F249" i="2"/>
  <c r="E249" i="2"/>
  <c r="G249" i="2" s="1"/>
  <c r="F248" i="2"/>
  <c r="G248" i="2" s="1"/>
  <c r="E248" i="2"/>
  <c r="F247" i="2"/>
  <c r="G247" i="2" s="1"/>
  <c r="E247" i="2"/>
  <c r="P245" i="2"/>
  <c r="F242" i="2"/>
  <c r="E242" i="2"/>
  <c r="G242" i="2" s="1"/>
  <c r="F241" i="2"/>
  <c r="G241" i="2" s="1"/>
  <c r="E241" i="2"/>
  <c r="M240" i="2"/>
  <c r="L240" i="2"/>
  <c r="K240" i="2"/>
  <c r="G240" i="2"/>
  <c r="F240" i="2"/>
  <c r="E240" i="2"/>
  <c r="K239" i="2"/>
  <c r="F239" i="2"/>
  <c r="E239" i="2"/>
  <c r="G239" i="2" s="1"/>
  <c r="K238" i="2"/>
  <c r="F238" i="2"/>
  <c r="E238" i="2"/>
  <c r="G238" i="2" s="1"/>
  <c r="J237" i="2"/>
  <c r="F237" i="2"/>
  <c r="E237" i="2"/>
  <c r="G237" i="2" s="1"/>
  <c r="L236" i="2"/>
  <c r="M236" i="2" s="1"/>
  <c r="K236" i="2"/>
  <c r="J236" i="2"/>
  <c r="K237" i="2" s="1"/>
  <c r="I236" i="2"/>
  <c r="I237" i="2" s="1"/>
  <c r="G236" i="2"/>
  <c r="F236" i="2"/>
  <c r="E236" i="2"/>
  <c r="K235" i="2"/>
  <c r="I235" i="2"/>
  <c r="L235" i="2" s="1"/>
  <c r="M235" i="2" s="1"/>
  <c r="F235" i="2"/>
  <c r="E235" i="2"/>
  <c r="G235" i="2" s="1"/>
  <c r="L234" i="2"/>
  <c r="M234" i="2" s="1"/>
  <c r="K234" i="2"/>
  <c r="F234" i="2"/>
  <c r="E234" i="2"/>
  <c r="G234" i="2" s="1"/>
  <c r="F233" i="2"/>
  <c r="G233" i="2" s="1"/>
  <c r="E233" i="2"/>
  <c r="F232" i="2"/>
  <c r="E232" i="2"/>
  <c r="F231" i="2"/>
  <c r="G231" i="2" s="1"/>
  <c r="E231" i="2"/>
  <c r="F230" i="2"/>
  <c r="E230" i="2"/>
  <c r="G230" i="2" s="1"/>
  <c r="G229" i="2"/>
  <c r="F229" i="2"/>
  <c r="E229" i="2"/>
  <c r="F228" i="2"/>
  <c r="E228" i="2"/>
  <c r="G228" i="2" s="1"/>
  <c r="K220" i="2"/>
  <c r="G219" i="2"/>
  <c r="F219" i="2"/>
  <c r="E219" i="2"/>
  <c r="J218" i="2"/>
  <c r="K219" i="2" s="1"/>
  <c r="F218" i="2"/>
  <c r="E218" i="2"/>
  <c r="G218" i="2" s="1"/>
  <c r="J217" i="2"/>
  <c r="F217" i="2"/>
  <c r="E217" i="2"/>
  <c r="G217" i="2" s="1"/>
  <c r="K216" i="2"/>
  <c r="I216" i="2"/>
  <c r="F216" i="2"/>
  <c r="G216" i="2" s="1"/>
  <c r="E216" i="2"/>
  <c r="L215" i="2"/>
  <c r="K215" i="2"/>
  <c r="F215" i="2"/>
  <c r="E215" i="2"/>
  <c r="G215" i="2" s="1"/>
  <c r="F214" i="2"/>
  <c r="E214" i="2"/>
  <c r="G214" i="2" s="1"/>
  <c r="F213" i="2"/>
  <c r="G213" i="2" s="1"/>
  <c r="E213" i="2"/>
  <c r="F212" i="2"/>
  <c r="G212" i="2" s="1"/>
  <c r="E212" i="2"/>
  <c r="F211" i="2"/>
  <c r="G211" i="2" s="1"/>
  <c r="E211" i="2"/>
  <c r="F210" i="2"/>
  <c r="E210" i="2"/>
  <c r="G210" i="2" s="1"/>
  <c r="F209" i="2"/>
  <c r="G209" i="2" s="1"/>
  <c r="E209" i="2"/>
  <c r="F208" i="2"/>
  <c r="E208" i="2"/>
  <c r="G208" i="2" s="1"/>
  <c r="K203" i="2"/>
  <c r="F203" i="2"/>
  <c r="E203" i="2"/>
  <c r="G203" i="2" s="1"/>
  <c r="F202" i="2"/>
  <c r="E202" i="2"/>
  <c r="G202" i="2" s="1"/>
  <c r="L201" i="2"/>
  <c r="J201" i="2"/>
  <c r="K202" i="2" s="1"/>
  <c r="F201" i="2"/>
  <c r="E201" i="2"/>
  <c r="G201" i="2" s="1"/>
  <c r="L200" i="2"/>
  <c r="M200" i="2" s="1"/>
  <c r="K200" i="2"/>
  <c r="J200" i="2"/>
  <c r="I200" i="2"/>
  <c r="I201" i="2" s="1"/>
  <c r="G200" i="2"/>
  <c r="F200" i="2"/>
  <c r="E200" i="2"/>
  <c r="K199" i="2"/>
  <c r="I199" i="2"/>
  <c r="L199" i="2" s="1"/>
  <c r="M199" i="2" s="1"/>
  <c r="G199" i="2"/>
  <c r="F199" i="2"/>
  <c r="E199" i="2"/>
  <c r="L198" i="2"/>
  <c r="M198" i="2" s="1"/>
  <c r="K198" i="2"/>
  <c r="F198" i="2"/>
  <c r="E198" i="2"/>
  <c r="G198" i="2" s="1"/>
  <c r="L197" i="2"/>
  <c r="M197" i="2" s="1"/>
  <c r="K197" i="2"/>
  <c r="F197" i="2"/>
  <c r="E197" i="2"/>
  <c r="G197" i="2" s="1"/>
  <c r="L196" i="2"/>
  <c r="K196" i="2"/>
  <c r="F196" i="2"/>
  <c r="E196" i="2"/>
  <c r="G196" i="2" s="1"/>
  <c r="L195" i="2"/>
  <c r="M195" i="2" s="1"/>
  <c r="K195" i="2"/>
  <c r="F195" i="2"/>
  <c r="E195" i="2"/>
  <c r="G195" i="2" s="1"/>
  <c r="G194" i="2"/>
  <c r="F194" i="2"/>
  <c r="E194" i="2"/>
  <c r="F193" i="2"/>
  <c r="E193" i="2"/>
  <c r="G193" i="2" s="1"/>
  <c r="F192" i="2"/>
  <c r="E192" i="2"/>
  <c r="G192" i="2" s="1"/>
  <c r="G191" i="2"/>
  <c r="F191" i="2"/>
  <c r="E191" i="2"/>
  <c r="G190" i="2"/>
  <c r="F190" i="2"/>
  <c r="E190" i="2"/>
  <c r="F189" i="2"/>
  <c r="E189" i="2"/>
  <c r="G189" i="2" s="1"/>
  <c r="P187" i="2"/>
  <c r="M185" i="2"/>
  <c r="L185" i="2"/>
  <c r="J185" i="2"/>
  <c r="F184" i="2"/>
  <c r="E184" i="2"/>
  <c r="G184" i="2" s="1"/>
  <c r="F183" i="2"/>
  <c r="E183" i="2"/>
  <c r="G183" i="2" s="1"/>
  <c r="M182" i="2"/>
  <c r="L182" i="2"/>
  <c r="K182" i="2"/>
  <c r="F182" i="2"/>
  <c r="E182" i="2"/>
  <c r="G182" i="2" s="1"/>
  <c r="L181" i="2"/>
  <c r="M181" i="2" s="1"/>
  <c r="K181" i="2"/>
  <c r="F181" i="2"/>
  <c r="E181" i="2"/>
  <c r="G181" i="2" s="1"/>
  <c r="M180" i="2"/>
  <c r="L180" i="2"/>
  <c r="K180" i="2"/>
  <c r="F180" i="2"/>
  <c r="E180" i="2"/>
  <c r="G180" i="2" s="1"/>
  <c r="L179" i="2"/>
  <c r="K179" i="2"/>
  <c r="F179" i="2"/>
  <c r="G179" i="2" s="1"/>
  <c r="E179" i="2"/>
  <c r="K178" i="2"/>
  <c r="F178" i="2"/>
  <c r="E178" i="2"/>
  <c r="G178" i="2" s="1"/>
  <c r="K177" i="2"/>
  <c r="G177" i="2"/>
  <c r="F177" i="2"/>
  <c r="E177" i="2"/>
  <c r="J176" i="2"/>
  <c r="F176" i="2"/>
  <c r="E176" i="2"/>
  <c r="G176" i="2" s="1"/>
  <c r="J175" i="2"/>
  <c r="K176" i="2" s="1"/>
  <c r="F175" i="2"/>
  <c r="E175" i="2"/>
  <c r="G175" i="2" s="1"/>
  <c r="K174" i="2"/>
  <c r="I174" i="2"/>
  <c r="I175" i="2" s="1"/>
  <c r="I176" i="2" s="1"/>
  <c r="G174" i="2"/>
  <c r="F174" i="2"/>
  <c r="E174" i="2"/>
  <c r="L173" i="2"/>
  <c r="M173" i="2" s="1"/>
  <c r="K173" i="2"/>
  <c r="F173" i="2"/>
  <c r="G173" i="2" s="1"/>
  <c r="E173" i="2"/>
  <c r="M172" i="2"/>
  <c r="L172" i="2"/>
  <c r="K172" i="2"/>
  <c r="F172" i="2"/>
  <c r="E172" i="2"/>
  <c r="G172" i="2" s="1"/>
  <c r="L171" i="2"/>
  <c r="K171" i="2"/>
  <c r="F171" i="2"/>
  <c r="E171" i="2"/>
  <c r="G171" i="2" s="1"/>
  <c r="P169" i="2"/>
  <c r="L167" i="2"/>
  <c r="J167" i="2"/>
  <c r="M167" i="2" s="1"/>
  <c r="L166" i="2"/>
  <c r="K166" i="2"/>
  <c r="G166" i="2"/>
  <c r="F166" i="2"/>
  <c r="E166" i="2"/>
  <c r="L165" i="2"/>
  <c r="K165" i="2"/>
  <c r="F165" i="2"/>
  <c r="E165" i="2"/>
  <c r="G165" i="2" s="1"/>
  <c r="K164" i="2"/>
  <c r="F164" i="2"/>
  <c r="E164" i="2"/>
  <c r="G164" i="2" s="1"/>
  <c r="K163" i="2"/>
  <c r="F163" i="2"/>
  <c r="E163" i="2"/>
  <c r="G163" i="2" s="1"/>
  <c r="J162" i="2"/>
  <c r="F162" i="2"/>
  <c r="G162" i="2" s="1"/>
  <c r="E162" i="2"/>
  <c r="J161" i="2"/>
  <c r="K162" i="2" s="1"/>
  <c r="I161" i="2"/>
  <c r="I162" i="2" s="1"/>
  <c r="F161" i="2"/>
  <c r="E161" i="2"/>
  <c r="G161" i="2" s="1"/>
  <c r="L160" i="2"/>
  <c r="M160" i="2" s="1"/>
  <c r="K160" i="2"/>
  <c r="I160" i="2"/>
  <c r="F160" i="2"/>
  <c r="E160" i="2"/>
  <c r="G160" i="2" s="1"/>
  <c r="L159" i="2"/>
  <c r="M159" i="2" s="1"/>
  <c r="K159" i="2"/>
  <c r="G159" i="2"/>
  <c r="F159" i="2"/>
  <c r="E159" i="2"/>
  <c r="L158" i="2"/>
  <c r="K158" i="2"/>
  <c r="F158" i="2"/>
  <c r="G158" i="2" s="1"/>
  <c r="E158" i="2"/>
  <c r="L157" i="2"/>
  <c r="K157" i="2"/>
  <c r="F157" i="2"/>
  <c r="E157" i="2"/>
  <c r="G157" i="2" s="1"/>
  <c r="L156" i="2"/>
  <c r="M156" i="2" s="1"/>
  <c r="K156" i="2"/>
  <c r="F156" i="2"/>
  <c r="G156" i="2" s="1"/>
  <c r="E156" i="2"/>
  <c r="F155" i="2"/>
  <c r="E155" i="2"/>
  <c r="G155" i="2" s="1"/>
  <c r="F154" i="2"/>
  <c r="G154" i="2" s="1"/>
  <c r="E154" i="2"/>
  <c r="F153" i="2"/>
  <c r="E153" i="2"/>
  <c r="G153" i="2" s="1"/>
  <c r="F152" i="2"/>
  <c r="G152" i="2" s="1"/>
  <c r="E152" i="2"/>
  <c r="G135" i="2"/>
  <c r="F135" i="2"/>
  <c r="E135" i="2"/>
  <c r="G134" i="2"/>
  <c r="F134" i="2"/>
  <c r="E134" i="2"/>
  <c r="F133" i="2"/>
  <c r="E133" i="2"/>
  <c r="G133" i="2" s="1"/>
  <c r="L132" i="2"/>
  <c r="M132" i="2" s="1"/>
  <c r="K132" i="2"/>
  <c r="F132" i="2"/>
  <c r="E132" i="2"/>
  <c r="G132" i="2" s="1"/>
  <c r="L131" i="2"/>
  <c r="K131" i="2"/>
  <c r="F131" i="2"/>
  <c r="G131" i="2" s="1"/>
  <c r="E131" i="2"/>
  <c r="L130" i="2"/>
  <c r="K130" i="2"/>
  <c r="F130" i="2"/>
  <c r="E130" i="2"/>
  <c r="G130" i="2" s="1"/>
  <c r="L129" i="2"/>
  <c r="M129" i="2" s="1"/>
  <c r="K129" i="2"/>
  <c r="F129" i="2"/>
  <c r="E129" i="2"/>
  <c r="G129" i="2" s="1"/>
  <c r="L128" i="2"/>
  <c r="M128" i="2" s="1"/>
  <c r="K128" i="2"/>
  <c r="F128" i="2"/>
  <c r="E128" i="2"/>
  <c r="G128" i="2" s="1"/>
  <c r="M127" i="2"/>
  <c r="L127" i="2"/>
  <c r="K127" i="2"/>
  <c r="F127" i="2"/>
  <c r="E127" i="2"/>
  <c r="G127" i="2" s="1"/>
  <c r="K126" i="2"/>
  <c r="F126" i="2"/>
  <c r="G126" i="2" s="1"/>
  <c r="E126" i="2"/>
  <c r="K125" i="2"/>
  <c r="F125" i="2"/>
  <c r="G125" i="2" s="1"/>
  <c r="E125" i="2"/>
  <c r="J124" i="2"/>
  <c r="K124" i="2" s="1"/>
  <c r="F124" i="2"/>
  <c r="E124" i="2"/>
  <c r="G124" i="2" s="1"/>
  <c r="M123" i="2"/>
  <c r="L123" i="2"/>
  <c r="K123" i="2"/>
  <c r="J123" i="2"/>
  <c r="F123" i="2"/>
  <c r="E123" i="2"/>
  <c r="G123" i="2" s="1"/>
  <c r="K122" i="2"/>
  <c r="I122" i="2"/>
  <c r="I123" i="2" s="1"/>
  <c r="I124" i="2" s="1"/>
  <c r="F122" i="2"/>
  <c r="E122" i="2"/>
  <c r="G122" i="2" s="1"/>
  <c r="L121" i="2"/>
  <c r="M121" i="2" s="1"/>
  <c r="K121" i="2"/>
  <c r="G121" i="2"/>
  <c r="F121" i="2"/>
  <c r="E121" i="2"/>
  <c r="L120" i="2"/>
  <c r="M120" i="2" s="1"/>
  <c r="K120" i="2"/>
  <c r="G120" i="2"/>
  <c r="F120" i="2"/>
  <c r="E120" i="2"/>
  <c r="L119" i="2"/>
  <c r="K119" i="2"/>
  <c r="F119" i="2"/>
  <c r="E119" i="2"/>
  <c r="G119" i="2" s="1"/>
  <c r="L118" i="2"/>
  <c r="M118" i="2" s="1"/>
  <c r="K118" i="2"/>
  <c r="F118" i="2"/>
  <c r="E118" i="2"/>
  <c r="G118" i="2" s="1"/>
  <c r="M117" i="2"/>
  <c r="L117" i="2"/>
  <c r="K117" i="2"/>
  <c r="F117" i="2"/>
  <c r="E117" i="2"/>
  <c r="G117" i="2" s="1"/>
  <c r="M112" i="2"/>
  <c r="L112" i="2"/>
  <c r="K112" i="2"/>
  <c r="F112" i="2"/>
  <c r="E112" i="2"/>
  <c r="G112" i="2" s="1"/>
  <c r="L111" i="2"/>
  <c r="M111" i="2" s="1"/>
  <c r="K111" i="2"/>
  <c r="G111" i="2"/>
  <c r="F111" i="2"/>
  <c r="E111" i="2"/>
  <c r="K110" i="2"/>
  <c r="F110" i="2"/>
  <c r="E110" i="2"/>
  <c r="G110" i="2" s="1"/>
  <c r="F109" i="2"/>
  <c r="E109" i="2"/>
  <c r="G109" i="2" s="1"/>
  <c r="J108" i="2"/>
  <c r="K109" i="2" s="1"/>
  <c r="F108" i="2"/>
  <c r="E108" i="2"/>
  <c r="K107" i="2"/>
  <c r="J107" i="2"/>
  <c r="F107" i="2"/>
  <c r="G107" i="2" s="1"/>
  <c r="E107" i="2"/>
  <c r="K106" i="2"/>
  <c r="I106" i="2"/>
  <c r="L106" i="2" s="1"/>
  <c r="M106" i="2" s="1"/>
  <c r="F106" i="2"/>
  <c r="G106" i="2" s="1"/>
  <c r="E106" i="2"/>
  <c r="L105" i="2"/>
  <c r="K105" i="2"/>
  <c r="F105" i="2"/>
  <c r="E105" i="2"/>
  <c r="G105" i="2" s="1"/>
  <c r="M104" i="2"/>
  <c r="L104" i="2"/>
  <c r="K104" i="2"/>
  <c r="F104" i="2"/>
  <c r="E104" i="2"/>
  <c r="G104" i="2" s="1"/>
  <c r="L103" i="2"/>
  <c r="M103" i="2" s="1"/>
  <c r="K103" i="2"/>
  <c r="F103" i="2"/>
  <c r="E103" i="2"/>
  <c r="G103" i="2" s="1"/>
  <c r="L102" i="2"/>
  <c r="M102" i="2" s="1"/>
  <c r="K102" i="2"/>
  <c r="F102" i="2"/>
  <c r="E102" i="2"/>
  <c r="G102" i="2" s="1"/>
  <c r="L101" i="2"/>
  <c r="M101" i="2" s="1"/>
  <c r="K101" i="2"/>
  <c r="F101" i="2"/>
  <c r="E101" i="2"/>
  <c r="G101" i="2" s="1"/>
  <c r="F100" i="2"/>
  <c r="E100" i="2"/>
  <c r="G100" i="2" s="1"/>
  <c r="F99" i="2"/>
  <c r="E99" i="2"/>
  <c r="G99" i="2" s="1"/>
  <c r="G98" i="2"/>
  <c r="F98" i="2"/>
  <c r="E98" i="2"/>
  <c r="F97" i="2"/>
  <c r="E97" i="2"/>
  <c r="G97" i="2" s="1"/>
  <c r="F96" i="2"/>
  <c r="G96" i="2" s="1"/>
  <c r="E96" i="2"/>
  <c r="F95" i="2"/>
  <c r="E95" i="2"/>
  <c r="G95" i="2" s="1"/>
  <c r="P92" i="2"/>
  <c r="K90" i="2"/>
  <c r="G90" i="2"/>
  <c r="F90" i="2"/>
  <c r="E90" i="2"/>
  <c r="K89" i="2"/>
  <c r="F89" i="2"/>
  <c r="G89" i="2" s="1"/>
  <c r="E89" i="2"/>
  <c r="K88" i="2"/>
  <c r="J88" i="2"/>
  <c r="F88" i="2"/>
  <c r="E88" i="2"/>
  <c r="G88" i="2" s="1"/>
  <c r="J87" i="2"/>
  <c r="K87" i="2" s="1"/>
  <c r="G87" i="2"/>
  <c r="F87" i="2"/>
  <c r="E87" i="2"/>
  <c r="K86" i="2"/>
  <c r="I86" i="2"/>
  <c r="L86" i="2" s="1"/>
  <c r="M86" i="2" s="1"/>
  <c r="F86" i="2"/>
  <c r="E86" i="2"/>
  <c r="G86" i="2" s="1"/>
  <c r="L85" i="2"/>
  <c r="M85" i="2" s="1"/>
  <c r="K85" i="2"/>
  <c r="F85" i="2"/>
  <c r="G85" i="2" s="1"/>
  <c r="E85" i="2"/>
  <c r="M84" i="2"/>
  <c r="L84" i="2"/>
  <c r="K84" i="2"/>
  <c r="F84" i="2"/>
  <c r="E84" i="2"/>
  <c r="G84" i="2" s="1"/>
  <c r="M83" i="2"/>
  <c r="L83" i="2"/>
  <c r="K83" i="2"/>
  <c r="G83" i="2"/>
  <c r="F83" i="2"/>
  <c r="E83" i="2"/>
  <c r="M82" i="2"/>
  <c r="L82" i="2"/>
  <c r="K82" i="2"/>
  <c r="F82" i="2"/>
  <c r="E82" i="2"/>
  <c r="G82" i="2" s="1"/>
  <c r="F81" i="2"/>
  <c r="E81" i="2"/>
  <c r="G81" i="2" s="1"/>
  <c r="F80" i="2"/>
  <c r="E80" i="2"/>
  <c r="F79" i="2"/>
  <c r="E79" i="2"/>
  <c r="G79" i="2" s="1"/>
  <c r="F78" i="2"/>
  <c r="E78" i="2"/>
  <c r="G78" i="2" s="1"/>
  <c r="F77" i="2"/>
  <c r="E77" i="2"/>
  <c r="G77" i="2" s="1"/>
  <c r="F76" i="2"/>
  <c r="E76" i="2"/>
  <c r="G76" i="2" s="1"/>
  <c r="F71" i="2"/>
  <c r="G71" i="2" s="1"/>
  <c r="E71" i="2"/>
  <c r="M70" i="2"/>
  <c r="L70" i="2"/>
  <c r="K70" i="2"/>
  <c r="F70" i="2"/>
  <c r="E70" i="2"/>
  <c r="G70" i="2" s="1"/>
  <c r="L69" i="2"/>
  <c r="M69" i="2" s="1"/>
  <c r="K69" i="2"/>
  <c r="F69" i="2"/>
  <c r="E69" i="2"/>
  <c r="G69" i="2" s="1"/>
  <c r="L68" i="2"/>
  <c r="K68" i="2"/>
  <c r="F68" i="2"/>
  <c r="E68" i="2"/>
  <c r="G68" i="2" s="1"/>
  <c r="L67" i="2"/>
  <c r="M67" i="2" s="1"/>
  <c r="K67" i="2"/>
  <c r="F67" i="2"/>
  <c r="E67" i="2"/>
  <c r="G67" i="2" s="1"/>
  <c r="L66" i="2"/>
  <c r="M66" i="2" s="1"/>
  <c r="K66" i="2"/>
  <c r="G66" i="2"/>
  <c r="F66" i="2"/>
  <c r="E66" i="2"/>
  <c r="K65" i="2"/>
  <c r="G65" i="2"/>
  <c r="F65" i="2"/>
  <c r="E65" i="2"/>
  <c r="K64" i="2"/>
  <c r="F64" i="2"/>
  <c r="E64" i="2"/>
  <c r="G64" i="2" s="1"/>
  <c r="J63" i="2"/>
  <c r="F63" i="2"/>
  <c r="E63" i="2"/>
  <c r="G63" i="2" s="1"/>
  <c r="J62" i="2"/>
  <c r="K63" i="2" s="1"/>
  <c r="G62" i="2"/>
  <c r="F62" i="2"/>
  <c r="E62" i="2"/>
  <c r="K61" i="2"/>
  <c r="I61" i="2"/>
  <c r="F61" i="2"/>
  <c r="G61" i="2" s="1"/>
  <c r="E61" i="2"/>
  <c r="M60" i="2"/>
  <c r="L60" i="2"/>
  <c r="K60" i="2"/>
  <c r="F60" i="2"/>
  <c r="E60" i="2"/>
  <c r="G60" i="2" s="1"/>
  <c r="L59" i="2"/>
  <c r="M59" i="2" s="1"/>
  <c r="K59" i="2"/>
  <c r="F59" i="2"/>
  <c r="E59" i="2"/>
  <c r="G59" i="2" s="1"/>
  <c r="L58" i="2"/>
  <c r="M58" i="2" s="1"/>
  <c r="K58" i="2"/>
  <c r="F58" i="2"/>
  <c r="E58" i="2"/>
  <c r="G58" i="2" s="1"/>
  <c r="M57" i="2"/>
  <c r="L57" i="2"/>
  <c r="K57" i="2"/>
  <c r="F57" i="2"/>
  <c r="E57" i="2"/>
  <c r="G57" i="2" s="1"/>
  <c r="L56" i="2"/>
  <c r="M56" i="2" s="1"/>
  <c r="K56" i="2"/>
  <c r="F56" i="2"/>
  <c r="E56" i="2"/>
  <c r="G56" i="2" s="1"/>
  <c r="G55" i="2"/>
  <c r="F55" i="2"/>
  <c r="E55" i="2"/>
  <c r="M46" i="2"/>
  <c r="L46" i="2"/>
  <c r="K46" i="2"/>
  <c r="L45" i="2"/>
  <c r="M45" i="2" s="1"/>
  <c r="K45" i="2"/>
  <c r="M44" i="2"/>
  <c r="L44" i="2"/>
  <c r="K44" i="2"/>
  <c r="F44" i="2"/>
  <c r="E44" i="2"/>
  <c r="G44" i="2" s="1"/>
  <c r="L43" i="2"/>
  <c r="M43" i="2" s="1"/>
  <c r="K43" i="2"/>
  <c r="F43" i="2"/>
  <c r="G43" i="2" s="1"/>
  <c r="E43" i="2"/>
  <c r="L42" i="2"/>
  <c r="K42" i="2"/>
  <c r="F42" i="2"/>
  <c r="G42" i="2" s="1"/>
  <c r="E42" i="2"/>
  <c r="L41" i="2"/>
  <c r="K41" i="2"/>
  <c r="F41" i="2"/>
  <c r="E41" i="2"/>
  <c r="G41" i="2" s="1"/>
  <c r="M40" i="2"/>
  <c r="L40" i="2"/>
  <c r="K40" i="2"/>
  <c r="G40" i="2"/>
  <c r="F40" i="2"/>
  <c r="E40" i="2"/>
  <c r="L39" i="2"/>
  <c r="M39" i="2" s="1"/>
  <c r="K39" i="2"/>
  <c r="F39" i="2"/>
  <c r="E39" i="2"/>
  <c r="G39" i="2" s="1"/>
  <c r="L38" i="2"/>
  <c r="M38" i="2" s="1"/>
  <c r="K38" i="2"/>
  <c r="F38" i="2"/>
  <c r="G38" i="2" s="1"/>
  <c r="E38" i="2"/>
  <c r="L37" i="2"/>
  <c r="K37" i="2"/>
  <c r="G37" i="2"/>
  <c r="F37" i="2"/>
  <c r="E37" i="2"/>
  <c r="L36" i="2"/>
  <c r="M36" i="2" s="1"/>
  <c r="K36" i="2"/>
  <c r="F36" i="2"/>
  <c r="E36" i="2"/>
  <c r="G36" i="2" s="1"/>
  <c r="M35" i="2"/>
  <c r="L35" i="2"/>
  <c r="K35" i="2"/>
  <c r="F35" i="2"/>
  <c r="E35" i="2"/>
  <c r="G35" i="2" s="1"/>
  <c r="L34" i="2"/>
  <c r="K34" i="2"/>
  <c r="F34" i="2"/>
  <c r="E34" i="2"/>
  <c r="G34" i="2" s="1"/>
  <c r="L33" i="2"/>
  <c r="M33" i="2" s="1"/>
  <c r="K33" i="2"/>
  <c r="F33" i="2"/>
  <c r="E33" i="2"/>
  <c r="G33" i="2" s="1"/>
  <c r="L32" i="2"/>
  <c r="M32" i="2" s="1"/>
  <c r="K32" i="2"/>
  <c r="F32" i="2"/>
  <c r="E32" i="2"/>
  <c r="G32" i="2" s="1"/>
  <c r="L31" i="2"/>
  <c r="M31" i="2" s="1"/>
  <c r="K31" i="2"/>
  <c r="G31" i="2"/>
  <c r="F31" i="2"/>
  <c r="E31" i="2"/>
  <c r="M30" i="2"/>
  <c r="L30" i="2"/>
  <c r="K30" i="2"/>
  <c r="F30" i="2"/>
  <c r="E30" i="2"/>
  <c r="G30" i="2" s="1"/>
  <c r="M29" i="2"/>
  <c r="L29" i="2"/>
  <c r="K29" i="2"/>
  <c r="F29" i="2"/>
  <c r="G29" i="2" s="1"/>
  <c r="E29" i="2"/>
  <c r="K28" i="2"/>
  <c r="F28" i="2"/>
  <c r="E28" i="2"/>
  <c r="G28" i="2" s="1"/>
  <c r="F27" i="2"/>
  <c r="E27" i="2"/>
  <c r="G27" i="2" s="1"/>
  <c r="J26" i="2"/>
  <c r="K27" i="2" s="1"/>
  <c r="F26" i="2"/>
  <c r="E26" i="2"/>
  <c r="G26" i="2" s="1"/>
  <c r="J25" i="2"/>
  <c r="F25" i="2"/>
  <c r="E25" i="2"/>
  <c r="G25" i="2" s="1"/>
  <c r="L24" i="2"/>
  <c r="M24" i="2" s="1"/>
  <c r="K24" i="2"/>
  <c r="I24" i="2"/>
  <c r="I25" i="2" s="1"/>
  <c r="G24" i="2"/>
  <c r="F24" i="2"/>
  <c r="E24" i="2"/>
  <c r="L23" i="2"/>
  <c r="M23" i="2" s="1"/>
  <c r="K23" i="2"/>
  <c r="F23" i="2"/>
  <c r="E23" i="2"/>
  <c r="G23" i="2" s="1"/>
  <c r="M22" i="2"/>
  <c r="L22" i="2"/>
  <c r="K22" i="2"/>
  <c r="F22" i="2"/>
  <c r="E22" i="2"/>
  <c r="G22" i="2" s="1"/>
  <c r="L21" i="2"/>
  <c r="K21" i="2"/>
  <c r="G21" i="2"/>
  <c r="F21" i="2"/>
  <c r="E21" i="2"/>
  <c r="L20" i="2"/>
  <c r="K20" i="2"/>
  <c r="F20" i="2"/>
  <c r="E20" i="2"/>
  <c r="G20" i="2" s="1"/>
  <c r="L19" i="2"/>
  <c r="M19" i="2" s="1"/>
  <c r="K19" i="2"/>
  <c r="F19" i="2"/>
  <c r="E19" i="2"/>
  <c r="M18" i="2"/>
  <c r="L18" i="2"/>
  <c r="K18" i="2"/>
  <c r="G18" i="2"/>
  <c r="F18" i="2"/>
  <c r="E18" i="2"/>
  <c r="M17" i="2"/>
  <c r="L17" i="2"/>
  <c r="K17" i="2"/>
  <c r="F17" i="2"/>
  <c r="E17" i="2"/>
  <c r="G17" i="2" s="1"/>
  <c r="L16" i="2"/>
  <c r="M16" i="2" s="1"/>
  <c r="K16" i="2"/>
  <c r="G16" i="2"/>
  <c r="F16" i="2"/>
  <c r="E16" i="2"/>
  <c r="L15" i="2"/>
  <c r="K15" i="2"/>
  <c r="F15" i="2"/>
  <c r="E15" i="2"/>
  <c r="G15" i="2" s="1"/>
  <c r="L14" i="2"/>
  <c r="K14" i="2"/>
  <c r="F14" i="2"/>
  <c r="E14" i="2"/>
  <c r="G14" i="2" s="1"/>
  <c r="M13" i="2"/>
  <c r="L13" i="2"/>
  <c r="K13" i="2"/>
  <c r="F13" i="2"/>
  <c r="G13" i="2" s="1"/>
  <c r="E13" i="2"/>
  <c r="L12" i="2"/>
  <c r="M12" i="2" s="1"/>
  <c r="K12" i="2"/>
  <c r="F12" i="2"/>
  <c r="E12" i="2"/>
  <c r="G12" i="2" s="1"/>
  <c r="L11" i="2"/>
  <c r="M11" i="2" s="1"/>
  <c r="K11" i="2"/>
  <c r="F11" i="2"/>
  <c r="G11" i="2" s="1"/>
  <c r="E11" i="2"/>
  <c r="L10" i="2"/>
  <c r="K10" i="2"/>
  <c r="G10" i="2"/>
  <c r="F10" i="2"/>
  <c r="E10" i="2"/>
  <c r="L9" i="2"/>
  <c r="K9" i="2"/>
  <c r="F9" i="2"/>
  <c r="E9" i="2"/>
  <c r="G9" i="2" s="1"/>
  <c r="F8" i="2"/>
  <c r="E8" i="2"/>
  <c r="G8" i="2" s="1"/>
  <c r="I26" i="2" l="1"/>
  <c r="L25" i="2"/>
  <c r="L237" i="2"/>
  <c r="M237" i="2" s="1"/>
  <c r="I238" i="2"/>
  <c r="M400" i="2"/>
  <c r="G19" i="2"/>
  <c r="G49" i="2" s="1"/>
  <c r="J51" i="2" s="1"/>
  <c r="M256" i="2"/>
  <c r="G382" i="2"/>
  <c r="I512" i="2"/>
  <c r="L511" i="2"/>
  <c r="M511" i="2" s="1"/>
  <c r="I389" i="2"/>
  <c r="M285" i="2"/>
  <c r="M9" i="2"/>
  <c r="M15" i="2"/>
  <c r="G80" i="2"/>
  <c r="M42" i="2"/>
  <c r="K108" i="2"/>
  <c r="M275" i="2"/>
  <c r="M321" i="2"/>
  <c r="M179" i="2"/>
  <c r="L558" i="2"/>
  <c r="M558" i="2" s="1"/>
  <c r="I559" i="2"/>
  <c r="K390" i="2"/>
  <c r="K389" i="2"/>
  <c r="M335" i="2"/>
  <c r="F49" i="2"/>
  <c r="M165" i="2"/>
  <c r="L317" i="2"/>
  <c r="M317" i="2" s="1"/>
  <c r="I318" i="2"/>
  <c r="I371" i="2"/>
  <c r="L370" i="2"/>
  <c r="L316" i="2"/>
  <c r="M316" i="2" s="1"/>
  <c r="M20" i="2"/>
  <c r="K370" i="2"/>
  <c r="L61" i="2"/>
  <c r="M61" i="2" s="1"/>
  <c r="I62" i="2"/>
  <c r="I125" i="2"/>
  <c r="L124" i="2"/>
  <c r="M124" i="2" s="1"/>
  <c r="M273" i="2"/>
  <c r="L356" i="2"/>
  <c r="M356" i="2" s="1"/>
  <c r="I357" i="2"/>
  <c r="L122" i="2"/>
  <c r="M122" i="2" s="1"/>
  <c r="M68" i="2"/>
  <c r="K201" i="2"/>
  <c r="M201" i="2" s="1"/>
  <c r="I540" i="2"/>
  <c r="K62" i="2"/>
  <c r="I217" i="2"/>
  <c r="L216" i="2"/>
  <c r="M216" i="2" s="1"/>
  <c r="M196" i="2"/>
  <c r="M297" i="2"/>
  <c r="G533" i="2"/>
  <c r="K540" i="2"/>
  <c r="M158" i="2"/>
  <c r="L280" i="2"/>
  <c r="M280" i="2" s="1"/>
  <c r="I281" i="2"/>
  <c r="L341" i="2"/>
  <c r="M341" i="2" s="1"/>
  <c r="L340" i="2"/>
  <c r="M340" i="2" s="1"/>
  <c r="M14" i="2"/>
  <c r="G499" i="2"/>
  <c r="I163" i="2"/>
  <c r="P150" i="2"/>
  <c r="M119" i="2"/>
  <c r="M10" i="2"/>
  <c r="L174" i="2"/>
  <c r="M174" i="2" s="1"/>
  <c r="M257" i="2"/>
  <c r="K357" i="2"/>
  <c r="M21" i="2"/>
  <c r="K218" i="2"/>
  <c r="K217" i="2"/>
  <c r="M130" i="2"/>
  <c r="K318" i="2"/>
  <c r="I87" i="2"/>
  <c r="M166" i="2"/>
  <c r="I436" i="2"/>
  <c r="M452" i="2"/>
  <c r="L448" i="2"/>
  <c r="M448" i="2" s="1"/>
  <c r="I449" i="2"/>
  <c r="L494" i="2"/>
  <c r="M494" i="2" s="1"/>
  <c r="M105" i="2"/>
  <c r="K175" i="2"/>
  <c r="K161" i="2"/>
  <c r="L175" i="2"/>
  <c r="M175" i="2" s="1"/>
  <c r="L447" i="2"/>
  <c r="M447" i="2" s="1"/>
  <c r="M131" i="2"/>
  <c r="L161" i="2"/>
  <c r="M161" i="2" s="1"/>
  <c r="I259" i="2"/>
  <c r="K513" i="2"/>
  <c r="K437" i="2"/>
  <c r="K259" i="2"/>
  <c r="M402" i="2"/>
  <c r="I420" i="2"/>
  <c r="L419" i="2"/>
  <c r="M419" i="2" s="1"/>
  <c r="M283" i="2"/>
  <c r="G320" i="2"/>
  <c r="M508" i="2"/>
  <c r="M37" i="2"/>
  <c r="L176" i="2"/>
  <c r="M176" i="2" s="1"/>
  <c r="I177" i="2"/>
  <c r="M34" i="2"/>
  <c r="L162" i="2"/>
  <c r="M162" i="2" s="1"/>
  <c r="I202" i="2"/>
  <c r="M557" i="2"/>
  <c r="P73" i="2"/>
  <c r="I107" i="2"/>
  <c r="K404" i="2"/>
  <c r="I404" i="2"/>
  <c r="G433" i="2"/>
  <c r="I483" i="2"/>
  <c r="L482" i="2"/>
  <c r="K26" i="2"/>
  <c r="M399" i="2"/>
  <c r="K25" i="2"/>
  <c r="K482" i="2"/>
  <c r="M157" i="2"/>
  <c r="M215" i="2"/>
  <c r="M353" i="2"/>
  <c r="M171" i="2"/>
  <c r="M333" i="2"/>
  <c r="M386" i="2"/>
  <c r="M403" i="2"/>
  <c r="M334" i="2"/>
  <c r="G232" i="2"/>
  <c r="G551" i="2"/>
  <c r="G575" i="2" s="1"/>
  <c r="J576" i="2" s="1"/>
  <c r="G298" i="2"/>
  <c r="J299" i="2" s="1"/>
  <c r="M41" i="2"/>
  <c r="F298" i="2"/>
  <c r="G108" i="2"/>
  <c r="G313" i="2"/>
  <c r="G442" i="2"/>
  <c r="G510" i="2"/>
  <c r="G528" i="2" s="1"/>
  <c r="M148" i="2" l="1"/>
  <c r="I450" i="2"/>
  <c r="L449" i="2"/>
  <c r="M449" i="2" s="1"/>
  <c r="I560" i="2"/>
  <c r="L559" i="2"/>
  <c r="M559" i="2" s="1"/>
  <c r="L202" i="2"/>
  <c r="M202" i="2" s="1"/>
  <c r="L203" i="2"/>
  <c r="M203" i="2" s="1"/>
  <c r="L436" i="2"/>
  <c r="M436" i="2" s="1"/>
  <c r="I437" i="2"/>
  <c r="L217" i="2"/>
  <c r="M217" i="2" s="1"/>
  <c r="I218" i="2"/>
  <c r="I88" i="2"/>
  <c r="L87" i="2"/>
  <c r="M87" i="2" s="1"/>
  <c r="I541" i="2"/>
  <c r="L540" i="2"/>
  <c r="M540" i="2" s="1"/>
  <c r="L177" i="2"/>
  <c r="M177" i="2" s="1"/>
  <c r="L178" i="2"/>
  <c r="M178" i="2" s="1"/>
  <c r="I358" i="2"/>
  <c r="L357" i="2"/>
  <c r="M357" i="2" s="1"/>
  <c r="I390" i="2"/>
  <c r="L389" i="2"/>
  <c r="M389" i="2" s="1"/>
  <c r="L420" i="2"/>
  <c r="M420" i="2" s="1"/>
  <c r="L421" i="2"/>
  <c r="M421" i="2" s="1"/>
  <c r="P115" i="2"/>
  <c r="L125" i="2"/>
  <c r="M125" i="2" s="1"/>
  <c r="L126" i="2"/>
  <c r="M126" i="2" s="1"/>
  <c r="I63" i="2"/>
  <c r="L62" i="2"/>
  <c r="M62" i="2" s="1"/>
  <c r="I513" i="2"/>
  <c r="L512" i="2"/>
  <c r="L164" i="2"/>
  <c r="M164" i="2" s="1"/>
  <c r="L163" i="2"/>
  <c r="M163" i="2" s="1"/>
  <c r="L259" i="2"/>
  <c r="M259" i="2" s="1"/>
  <c r="I260" i="2"/>
  <c r="M370" i="2"/>
  <c r="L371" i="2"/>
  <c r="M371" i="2" s="1"/>
  <c r="L372" i="2"/>
  <c r="M372" i="2" s="1"/>
  <c r="L239" i="2"/>
  <c r="M239" i="2" s="1"/>
  <c r="P226" i="2"/>
  <c r="L238" i="2"/>
  <c r="M238" i="2" s="1"/>
  <c r="M482" i="2"/>
  <c r="I319" i="2"/>
  <c r="L318" i="2"/>
  <c r="M318" i="2" s="1"/>
  <c r="L483" i="2"/>
  <c r="M483" i="2" s="1"/>
  <c r="P470" i="2"/>
  <c r="L282" i="2"/>
  <c r="M282" i="2" s="1"/>
  <c r="L281" i="2"/>
  <c r="M25" i="2"/>
  <c r="L404" i="2"/>
  <c r="M404" i="2" s="1"/>
  <c r="L405" i="2"/>
  <c r="M405" i="2" s="1"/>
  <c r="L26" i="2"/>
  <c r="I27" i="2"/>
  <c r="I108" i="2"/>
  <c r="L107" i="2"/>
  <c r="M107" i="2" s="1"/>
  <c r="L391" i="2" l="1"/>
  <c r="M391" i="2" s="1"/>
  <c r="L390" i="2"/>
  <c r="M390" i="2" s="1"/>
  <c r="L541" i="2"/>
  <c r="M541" i="2" s="1"/>
  <c r="I542" i="2"/>
  <c r="M281" i="2"/>
  <c r="M298" i="2" s="1"/>
  <c r="L299" i="2" s="1"/>
  <c r="M299" i="2" s="1"/>
  <c r="L298" i="2"/>
  <c r="L320" i="2"/>
  <c r="M320" i="2" s="1"/>
  <c r="L319" i="2"/>
  <c r="M319" i="2" s="1"/>
  <c r="L88" i="2"/>
  <c r="M88" i="2" s="1"/>
  <c r="I89" i="2"/>
  <c r="L260" i="2"/>
  <c r="M260" i="2" s="1"/>
  <c r="I261" i="2"/>
  <c r="L261" i="2" s="1"/>
  <c r="M261" i="2" s="1"/>
  <c r="L218" i="2"/>
  <c r="M218" i="2" s="1"/>
  <c r="P206" i="2"/>
  <c r="I219" i="2"/>
  <c r="L438" i="2"/>
  <c r="M438" i="2" s="1"/>
  <c r="P424" i="2"/>
  <c r="L437" i="2"/>
  <c r="M437" i="2" s="1"/>
  <c r="M512" i="2"/>
  <c r="I514" i="2"/>
  <c r="L513" i="2"/>
  <c r="M513" i="2" s="1"/>
  <c r="I64" i="2"/>
  <c r="L63" i="2"/>
  <c r="M63" i="2" s="1"/>
  <c r="I109" i="2"/>
  <c r="L108" i="2"/>
  <c r="M108" i="2" s="1"/>
  <c r="L560" i="2"/>
  <c r="I561" i="2"/>
  <c r="L148" i="2"/>
  <c r="L27" i="2"/>
  <c r="M27" i="2" s="1"/>
  <c r="L28" i="2"/>
  <c r="M28" i="2" s="1"/>
  <c r="L451" i="2"/>
  <c r="M451" i="2" s="1"/>
  <c r="L450" i="2"/>
  <c r="M450" i="2" s="1"/>
  <c r="L358" i="2"/>
  <c r="M358" i="2" s="1"/>
  <c r="I359" i="2"/>
  <c r="M26" i="2"/>
  <c r="M49" i="2" s="1"/>
  <c r="L51" i="2" s="1"/>
  <c r="M51" i="2" s="1"/>
  <c r="L49" i="2"/>
  <c r="M560" i="2" l="1"/>
  <c r="L110" i="2"/>
  <c r="M110" i="2" s="1"/>
  <c r="L109" i="2"/>
  <c r="M109" i="2" s="1"/>
  <c r="L360" i="2"/>
  <c r="M360" i="2" s="1"/>
  <c r="L359" i="2"/>
  <c r="M359" i="2" s="1"/>
  <c r="L65" i="2"/>
  <c r="M65" i="2" s="1"/>
  <c r="L64" i="2"/>
  <c r="M64" i="2" s="1"/>
  <c r="L514" i="2"/>
  <c r="M514" i="2" s="1"/>
  <c r="M528" i="2" s="1"/>
  <c r="L515" i="2"/>
  <c r="M515" i="2" s="1"/>
  <c r="L220" i="2"/>
  <c r="M220" i="2" s="1"/>
  <c r="L219" i="2"/>
  <c r="M219" i="2" s="1"/>
  <c r="L90" i="2"/>
  <c r="M90" i="2" s="1"/>
  <c r="L89" i="2"/>
  <c r="M89" i="2" s="1"/>
  <c r="L543" i="2"/>
  <c r="M543" i="2" s="1"/>
  <c r="L542" i="2"/>
  <c r="M542" i="2" s="1"/>
  <c r="L562" i="2"/>
  <c r="M562" i="2" s="1"/>
  <c r="L561" i="2"/>
  <c r="M561" i="2" s="1"/>
  <c r="L528" i="2" l="1"/>
  <c r="L575" i="2"/>
  <c r="M575" i="2"/>
  <c r="L576" i="2" s="1"/>
  <c r="M576" i="2" s="1"/>
</calcChain>
</file>

<file path=xl/sharedStrings.xml><?xml version="1.0" encoding="utf-8"?>
<sst xmlns="http://schemas.openxmlformats.org/spreadsheetml/2006/main" count="485" uniqueCount="158">
  <si>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</si>
  <si>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</si>
  <si>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</si>
  <si>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</si>
  <si>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</si>
  <si>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</si>
  <si>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</si>
  <si>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</si>
  <si>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</si>
  <si>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</si>
  <si>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</si>
  <si>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</si>
  <si>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</si>
  <si>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</si>
  <si>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</si>
  <si>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</si>
  <si>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</si>
  <si>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</si>
  <si>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</si>
  <si>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</si>
  <si>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</si>
  <si>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</si>
  <si>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</si>
  <si>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</si>
  <si>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</si>
  <si>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</si>
  <si>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</si>
  <si>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</si>
  <si>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</si>
  <si>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</si>
  <si>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</si>
  <si>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</si>
  <si>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</si>
  <si>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</si>
  <si>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</si>
  <si>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</si>
  <si>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</si>
  <si>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</si>
  <si>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</si>
  <si>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</si>
  <si>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</si>
  <si>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</si>
  <si>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</si>
  <si>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</si>
  <si>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</si>
  <si>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</si>
  <si>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</si>
  <si>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</si>
  <si>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</si>
  <si>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</si>
  <si>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</si>
  <si>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</si>
  <si>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</si>
  <si>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</si>
  <si>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</si>
  <si>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</si>
  <si>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</si>
  <si>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</si>
  <si>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</si>
  <si>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</si>
  <si>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</si>
  <si>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</si>
  <si>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</si>
  <si>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</si>
  <si>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</si>
  <si>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</si>
  <si>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</si>
  <si>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</si>
  <si>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</si>
  <si>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</si>
  <si>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</si>
  <si>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</si>
  <si>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</si>
  <si>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</si>
  <si>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</si>
  <si>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</si>
  <si>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</si>
  <si>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</si>
  <si>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</si>
  <si>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</si>
  <si>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</si>
  <si>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</si>
  <si>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</si>
  <si>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</si>
  <si>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</si>
  <si>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</si>
  <si>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</si>
  <si>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</si>
  <si>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</si>
  <si>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</si>
  <si>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</si>
  <si>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</si>
  <si>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</si>
  <si>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</si>
  <si>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</si>
  <si>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</si>
  <si>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</si>
  <si>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</si>
  <si>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</si>
  <si>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</si>
  <si>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</si>
  <si>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</si>
  <si>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</si>
  <si>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</si>
  <si>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</si>
  <si>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</si>
  <si>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</si>
  <si>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</si>
  <si>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</si>
  <si>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</si>
  <si>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</si>
  <si>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</si>
  <si>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Open land</t>
  </si>
  <si>
    <t>Shop</t>
  </si>
  <si>
    <t>Cross Section for Re-excavation of  Kadar khal from km. 0.000 to km. 2.555 in Polder no -01 in c/w Tarail-Pachuria Sub-Project under CRISP-WRM under Specialized Division, BWDB, Gopalganj during the year 2024-2025.</t>
  </si>
  <si>
    <t>Erthen road</t>
  </si>
  <si>
    <t>House area</t>
  </si>
  <si>
    <t>BC road</t>
  </si>
  <si>
    <t xml:space="preserve">House </t>
  </si>
  <si>
    <t>Bc Road</t>
  </si>
  <si>
    <t>Bc road</t>
  </si>
  <si>
    <t>HBB road</t>
  </si>
  <si>
    <t>Kadar  khal</t>
  </si>
  <si>
    <t>KDK0</t>
  </si>
  <si>
    <t>KDK1</t>
  </si>
  <si>
    <t>KDK2</t>
  </si>
  <si>
    <t>KDK3</t>
  </si>
  <si>
    <t>KDK4</t>
  </si>
  <si>
    <t>KDK5</t>
  </si>
  <si>
    <t>KDK6</t>
  </si>
  <si>
    <t>KDK7</t>
  </si>
  <si>
    <t>KDK8</t>
  </si>
  <si>
    <t>KDK9</t>
  </si>
  <si>
    <t>KDK10</t>
  </si>
  <si>
    <t>KDK11</t>
  </si>
  <si>
    <t>KDK12</t>
  </si>
  <si>
    <t>KDK13</t>
  </si>
  <si>
    <t>KDK14</t>
  </si>
  <si>
    <t>KDK15</t>
  </si>
  <si>
    <t>KDK16</t>
  </si>
  <si>
    <t>KDK17</t>
  </si>
  <si>
    <t>KDK18</t>
  </si>
  <si>
    <t>KDK19</t>
  </si>
  <si>
    <t>KDK20</t>
  </si>
  <si>
    <t>KDK21</t>
  </si>
  <si>
    <t>KDK22</t>
  </si>
  <si>
    <t>KDK23</t>
  </si>
  <si>
    <t>KDK24</t>
  </si>
  <si>
    <t>KDK25</t>
  </si>
  <si>
    <t>KDK26</t>
  </si>
  <si>
    <t>Re-excavation of Kadar Khal from km. 0.000 to km. 2.555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</si>
  <si>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</si>
  <si>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</si>
  <si>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</si>
  <si>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</si>
  <si>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</si>
  <si>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</si>
  <si>
    <t>KDK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</si>
</sst>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10"/>
      <color theme="1"/>
      <name val="Arial"/>
      <family val="2"/>
    </font>
    <font>
      <sz val="8"/>
      <color rgb="FFFF000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164" fontId="12" fillId="0" borderId="0" xfId="9" applyNumberFormat="1" applyFont="1" applyAlignment="1">
      <alignment vertical="justify"/>
    </xf>
    <xf numFmtId="0" fontId="0" fillId="0" borderId="3" xfId="0" applyFill="1" applyBorder="1" applyAlignment="1">
      <alignment horizontal="center"/>
    </xf>
    <xf numFmtId="0" fontId="10" fillId="0" borderId="0" xfId="9" applyFont="1" applyAlignment="1">
      <alignment horizontal="center" vertical="justify"/>
    </xf>
    <xf numFmtId="164" fontId="5" fillId="0" borderId="0" xfId="9" applyNumberFormat="1" applyAlignment="1">
      <alignment horizontal="center"/>
    </xf>
    <xf numFmtId="0" fontId="0" fillId="0" borderId="0" xfId="0" applyFill="1" applyBorder="1" applyAlignment="1">
      <alignment horizontal="center"/>
    </xf>
    <xf numFmtId="0" fontId="5" fillId="0" borderId="0" xfId="9"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10" fillId="0" borderId="0" xfId="9" applyNumberFormat="1" applyFont="1" applyAlignment="1">
      <alignment horizontal="center" vertical="justify"/>
    </xf>
    <xf numFmtId="0" fontId="15" fillId="0" borderId="0" xfId="9" applyFont="1"/>
    <xf numFmtId="164" fontId="5" fillId="0" borderId="0" xfId="9" applyNumberFormat="1" applyAlignment="1">
      <alignment horizontal="center" vertical="center"/>
    </xf>
    <xf numFmtId="2" fontId="17" fillId="0" borderId="0" xfId="9" applyNumberFormat="1" applyFont="1" applyAlignment="1">
      <alignment horizontal="center"/>
    </xf>
    <xf numFmtId="2" fontId="15" fillId="0" borderId="0" xfId="9" applyNumberFormat="1" applyFont="1"/>
    <xf numFmtId="0" fontId="17" fillId="0" borderId="0" xfId="9" applyFont="1"/>
    <xf numFmtId="0" fontId="15" fillId="0" borderId="0" xfId="9" applyFont="1" applyAlignment="1">
      <alignment vertical="justify"/>
    </xf>
    <xf numFmtId="0" fontId="5" fillId="0" borderId="0" xfId="10" applyFont="1"/>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xf>
    <xf numFmtId="164" fontId="5" fillId="0" borderId="0" xfId="10" applyNumberFormat="1" applyFont="1" applyAlignment="1">
      <alignment horizontal="center" vertical="center"/>
    </xf>
    <xf numFmtId="0" fontId="5" fillId="0" borderId="0" xfId="9" applyBorder="1"/>
    <xf numFmtId="0" fontId="5" fillId="0" borderId="0" xfId="9" applyBorder="1" applyAlignment="1">
      <alignment vertical="justify"/>
    </xf>
    <xf numFmtId="0" fontId="12" fillId="0" borderId="0" xfId="9" applyFont="1" applyBorder="1" applyAlignment="1">
      <alignment horizontal="center" vertical="justify"/>
    </xf>
    <xf numFmtId="0" fontId="12" fillId="0" borderId="0" xfId="9" applyFont="1" applyBorder="1" applyAlignment="1">
      <alignment horizontal="center"/>
    </xf>
    <xf numFmtId="0" fontId="12" fillId="0" borderId="0" xfId="9" applyFont="1" applyBorder="1" applyAlignment="1">
      <alignment horizontal="center" vertical="center"/>
    </xf>
    <xf numFmtId="2" fontId="12" fillId="0" borderId="0" xfId="9" applyNumberFormat="1" applyFont="1" applyBorder="1" applyAlignment="1">
      <alignment horizontal="center" vertical="center"/>
    </xf>
    <xf numFmtId="2" fontId="5" fillId="0" borderId="0" xfId="10" applyNumberFormat="1" applyFont="1"/>
    <xf numFmtId="164" fontId="5" fillId="0" borderId="0" xfId="10" applyNumberFormat="1" applyFont="1"/>
    <xf numFmtId="2" fontId="12" fillId="0" borderId="0" xfId="10" applyNumberFormat="1" applyFont="1" applyAlignment="1">
      <alignment horizontal="center"/>
    </xf>
    <xf numFmtId="164" fontId="12" fillId="0" borderId="0" xfId="10" applyNumberFormat="1" applyFont="1" applyAlignment="1">
      <alignment horizontal="center"/>
    </xf>
    <xf numFmtId="164" fontId="15" fillId="0" borderId="0" xfId="10" applyNumberFormat="1" applyFont="1" applyAlignment="1">
      <alignment horizontal="center"/>
    </xf>
    <xf numFmtId="0" fontId="16" fillId="2" borderId="0" xfId="10" applyFont="1" applyFill="1"/>
    <xf numFmtId="164" fontId="5" fillId="0" borderId="0" xfId="10" applyNumberFormat="1" applyAlignment="1">
      <alignment horizontal="right"/>
    </xf>
    <xf numFmtId="2" fontId="16" fillId="0" borderId="0" xfId="10" applyNumberFormat="1" applyFont="1" applyAlignment="1">
      <alignment horizontal="center"/>
    </xf>
    <xf numFmtId="2" fontId="16" fillId="0" borderId="0" xfId="9" applyNumberFormat="1" applyFont="1" applyAlignment="1">
      <alignment horizontal="center"/>
    </xf>
    <xf numFmtId="0" fontId="16" fillId="0" borderId="0" xfId="10" applyFont="1"/>
    <xf numFmtId="0" fontId="17" fillId="0" borderId="0" xfId="9" applyFont="1" applyAlignment="1">
      <alignment horizontal="center"/>
    </xf>
    <xf numFmtId="2" fontId="15" fillId="0" borderId="0" xfId="10" applyNumberFormat="1" applyFont="1" applyAlignment="1">
      <alignment horizontal="center" vertical="center"/>
    </xf>
    <xf numFmtId="164" fontId="15" fillId="0" borderId="0" xfId="10" applyNumberFormat="1" applyFont="1" applyAlignment="1">
      <alignment horizontal="center" vertical="center"/>
    </xf>
    <xf numFmtId="2" fontId="15" fillId="0" borderId="0" xfId="10" applyNumberFormat="1" applyFont="1" applyAlignment="1">
      <alignment horizontal="center"/>
    </xf>
    <xf numFmtId="0" fontId="15" fillId="0" borderId="0" xfId="10" applyFont="1"/>
    <xf numFmtId="0" fontId="1" fillId="0" borderId="0" xfId="1" applyAlignment="1">
      <alignment horizontal="center" wrapText="1"/>
    </xf>
    <xf numFmtId="0" fontId="5" fillId="0" borderId="0" xfId="9" applyAlignment="1">
      <alignment horizontal="center"/>
    </xf>
    <xf numFmtId="164" fontId="5" fillId="0" borderId="0" xfId="10" applyNumberFormat="1" applyFont="1" applyAlignment="1">
      <alignment horizontal="center"/>
    </xf>
    <xf numFmtId="2" fontId="5" fillId="0" borderId="0" xfId="10" applyNumberFormat="1" applyFont="1" applyAlignment="1">
      <alignment horizontal="center"/>
    </xf>
    <xf numFmtId="0" fontId="12" fillId="0" borderId="0" xfId="9" applyFont="1" applyBorder="1" applyAlignment="1">
      <alignment horizontal="center" vertical="justify"/>
    </xf>
    <xf numFmtId="0" fontId="13" fillId="0" borderId="0" xfId="9" applyFont="1" applyBorder="1" applyAlignment="1">
      <alignment horizontal="center" vertical="justify"/>
    </xf>
    <xf numFmtId="0" fontId="10" fillId="0" borderId="0" xfId="9" applyFont="1" applyAlignment="1">
      <alignment horizontal="center" vertical="justify"/>
    </xf>
    <xf numFmtId="164" fontId="16" fillId="2" borderId="0" xfId="10" applyNumberFormat="1" applyFont="1" applyFill="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khal'!$B$7:$B$47</c:f>
              <c:numCache>
                <c:formatCode>General</c:formatCode>
                <c:ptCount val="41"/>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36</c:v>
                </c:pt>
                <c:pt idx="15">
                  <c:v>38</c:v>
                </c:pt>
                <c:pt idx="16">
                  <c:v>40</c:v>
                </c:pt>
                <c:pt idx="17">
                  <c:v>42</c:v>
                </c:pt>
                <c:pt idx="18">
                  <c:v>47</c:v>
                </c:pt>
                <c:pt idx="19">
                  <c:v>52</c:v>
                </c:pt>
                <c:pt idx="20">
                  <c:v>54</c:v>
                </c:pt>
                <c:pt idx="21">
                  <c:v>56</c:v>
                </c:pt>
                <c:pt idx="22">
                  <c:v>58</c:v>
                </c:pt>
                <c:pt idx="23">
                  <c:v>60</c:v>
                </c:pt>
                <c:pt idx="24">
                  <c:v>62</c:v>
                </c:pt>
                <c:pt idx="25">
                  <c:v>64</c:v>
                </c:pt>
                <c:pt idx="26">
                  <c:v>66</c:v>
                </c:pt>
                <c:pt idx="27">
                  <c:v>68</c:v>
                </c:pt>
                <c:pt idx="28">
                  <c:v>70</c:v>
                </c:pt>
                <c:pt idx="29">
                  <c:v>72</c:v>
                </c:pt>
                <c:pt idx="30">
                  <c:v>74</c:v>
                </c:pt>
                <c:pt idx="31">
                  <c:v>76</c:v>
                </c:pt>
                <c:pt idx="32">
                  <c:v>78</c:v>
                </c:pt>
                <c:pt idx="33">
                  <c:v>80</c:v>
                </c:pt>
                <c:pt idx="34">
                  <c:v>82</c:v>
                </c:pt>
                <c:pt idx="35">
                  <c:v>84</c:v>
                </c:pt>
                <c:pt idx="36">
                  <c:v>90</c:v>
                </c:pt>
                <c:pt idx="37">
                  <c:v>95</c:v>
                </c:pt>
              </c:numCache>
            </c:numRef>
          </c:xVal>
          <c:yVal>
            <c:numRef>
              <c:f>'[1]Kadar khal'!$C$7:$C$47</c:f>
              <c:numCache>
                <c:formatCode>General</c:formatCode>
                <c:ptCount val="41"/>
                <c:pt idx="0">
                  <c:v>3.0680000000000001</c:v>
                </c:pt>
                <c:pt idx="1">
                  <c:v>3.0649999999999999</c:v>
                </c:pt>
                <c:pt idx="2">
                  <c:v>3.06</c:v>
                </c:pt>
                <c:pt idx="3">
                  <c:v>1.2310000000000001</c:v>
                </c:pt>
                <c:pt idx="4">
                  <c:v>0.25900000000000001</c:v>
                </c:pt>
                <c:pt idx="5">
                  <c:v>-0.13400000000000001</c:v>
                </c:pt>
                <c:pt idx="6">
                  <c:v>-0.224</c:v>
                </c:pt>
                <c:pt idx="7">
                  <c:v>-0.30399999999999999</c:v>
                </c:pt>
                <c:pt idx="8">
                  <c:v>-0.41399999999999998</c:v>
                </c:pt>
                <c:pt idx="9">
                  <c:v>-0.499</c:v>
                </c:pt>
                <c:pt idx="10">
                  <c:v>-0.58399999999999996</c:v>
                </c:pt>
                <c:pt idx="11">
                  <c:v>-0.67900000000000005</c:v>
                </c:pt>
                <c:pt idx="12">
                  <c:v>-0.73</c:v>
                </c:pt>
                <c:pt idx="13">
                  <c:v>-0.879</c:v>
                </c:pt>
                <c:pt idx="14">
                  <c:v>-0.93</c:v>
                </c:pt>
                <c:pt idx="15">
                  <c:v>-1.105</c:v>
                </c:pt>
                <c:pt idx="16">
                  <c:v>-1.179</c:v>
                </c:pt>
                <c:pt idx="17">
                  <c:v>-1.32</c:v>
                </c:pt>
                <c:pt idx="18">
                  <c:v>-1.399</c:v>
                </c:pt>
                <c:pt idx="19">
                  <c:v>-1.33</c:v>
                </c:pt>
                <c:pt idx="20">
                  <c:v>-1.163</c:v>
                </c:pt>
                <c:pt idx="21">
                  <c:v>-1.107</c:v>
                </c:pt>
                <c:pt idx="22">
                  <c:v>-0.94</c:v>
                </c:pt>
                <c:pt idx="23">
                  <c:v>-0.73</c:v>
                </c:pt>
                <c:pt idx="24">
                  <c:v>-0.53900000000000003</c:v>
                </c:pt>
                <c:pt idx="25">
                  <c:v>-0.47899999999999998</c:v>
                </c:pt>
                <c:pt idx="26">
                  <c:v>-0.36899999999999999</c:v>
                </c:pt>
                <c:pt idx="27">
                  <c:v>-0.27900000000000003</c:v>
                </c:pt>
                <c:pt idx="28">
                  <c:v>-0.16900000000000001</c:v>
                </c:pt>
                <c:pt idx="29">
                  <c:v>-0.114</c:v>
                </c:pt>
                <c:pt idx="30">
                  <c:v>-2.4E-2</c:v>
                </c:pt>
                <c:pt idx="31">
                  <c:v>7.0000000000000007E-2</c:v>
                </c:pt>
                <c:pt idx="32">
                  <c:v>0.121</c:v>
                </c:pt>
                <c:pt idx="33">
                  <c:v>0.33100000000000002</c:v>
                </c:pt>
                <c:pt idx="34">
                  <c:v>0.8</c:v>
                </c:pt>
                <c:pt idx="35">
                  <c:v>2.95</c:v>
                </c:pt>
                <c:pt idx="36">
                  <c:v>2.9849999999999999</c:v>
                </c:pt>
                <c:pt idx="37">
                  <c:v>3.06</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'[1]Kadar khal'!$I$7:$I$47</c:f>
              <c:numCache>
                <c:formatCode>General</c:formatCode>
                <c:ptCount val="41"/>
                <c:pt idx="1">
                  <c:v>0</c:v>
                </c:pt>
                <c:pt idx="2">
                  <c:v>5</c:v>
                </c:pt>
                <c:pt idx="3">
                  <c:v>10</c:v>
                </c:pt>
                <c:pt idx="4">
                  <c:v>12</c:v>
                </c:pt>
                <c:pt idx="5">
                  <c:v>14</c:v>
                </c:pt>
                <c:pt idx="6">
                  <c:v>16</c:v>
                </c:pt>
                <c:pt idx="7">
                  <c:v>18</c:v>
                </c:pt>
                <c:pt idx="8">
                  <c:v>20</c:v>
                </c:pt>
                <c:pt idx="9">
                  <c:v>22</c:v>
                </c:pt>
                <c:pt idx="10">
                  <c:v>24</c:v>
                </c:pt>
                <c:pt idx="11">
                  <c:v>26</c:v>
                </c:pt>
                <c:pt idx="12">
                  <c:v>28</c:v>
                </c:pt>
                <c:pt idx="13">
                  <c:v>30</c:v>
                </c:pt>
                <c:pt idx="14">
                  <c:v>32</c:v>
                </c:pt>
                <c:pt idx="15">
                  <c:v>36</c:v>
                </c:pt>
                <c:pt idx="16">
                  <c:v>38</c:v>
                </c:pt>
                <c:pt idx="17">
                  <c:v>38.592500000000001</c:v>
                </c:pt>
                <c:pt idx="18">
                  <c:v>43.592500000000001</c:v>
                </c:pt>
                <c:pt idx="19">
                  <c:v>48.592500000000001</c:v>
                </c:pt>
                <c:pt idx="20">
                  <c:v>48.892499999999998</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90</c:v>
                </c:pt>
                <c:pt idx="39">
                  <c:v>95</c:v>
                </c:pt>
              </c:numCache>
            </c:numRef>
          </c:xVal>
          <c:yVal>
            <c:numRef>
              <c:f>'[1]Kadar khal'!$J$7:$J$47</c:f>
              <c:numCache>
                <c:formatCode>General</c:formatCode>
                <c:ptCount val="41"/>
                <c:pt idx="1">
                  <c:v>3.0680000000000001</c:v>
                </c:pt>
                <c:pt idx="2">
                  <c:v>3.0649999999999999</c:v>
                </c:pt>
                <c:pt idx="3">
                  <c:v>3.06</c:v>
                </c:pt>
                <c:pt idx="4">
                  <c:v>1.2310000000000001</c:v>
                </c:pt>
                <c:pt idx="5">
                  <c:v>0.25900000000000001</c:v>
                </c:pt>
                <c:pt idx="6">
                  <c:v>-0.13400000000000001</c:v>
                </c:pt>
                <c:pt idx="7">
                  <c:v>-0.224</c:v>
                </c:pt>
                <c:pt idx="8">
                  <c:v>-0.30399999999999999</c:v>
                </c:pt>
                <c:pt idx="9">
                  <c:v>-0.41399999999999998</c:v>
                </c:pt>
                <c:pt idx="10">
                  <c:v>-0.499</c:v>
                </c:pt>
                <c:pt idx="11">
                  <c:v>-0.58399999999999996</c:v>
                </c:pt>
                <c:pt idx="12">
                  <c:v>-0.67900000000000005</c:v>
                </c:pt>
                <c:pt idx="13">
                  <c:v>-0.73</c:v>
                </c:pt>
                <c:pt idx="14">
                  <c:v>-0.879</c:v>
                </c:pt>
                <c:pt idx="15">
                  <c:v>-0.93</c:v>
                </c:pt>
                <c:pt idx="16">
                  <c:v>-1.105</c:v>
                </c:pt>
                <c:pt idx="17">
                  <c:v>-1.5</c:v>
                </c:pt>
                <c:pt idx="18">
                  <c:v>-1.5</c:v>
                </c:pt>
                <c:pt idx="19">
                  <c:v>-1.5</c:v>
                </c:pt>
                <c:pt idx="20">
                  <c:v>-1.3</c:v>
                </c:pt>
                <c:pt idx="21">
                  <c:v>-1.33</c:v>
                </c:pt>
                <c:pt idx="22">
                  <c:v>-1.163</c:v>
                </c:pt>
                <c:pt idx="23">
                  <c:v>-1.107</c:v>
                </c:pt>
                <c:pt idx="24">
                  <c:v>-0.94</c:v>
                </c:pt>
                <c:pt idx="25">
                  <c:v>-0.73</c:v>
                </c:pt>
                <c:pt idx="26">
                  <c:v>-0.53900000000000003</c:v>
                </c:pt>
                <c:pt idx="27">
                  <c:v>-0.47899999999999998</c:v>
                </c:pt>
                <c:pt idx="28">
                  <c:v>-0.36899999999999999</c:v>
                </c:pt>
                <c:pt idx="29">
                  <c:v>-0.27900000000000003</c:v>
                </c:pt>
                <c:pt idx="30">
                  <c:v>-0.16900000000000001</c:v>
                </c:pt>
                <c:pt idx="31">
                  <c:v>-0.114</c:v>
                </c:pt>
                <c:pt idx="32">
                  <c:v>-2.4E-2</c:v>
                </c:pt>
                <c:pt idx="33">
                  <c:v>7.0000000000000007E-2</c:v>
                </c:pt>
                <c:pt idx="34">
                  <c:v>0.121</c:v>
                </c:pt>
                <c:pt idx="35">
                  <c:v>0.33100000000000002</c:v>
                </c:pt>
                <c:pt idx="36">
                  <c:v>0.8</c:v>
                </c:pt>
                <c:pt idx="37">
                  <c:v>2.95</c:v>
                </c:pt>
                <c:pt idx="38">
                  <c:v>2.9849999999999999</c:v>
                </c:pt>
                <c:pt idx="39">
                  <c:v>3.06</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88167808"/>
        <c:axId val="288169344"/>
      </c:scatterChart>
      <c:valAx>
        <c:axId val="288167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8169344"/>
        <c:crosses val="autoZero"/>
        <c:crossBetween val="midCat"/>
      </c:valAx>
      <c:valAx>
        <c:axId val="288169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8167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khal'!$B$227:$B$242</c:f>
              <c:numCache>
                <c:formatCode>General</c:formatCode>
                <c:ptCount val="16"/>
                <c:pt idx="0">
                  <c:v>0</c:v>
                </c:pt>
                <c:pt idx="1">
                  <c:v>3</c:v>
                </c:pt>
                <c:pt idx="2">
                  <c:v>5</c:v>
                </c:pt>
                <c:pt idx="3">
                  <c:v>7</c:v>
                </c:pt>
                <c:pt idx="4">
                  <c:v>9</c:v>
                </c:pt>
                <c:pt idx="5">
                  <c:v>11</c:v>
                </c:pt>
                <c:pt idx="6">
                  <c:v>13</c:v>
                </c:pt>
                <c:pt idx="7">
                  <c:v>14</c:v>
                </c:pt>
                <c:pt idx="8">
                  <c:v>15</c:v>
                </c:pt>
                <c:pt idx="9">
                  <c:v>17</c:v>
                </c:pt>
                <c:pt idx="10">
                  <c:v>19</c:v>
                </c:pt>
                <c:pt idx="11">
                  <c:v>21</c:v>
                </c:pt>
                <c:pt idx="12">
                  <c:v>23</c:v>
                </c:pt>
                <c:pt idx="13">
                  <c:v>25</c:v>
                </c:pt>
                <c:pt idx="14">
                  <c:v>30</c:v>
                </c:pt>
                <c:pt idx="15">
                  <c:v>35</c:v>
                </c:pt>
              </c:numCache>
            </c:numRef>
          </c:xVal>
          <c:yVal>
            <c:numRef>
              <c:f>'[1]Kadar khal'!$C$227:$C$242</c:f>
              <c:numCache>
                <c:formatCode>General</c:formatCode>
                <c:ptCount val="16"/>
                <c:pt idx="0">
                  <c:v>3.5590000000000002</c:v>
                </c:pt>
                <c:pt idx="1">
                  <c:v>3.5489999999999999</c:v>
                </c:pt>
                <c:pt idx="2">
                  <c:v>0.94899999999999995</c:v>
                </c:pt>
                <c:pt idx="3">
                  <c:v>0.19800000000000001</c:v>
                </c:pt>
                <c:pt idx="4">
                  <c:v>-6.0000000000000001E-3</c:v>
                </c:pt>
                <c:pt idx="5">
                  <c:v>-0.20200000000000001</c:v>
                </c:pt>
                <c:pt idx="6">
                  <c:v>-0.40200000000000002</c:v>
                </c:pt>
                <c:pt idx="7">
                  <c:v>-0.45100000000000001</c:v>
                </c:pt>
                <c:pt idx="8">
                  <c:v>-0.40300000000000002</c:v>
                </c:pt>
                <c:pt idx="9">
                  <c:v>-0.251</c:v>
                </c:pt>
                <c:pt idx="10">
                  <c:v>-1.0999999999999999E-2</c:v>
                </c:pt>
                <c:pt idx="11">
                  <c:v>0.14899999999999999</c:v>
                </c:pt>
                <c:pt idx="12">
                  <c:v>0.84299999999999997</c:v>
                </c:pt>
                <c:pt idx="13">
                  <c:v>3.629</c:v>
                </c:pt>
                <c:pt idx="14">
                  <c:v>3.6619999999999999</c:v>
                </c:pt>
                <c:pt idx="15">
                  <c:v>3.6539999999999999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'[1]Kadar khal'!$I$227:$I$242</c:f>
              <c:numCache>
                <c:formatCode>General</c:formatCode>
                <c:ptCount val="16"/>
                <c:pt idx="6">
                  <c:v>0</c:v>
                </c:pt>
                <c:pt idx="7">
                  <c:v>1.5</c:v>
                </c:pt>
                <c:pt idx="8">
                  <c:v>9.0734999999999992</c:v>
                </c:pt>
                <c:pt idx="9">
                  <c:v>14.073499999999999</c:v>
                </c:pt>
                <c:pt idx="10">
                  <c:v>19.073499999999999</c:v>
                </c:pt>
                <c:pt idx="11">
                  <c:v>26.798500000000001</c:v>
                </c:pt>
                <c:pt idx="12">
                  <c:v>30</c:v>
                </c:pt>
                <c:pt idx="13">
                  <c:v>35</c:v>
                </c:pt>
              </c:numCache>
            </c:numRef>
          </c:xVal>
          <c:yVal>
            <c:numRef>
              <c:f>'[1]Kadar khal'!$J$227:$J$242</c:f>
              <c:numCache>
                <c:formatCode>General</c:formatCode>
                <c:ptCount val="16"/>
                <c:pt idx="6">
                  <c:v>3.5590000000000002</c:v>
                </c:pt>
                <c:pt idx="7">
                  <c:v>3.5489999999999999</c:v>
                </c:pt>
                <c:pt idx="8">
                  <c:v>-1.5</c:v>
                </c:pt>
                <c:pt idx="9">
                  <c:v>-1.5</c:v>
                </c:pt>
                <c:pt idx="10">
                  <c:v>-1.5</c:v>
                </c:pt>
                <c:pt idx="11">
                  <c:v>3.65</c:v>
                </c:pt>
                <c:pt idx="12">
                  <c:v>3.6619999999999999</c:v>
                </c:pt>
                <c:pt idx="13">
                  <c:v>3.6539999999999999</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18840448"/>
        <c:axId val="218870912"/>
      </c:scatterChart>
      <c:valAx>
        <c:axId val="218840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870912"/>
        <c:crosses val="autoZero"/>
        <c:crossBetween val="midCat"/>
      </c:valAx>
      <c:valAx>
        <c:axId val="218870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840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khal'!$B$246:$B$261</c:f>
              <c:numCache>
                <c:formatCode>General</c:formatCode>
                <c:ptCount val="16"/>
                <c:pt idx="0">
                  <c:v>0</c:v>
                </c:pt>
                <c:pt idx="1">
                  <c:v>5</c:v>
                </c:pt>
                <c:pt idx="2">
                  <c:v>10</c:v>
                </c:pt>
                <c:pt idx="3">
                  <c:v>12</c:v>
                </c:pt>
                <c:pt idx="4">
                  <c:v>14</c:v>
                </c:pt>
                <c:pt idx="5">
                  <c:v>16</c:v>
                </c:pt>
                <c:pt idx="6">
                  <c:v>18</c:v>
                </c:pt>
                <c:pt idx="7">
                  <c:v>20</c:v>
                </c:pt>
                <c:pt idx="8">
                  <c:v>23</c:v>
                </c:pt>
                <c:pt idx="9">
                  <c:v>26</c:v>
                </c:pt>
                <c:pt idx="10">
                  <c:v>29</c:v>
                </c:pt>
                <c:pt idx="11">
                  <c:v>32</c:v>
                </c:pt>
                <c:pt idx="12">
                  <c:v>34</c:v>
                </c:pt>
                <c:pt idx="13">
                  <c:v>36</c:v>
                </c:pt>
                <c:pt idx="14">
                  <c:v>41</c:v>
                </c:pt>
                <c:pt idx="15">
                  <c:v>42</c:v>
                </c:pt>
              </c:numCache>
            </c:numRef>
          </c:xVal>
          <c:yVal>
            <c:numRef>
              <c:f>'[1]Kadar khal'!$C$246:$C$261</c:f>
              <c:numCache>
                <c:formatCode>General</c:formatCode>
                <c:ptCount val="16"/>
                <c:pt idx="0">
                  <c:v>3.044</c:v>
                </c:pt>
                <c:pt idx="1">
                  <c:v>3.0539999999999998</c:v>
                </c:pt>
                <c:pt idx="2">
                  <c:v>3.0590000000000002</c:v>
                </c:pt>
                <c:pt idx="3">
                  <c:v>0.86899999999999999</c:v>
                </c:pt>
                <c:pt idx="4">
                  <c:v>0.159</c:v>
                </c:pt>
                <c:pt idx="5">
                  <c:v>-0.24099999999999999</c:v>
                </c:pt>
                <c:pt idx="6">
                  <c:v>-0.442</c:v>
                </c:pt>
                <c:pt idx="7">
                  <c:v>-0.58899999999999997</c:v>
                </c:pt>
                <c:pt idx="8">
                  <c:v>-0.64100000000000001</c:v>
                </c:pt>
                <c:pt idx="9">
                  <c:v>-0.58199999999999996</c:v>
                </c:pt>
                <c:pt idx="10">
                  <c:v>-0.441</c:v>
                </c:pt>
                <c:pt idx="11">
                  <c:v>5.2999999999999999E-2</c:v>
                </c:pt>
                <c:pt idx="12">
                  <c:v>1.3080000000000001</c:v>
                </c:pt>
                <c:pt idx="13">
                  <c:v>3.5750000000000002</c:v>
                </c:pt>
                <c:pt idx="14">
                  <c:v>3.5790000000000002</c:v>
                </c:pt>
                <c:pt idx="15">
                  <c:v>3.5710000000000002</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'[1]Kadar khal'!$I$246:$I$261</c:f>
              <c:numCache>
                <c:formatCode>General</c:formatCode>
                <c:ptCount val="16"/>
                <c:pt idx="6">
                  <c:v>0</c:v>
                </c:pt>
                <c:pt idx="7">
                  <c:v>5</c:v>
                </c:pt>
                <c:pt idx="8">
                  <c:v>10</c:v>
                </c:pt>
                <c:pt idx="9">
                  <c:v>12</c:v>
                </c:pt>
                <c:pt idx="10">
                  <c:v>14</c:v>
                </c:pt>
                <c:pt idx="11">
                  <c:v>15</c:v>
                </c:pt>
                <c:pt idx="12">
                  <c:v>16.888500000000001</c:v>
                </c:pt>
                <c:pt idx="13">
                  <c:v>21.888500000000001</c:v>
                </c:pt>
                <c:pt idx="14">
                  <c:v>26.888500000000001</c:v>
                </c:pt>
                <c:pt idx="15">
                  <c:v>28.388500000000001</c:v>
                </c:pt>
              </c:numCache>
            </c:numRef>
          </c:xVal>
          <c:yVal>
            <c:numRef>
              <c:f>'[1]Kadar khal'!$J$246:$J$261</c:f>
              <c:numCache>
                <c:formatCode>General</c:formatCode>
                <c:ptCount val="16"/>
                <c:pt idx="6">
                  <c:v>3.044</c:v>
                </c:pt>
                <c:pt idx="7">
                  <c:v>3.0539999999999998</c:v>
                </c:pt>
                <c:pt idx="8">
                  <c:v>3.0590000000000002</c:v>
                </c:pt>
                <c:pt idx="9">
                  <c:v>0.86899999999999999</c:v>
                </c:pt>
                <c:pt idx="10">
                  <c:v>0.159</c:v>
                </c:pt>
                <c:pt idx="11">
                  <c:v>-0.24099999999999999</c:v>
                </c:pt>
                <c:pt idx="12">
                  <c:v>-1.5</c:v>
                </c:pt>
                <c:pt idx="13">
                  <c:v>-1.5</c:v>
                </c:pt>
                <c:pt idx="14">
                  <c:v>-1.5</c:v>
                </c:pt>
                <c:pt idx="15">
                  <c:v>-0.5</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18888064"/>
        <c:axId val="218889600"/>
      </c:scatterChart>
      <c:valAx>
        <c:axId val="2188880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889600"/>
        <c:crosses val="autoZero"/>
        <c:crossBetween val="midCat"/>
      </c:valAx>
      <c:valAx>
        <c:axId val="218889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888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khal'!$B$265:$B$297</c:f>
              <c:numCache>
                <c:formatCode>General</c:formatCode>
                <c:ptCount val="33"/>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40</c:v>
                </c:pt>
                <c:pt idx="17">
                  <c:v>42</c:v>
                </c:pt>
                <c:pt idx="18">
                  <c:v>46</c:v>
                </c:pt>
                <c:pt idx="19">
                  <c:v>47</c:v>
                </c:pt>
              </c:numCache>
            </c:numRef>
          </c:xVal>
          <c:yVal>
            <c:numRef>
              <c:f>'[1]Kadar khal'!$C$265:$C$297</c:f>
              <c:numCache>
                <c:formatCode>General</c:formatCode>
                <c:ptCount val="33"/>
                <c:pt idx="0">
                  <c:v>2.573</c:v>
                </c:pt>
                <c:pt idx="1">
                  <c:v>2.5779999999999998</c:v>
                </c:pt>
                <c:pt idx="2">
                  <c:v>2.593</c:v>
                </c:pt>
                <c:pt idx="3">
                  <c:v>0.59299999999999997</c:v>
                </c:pt>
                <c:pt idx="4">
                  <c:v>0.29299999999999998</c:v>
                </c:pt>
                <c:pt idx="5">
                  <c:v>0.13100000000000001</c:v>
                </c:pt>
                <c:pt idx="6">
                  <c:v>-6.2E-2</c:v>
                </c:pt>
                <c:pt idx="7">
                  <c:v>-0.23699999999999999</c:v>
                </c:pt>
                <c:pt idx="8">
                  <c:v>-0.41699999999999998</c:v>
                </c:pt>
                <c:pt idx="9">
                  <c:v>-0.60699999999999998</c:v>
                </c:pt>
                <c:pt idx="10">
                  <c:v>-0.65700000000000003</c:v>
                </c:pt>
                <c:pt idx="11">
                  <c:v>-0.60799999999999998</c:v>
                </c:pt>
                <c:pt idx="12">
                  <c:v>-0.42299999999999999</c:v>
                </c:pt>
                <c:pt idx="13">
                  <c:v>-0.23799999999999999</c:v>
                </c:pt>
                <c:pt idx="14">
                  <c:v>-6.3E-2</c:v>
                </c:pt>
                <c:pt idx="15">
                  <c:v>0.13200000000000001</c:v>
                </c:pt>
                <c:pt idx="16">
                  <c:v>1.4930000000000001</c:v>
                </c:pt>
                <c:pt idx="17">
                  <c:v>3.6080000000000001</c:v>
                </c:pt>
                <c:pt idx="18">
                  <c:v>3.6080000000000001</c:v>
                </c:pt>
                <c:pt idx="19">
                  <c:v>3.613</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'[1]Kadar khal'!$I$266:$I$298</c:f>
              <c:numCache>
                <c:formatCode>General</c:formatCode>
                <c:ptCount val="33"/>
                <c:pt idx="6">
                  <c:v>0</c:v>
                </c:pt>
                <c:pt idx="7">
                  <c:v>5</c:v>
                </c:pt>
                <c:pt idx="8">
                  <c:v>10</c:v>
                </c:pt>
                <c:pt idx="9">
                  <c:v>12</c:v>
                </c:pt>
                <c:pt idx="10">
                  <c:v>14</c:v>
                </c:pt>
                <c:pt idx="11">
                  <c:v>16</c:v>
                </c:pt>
                <c:pt idx="12">
                  <c:v>18.4465</c:v>
                </c:pt>
                <c:pt idx="13">
                  <c:v>23.4465</c:v>
                </c:pt>
                <c:pt idx="14">
                  <c:v>28.4465</c:v>
                </c:pt>
                <c:pt idx="15">
                  <c:v>29.9465</c:v>
                </c:pt>
                <c:pt idx="16">
                  <c:v>30</c:v>
                </c:pt>
                <c:pt idx="17">
                  <c:v>32</c:v>
                </c:pt>
                <c:pt idx="18">
                  <c:v>34</c:v>
                </c:pt>
                <c:pt idx="19">
                  <c:v>36</c:v>
                </c:pt>
                <c:pt idx="28">
                  <c:v>40</c:v>
                </c:pt>
                <c:pt idx="29">
                  <c:v>42</c:v>
                </c:pt>
                <c:pt idx="30">
                  <c:v>46</c:v>
                </c:pt>
                <c:pt idx="31">
                  <c:v>47</c:v>
                </c:pt>
              </c:numCache>
            </c:numRef>
          </c:xVal>
          <c:yVal>
            <c:numRef>
              <c:f>'[1]Kadar khal'!$J$266:$J$298</c:f>
              <c:numCache>
                <c:formatCode>General</c:formatCode>
                <c:ptCount val="33"/>
                <c:pt idx="6">
                  <c:v>2.573</c:v>
                </c:pt>
                <c:pt idx="7">
                  <c:v>2.5779999999999998</c:v>
                </c:pt>
                <c:pt idx="8">
                  <c:v>2.593</c:v>
                </c:pt>
                <c:pt idx="9">
                  <c:v>0.59299999999999997</c:v>
                </c:pt>
                <c:pt idx="10">
                  <c:v>0.29299999999999998</c:v>
                </c:pt>
                <c:pt idx="11">
                  <c:v>0.13100000000000001</c:v>
                </c:pt>
                <c:pt idx="12">
                  <c:v>-1.5</c:v>
                </c:pt>
                <c:pt idx="13">
                  <c:v>-1.5</c:v>
                </c:pt>
                <c:pt idx="14">
                  <c:v>-1.5</c:v>
                </c:pt>
                <c:pt idx="15">
                  <c:v>-0.5</c:v>
                </c:pt>
                <c:pt idx="16">
                  <c:v>-0.42299999999999999</c:v>
                </c:pt>
                <c:pt idx="17">
                  <c:v>-0.23799999999999999</c:v>
                </c:pt>
                <c:pt idx="18">
                  <c:v>-6.3E-2</c:v>
                </c:pt>
                <c:pt idx="19">
                  <c:v>0.13200000000000001</c:v>
                </c:pt>
                <c:pt idx="28">
                  <c:v>1.4930000000000001</c:v>
                </c:pt>
                <c:pt idx="29">
                  <c:v>3.6080000000000001</c:v>
                </c:pt>
                <c:pt idx="30">
                  <c:v>3.6080000000000001</c:v>
                </c:pt>
                <c:pt idx="31">
                  <c:v>3.613</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5207424"/>
        <c:axId val="245208960"/>
      </c:scatterChart>
      <c:valAx>
        <c:axId val="245207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08960"/>
        <c:crosses val="autoZero"/>
        <c:crossBetween val="midCat"/>
      </c:valAx>
      <c:valAx>
        <c:axId val="245208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07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khal'!$B$303:$B$321</c:f>
              <c:numCache>
                <c:formatCode>General</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31</c:v>
                </c:pt>
                <c:pt idx="15">
                  <c:v>33</c:v>
                </c:pt>
                <c:pt idx="16">
                  <c:v>35</c:v>
                </c:pt>
                <c:pt idx="17">
                  <c:v>37</c:v>
                </c:pt>
                <c:pt idx="18">
                  <c:v>40</c:v>
                </c:pt>
              </c:numCache>
            </c:numRef>
          </c:xVal>
          <c:yVal>
            <c:numRef>
              <c:f>'[1]Kadar khal'!$C$303:$C$321</c:f>
              <c:numCache>
                <c:formatCode>General</c:formatCode>
                <c:ptCount val="19"/>
                <c:pt idx="0">
                  <c:v>2.774</c:v>
                </c:pt>
                <c:pt idx="1">
                  <c:v>2.8239999999999998</c:v>
                </c:pt>
                <c:pt idx="2">
                  <c:v>0.96399999999999997</c:v>
                </c:pt>
                <c:pt idx="3">
                  <c:v>0.66400000000000003</c:v>
                </c:pt>
                <c:pt idx="4">
                  <c:v>0.36399999999999999</c:v>
                </c:pt>
                <c:pt idx="5">
                  <c:v>7.3999999999999996E-2</c:v>
                </c:pt>
                <c:pt idx="6">
                  <c:v>-0.14099999999999999</c:v>
                </c:pt>
                <c:pt idx="7">
                  <c:v>-0.28399999999999997</c:v>
                </c:pt>
                <c:pt idx="8">
                  <c:v>-0.48699999999999999</c:v>
                </c:pt>
                <c:pt idx="9">
                  <c:v>-0.54600000000000004</c:v>
                </c:pt>
                <c:pt idx="10">
                  <c:v>-0.49199999999999999</c:v>
                </c:pt>
                <c:pt idx="11">
                  <c:v>-0.33600000000000002</c:v>
                </c:pt>
                <c:pt idx="12">
                  <c:v>-0.14599999999999999</c:v>
                </c:pt>
                <c:pt idx="13">
                  <c:v>0.113</c:v>
                </c:pt>
                <c:pt idx="14">
                  <c:v>0.33900000000000002</c:v>
                </c:pt>
                <c:pt idx="15">
                  <c:v>0.55600000000000005</c:v>
                </c:pt>
                <c:pt idx="16">
                  <c:v>1.5389999999999999</c:v>
                </c:pt>
                <c:pt idx="17">
                  <c:v>4.1840000000000002</c:v>
                </c:pt>
                <c:pt idx="18">
                  <c:v>4.1909999999999998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'[1]Kadar khal'!$I$303:$I$321</c:f>
              <c:numCache>
                <c:formatCode>General</c:formatCode>
                <c:ptCount val="19"/>
                <c:pt idx="7">
                  <c:v>0</c:v>
                </c:pt>
                <c:pt idx="8">
                  <c:v>5</c:v>
                </c:pt>
                <c:pt idx="9">
                  <c:v>7</c:v>
                </c:pt>
                <c:pt idx="10">
                  <c:v>9</c:v>
                </c:pt>
                <c:pt idx="11">
                  <c:v>11</c:v>
                </c:pt>
                <c:pt idx="12">
                  <c:v>13</c:v>
                </c:pt>
                <c:pt idx="13">
                  <c:v>15.361000000000001</c:v>
                </c:pt>
                <c:pt idx="14">
                  <c:v>20.361000000000001</c:v>
                </c:pt>
                <c:pt idx="15">
                  <c:v>25.361000000000001</c:v>
                </c:pt>
                <c:pt idx="16">
                  <c:v>27.611000000000001</c:v>
                </c:pt>
                <c:pt idx="17">
                  <c:v>29</c:v>
                </c:pt>
                <c:pt idx="18">
                  <c:v>31</c:v>
                </c:pt>
              </c:numCache>
            </c:numRef>
          </c:xVal>
          <c:yVal>
            <c:numRef>
              <c:f>'[1]Kadar khal'!$J$303:$J$321</c:f>
              <c:numCache>
                <c:formatCode>General</c:formatCode>
                <c:ptCount val="19"/>
                <c:pt idx="7">
                  <c:v>2.774</c:v>
                </c:pt>
                <c:pt idx="8">
                  <c:v>2.8239999999999998</c:v>
                </c:pt>
                <c:pt idx="9">
                  <c:v>0.96399999999999997</c:v>
                </c:pt>
                <c:pt idx="10">
                  <c:v>0.66400000000000003</c:v>
                </c:pt>
                <c:pt idx="11">
                  <c:v>0.36399999999999999</c:v>
                </c:pt>
                <c:pt idx="12">
                  <c:v>7.3999999999999996E-2</c:v>
                </c:pt>
                <c:pt idx="13">
                  <c:v>-1.5</c:v>
                </c:pt>
                <c:pt idx="14">
                  <c:v>-1.5</c:v>
                </c:pt>
                <c:pt idx="15">
                  <c:v>-1.5</c:v>
                </c:pt>
                <c:pt idx="16">
                  <c:v>0</c:v>
                </c:pt>
                <c:pt idx="17">
                  <c:v>0.113</c:v>
                </c:pt>
                <c:pt idx="18">
                  <c:v>0.33900000000000002</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5217920"/>
        <c:axId val="245236096"/>
      </c:scatterChart>
      <c:valAx>
        <c:axId val="245217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36096"/>
        <c:crosses val="autoZero"/>
        <c:crossBetween val="midCat"/>
      </c:valAx>
      <c:valAx>
        <c:axId val="245236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17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khal'!$B$324:$B$341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41</c:v>
                </c:pt>
              </c:numCache>
            </c:numRef>
          </c:xVal>
          <c:yVal>
            <c:numRef>
              <c:f>'[1]Kadar khal'!$C$324:$C$341</c:f>
              <c:numCache>
                <c:formatCode>General</c:formatCode>
                <c:ptCount val="18"/>
                <c:pt idx="0">
                  <c:v>2.8290000000000002</c:v>
                </c:pt>
                <c:pt idx="1">
                  <c:v>2.819</c:v>
                </c:pt>
                <c:pt idx="2">
                  <c:v>2.8130000000000002</c:v>
                </c:pt>
                <c:pt idx="3">
                  <c:v>1.244</c:v>
                </c:pt>
                <c:pt idx="4">
                  <c:v>0.67400000000000004</c:v>
                </c:pt>
                <c:pt idx="5">
                  <c:v>4.0000000000000001E-3</c:v>
                </c:pt>
                <c:pt idx="6">
                  <c:v>-0.126</c:v>
                </c:pt>
                <c:pt idx="7">
                  <c:v>-0.28699999999999998</c:v>
                </c:pt>
                <c:pt idx="8">
                  <c:v>-0.47699999999999998</c:v>
                </c:pt>
                <c:pt idx="9">
                  <c:v>-0.52600000000000002</c:v>
                </c:pt>
                <c:pt idx="10">
                  <c:v>-0.47799999999999998</c:v>
                </c:pt>
                <c:pt idx="11">
                  <c:v>-0.33600000000000002</c:v>
                </c:pt>
                <c:pt idx="12">
                  <c:v>-0.14099999999999999</c:v>
                </c:pt>
                <c:pt idx="13">
                  <c:v>1.2999999999999999E-2</c:v>
                </c:pt>
                <c:pt idx="14">
                  <c:v>0.26900000000000002</c:v>
                </c:pt>
                <c:pt idx="15">
                  <c:v>1.0129999999999999</c:v>
                </c:pt>
                <c:pt idx="16">
                  <c:v>4.3529999999999998</c:v>
                </c:pt>
                <c:pt idx="17">
                  <c:v>4.3639999999999999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'[1]Kadar khal'!$I$324:$I$341</c:f>
              <c:numCache>
                <c:formatCode>General</c:formatCode>
                <c:ptCount val="18"/>
                <c:pt idx="7">
                  <c:v>0</c:v>
                </c:pt>
                <c:pt idx="8">
                  <c:v>5</c:v>
                </c:pt>
                <c:pt idx="9">
                  <c:v>10</c:v>
                </c:pt>
                <c:pt idx="10">
                  <c:v>12</c:v>
                </c:pt>
                <c:pt idx="11">
                  <c:v>14</c:v>
                </c:pt>
                <c:pt idx="12">
                  <c:v>16</c:v>
                </c:pt>
                <c:pt idx="13">
                  <c:v>18.256</c:v>
                </c:pt>
                <c:pt idx="14">
                  <c:v>23.256</c:v>
                </c:pt>
                <c:pt idx="15">
                  <c:v>28.256</c:v>
                </c:pt>
                <c:pt idx="16">
                  <c:v>30.521000000000001</c:v>
                </c:pt>
                <c:pt idx="17">
                  <c:v>32</c:v>
                </c:pt>
              </c:numCache>
            </c:numRef>
          </c:xVal>
          <c:yVal>
            <c:numRef>
              <c:f>'[1]Kadar khal'!$J$324:$J$341</c:f>
              <c:numCache>
                <c:formatCode>General</c:formatCode>
                <c:ptCount val="18"/>
                <c:pt idx="7">
                  <c:v>2.8290000000000002</c:v>
                </c:pt>
                <c:pt idx="8">
                  <c:v>2.819</c:v>
                </c:pt>
                <c:pt idx="9">
                  <c:v>2.8130000000000002</c:v>
                </c:pt>
                <c:pt idx="10">
                  <c:v>1.244</c:v>
                </c:pt>
                <c:pt idx="11">
                  <c:v>0.67400000000000004</c:v>
                </c:pt>
                <c:pt idx="12">
                  <c:v>4.0000000000000001E-3</c:v>
                </c:pt>
                <c:pt idx="13">
                  <c:v>-1.5</c:v>
                </c:pt>
                <c:pt idx="14">
                  <c:v>-1.5</c:v>
                </c:pt>
                <c:pt idx="15">
                  <c:v>-1.5</c:v>
                </c:pt>
                <c:pt idx="16">
                  <c:v>0.01</c:v>
                </c:pt>
                <c:pt idx="17">
                  <c:v>1.2999999999999999E-2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5261440"/>
        <c:axId val="245262976"/>
      </c:scatterChart>
      <c:valAx>
        <c:axId val="245261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62976"/>
        <c:crosses val="autoZero"/>
        <c:crossBetween val="midCat"/>
      </c:valAx>
      <c:valAx>
        <c:axId val="245262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61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khal'!$B$344:$B$361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42</c:v>
                </c:pt>
              </c:numCache>
            </c:numRef>
          </c:xVal>
          <c:yVal>
            <c:numRef>
              <c:f>'[1]Kadar khal'!$C$344:$C$361</c:f>
              <c:numCache>
                <c:formatCode>General</c:formatCode>
                <c:ptCount val="18"/>
                <c:pt idx="0">
                  <c:v>2.7890000000000001</c:v>
                </c:pt>
                <c:pt idx="1">
                  <c:v>2.78</c:v>
                </c:pt>
                <c:pt idx="2">
                  <c:v>2.7639999999999998</c:v>
                </c:pt>
                <c:pt idx="3">
                  <c:v>1.0589999999999999</c:v>
                </c:pt>
                <c:pt idx="4">
                  <c:v>0.67400000000000004</c:v>
                </c:pt>
                <c:pt idx="5">
                  <c:v>0.374</c:v>
                </c:pt>
                <c:pt idx="6">
                  <c:v>6.4000000000000001E-2</c:v>
                </c:pt>
                <c:pt idx="7">
                  <c:v>-0.13100000000000001</c:v>
                </c:pt>
                <c:pt idx="8">
                  <c:v>-0.36599999999999999</c:v>
                </c:pt>
                <c:pt idx="9">
                  <c:v>-0.42599999999999999</c:v>
                </c:pt>
                <c:pt idx="10">
                  <c:v>-0.377</c:v>
                </c:pt>
                <c:pt idx="11">
                  <c:v>-0.11600000000000001</c:v>
                </c:pt>
                <c:pt idx="12">
                  <c:v>0.113</c:v>
                </c:pt>
                <c:pt idx="13">
                  <c:v>0.51300000000000001</c:v>
                </c:pt>
                <c:pt idx="14">
                  <c:v>0.67400000000000004</c:v>
                </c:pt>
                <c:pt idx="15">
                  <c:v>1.6739999999999999</c:v>
                </c:pt>
                <c:pt idx="16">
                  <c:v>3.9630000000000001</c:v>
                </c:pt>
                <c:pt idx="17">
                  <c:v>3.9590000000000001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'[1]Kadar khal'!$I$344:$I$361</c:f>
              <c:numCache>
                <c:formatCode>General</c:formatCode>
                <c:ptCount val="18"/>
                <c:pt idx="7">
                  <c:v>0</c:v>
                </c:pt>
                <c:pt idx="8">
                  <c:v>5</c:v>
                </c:pt>
                <c:pt idx="9">
                  <c:v>10</c:v>
                </c:pt>
                <c:pt idx="10">
                  <c:v>12</c:v>
                </c:pt>
                <c:pt idx="11">
                  <c:v>14</c:v>
                </c:pt>
                <c:pt idx="12">
                  <c:v>17.260999999999999</c:v>
                </c:pt>
                <c:pt idx="13">
                  <c:v>22.260999999999999</c:v>
                </c:pt>
                <c:pt idx="14">
                  <c:v>27.260999999999999</c:v>
                </c:pt>
                <c:pt idx="15">
                  <c:v>29.510999999999999</c:v>
                </c:pt>
                <c:pt idx="16">
                  <c:v>30</c:v>
                </c:pt>
                <c:pt idx="17">
                  <c:v>32</c:v>
                </c:pt>
              </c:numCache>
            </c:numRef>
          </c:xVal>
          <c:yVal>
            <c:numRef>
              <c:f>'[1]Kadar khal'!$J$344:$J$361</c:f>
              <c:numCache>
                <c:formatCode>General</c:formatCode>
                <c:ptCount val="18"/>
                <c:pt idx="7">
                  <c:v>2.7890000000000001</c:v>
                </c:pt>
                <c:pt idx="8">
                  <c:v>2.78</c:v>
                </c:pt>
                <c:pt idx="9">
                  <c:v>2.7639999999999998</c:v>
                </c:pt>
                <c:pt idx="10">
                  <c:v>1.0589999999999999</c:v>
                </c:pt>
                <c:pt idx="11">
                  <c:v>0.67400000000000004</c:v>
                </c:pt>
                <c:pt idx="12">
                  <c:v>-1.5</c:v>
                </c:pt>
                <c:pt idx="13">
                  <c:v>-1.5</c:v>
                </c:pt>
                <c:pt idx="14">
                  <c:v>-1.5</c:v>
                </c:pt>
                <c:pt idx="15">
                  <c:v>0</c:v>
                </c:pt>
                <c:pt idx="16">
                  <c:v>0.113</c:v>
                </c:pt>
                <c:pt idx="17">
                  <c:v>0.51300000000000001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5292416"/>
        <c:axId val="257098880"/>
      </c:scatterChart>
      <c:valAx>
        <c:axId val="245292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098880"/>
        <c:crosses val="autoZero"/>
        <c:crossBetween val="midCat"/>
      </c:valAx>
      <c:valAx>
        <c:axId val="257098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292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khal'!$B$364:$B$376</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'[1]Kadar khal'!$C$364:$C$376</c:f>
              <c:numCache>
                <c:formatCode>General</c:formatCode>
                <c:ptCount val="13"/>
                <c:pt idx="0">
                  <c:v>3.0259999999999998</c:v>
                </c:pt>
                <c:pt idx="1">
                  <c:v>3.012</c:v>
                </c:pt>
                <c:pt idx="2">
                  <c:v>1.9330000000000001</c:v>
                </c:pt>
                <c:pt idx="3">
                  <c:v>1.1279999999999999</c:v>
                </c:pt>
                <c:pt idx="4">
                  <c:v>0.48099999999999998</c:v>
                </c:pt>
                <c:pt idx="5">
                  <c:v>3.0000000000000001E-3</c:v>
                </c:pt>
                <c:pt idx="6">
                  <c:v>-9.9000000000000005E-2</c:v>
                </c:pt>
                <c:pt idx="7">
                  <c:v>2E-3</c:v>
                </c:pt>
                <c:pt idx="8">
                  <c:v>0.47399999999999998</c:v>
                </c:pt>
                <c:pt idx="9">
                  <c:v>1.0820000000000001</c:v>
                </c:pt>
                <c:pt idx="10">
                  <c:v>2.1309999999999998</c:v>
                </c:pt>
                <c:pt idx="11">
                  <c:v>3.6070000000000002</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'[1]Kadar khal'!$I$365:$I$376</c:f>
              <c:numCache>
                <c:formatCode>General</c:formatCode>
                <c:ptCount val="12"/>
                <c:pt idx="0">
                  <c:v>0</c:v>
                </c:pt>
                <c:pt idx="1">
                  <c:v>5</c:v>
                </c:pt>
                <c:pt idx="2">
                  <c:v>10</c:v>
                </c:pt>
                <c:pt idx="3">
                  <c:v>15.1495</c:v>
                </c:pt>
                <c:pt idx="4">
                  <c:v>18.1495</c:v>
                </c:pt>
                <c:pt idx="5">
                  <c:v>21.1495</c:v>
                </c:pt>
                <c:pt idx="6">
                  <c:v>27.4495</c:v>
                </c:pt>
                <c:pt idx="7">
                  <c:v>30</c:v>
                </c:pt>
              </c:numCache>
            </c:numRef>
          </c:xVal>
          <c:yVal>
            <c:numRef>
              <c:f>'[1]Kadar khal'!$J$365:$J$376</c:f>
              <c:numCache>
                <c:formatCode>General</c:formatCode>
                <c:ptCount val="12"/>
                <c:pt idx="0">
                  <c:v>3.0259999999999998</c:v>
                </c:pt>
                <c:pt idx="1">
                  <c:v>3.012</c:v>
                </c:pt>
                <c:pt idx="2">
                  <c:v>1.9330000000000001</c:v>
                </c:pt>
                <c:pt idx="3">
                  <c:v>-1.5</c:v>
                </c:pt>
                <c:pt idx="4">
                  <c:v>-1.5</c:v>
                </c:pt>
                <c:pt idx="5">
                  <c:v>-1.5</c:v>
                </c:pt>
                <c:pt idx="6">
                  <c:v>2.7</c:v>
                </c:pt>
                <c:pt idx="7">
                  <c:v>3.6070000000000002</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7116032"/>
        <c:axId val="257117568"/>
      </c:scatterChart>
      <c:valAx>
        <c:axId val="25711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117568"/>
        <c:crosses val="autoZero"/>
        <c:crossBetween val="midCat"/>
      </c:valAx>
      <c:valAx>
        <c:axId val="257117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11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khal'!$B$379:$B$391</c:f>
              <c:numCache>
                <c:formatCode>General</c:formatCode>
                <c:ptCount val="13"/>
                <c:pt idx="0">
                  <c:v>0</c:v>
                </c:pt>
                <c:pt idx="1">
                  <c:v>5</c:v>
                </c:pt>
                <c:pt idx="2">
                  <c:v>10</c:v>
                </c:pt>
                <c:pt idx="3">
                  <c:v>12</c:v>
                </c:pt>
                <c:pt idx="4">
                  <c:v>14</c:v>
                </c:pt>
                <c:pt idx="5">
                  <c:v>16</c:v>
                </c:pt>
                <c:pt idx="6">
                  <c:v>17</c:v>
                </c:pt>
                <c:pt idx="7">
                  <c:v>18</c:v>
                </c:pt>
                <c:pt idx="8">
                  <c:v>20</c:v>
                </c:pt>
                <c:pt idx="9">
                  <c:v>22</c:v>
                </c:pt>
                <c:pt idx="10">
                  <c:v>24</c:v>
                </c:pt>
                <c:pt idx="11">
                  <c:v>28</c:v>
                </c:pt>
                <c:pt idx="12">
                  <c:v>30</c:v>
                </c:pt>
              </c:numCache>
            </c:numRef>
          </c:xVal>
          <c:yVal>
            <c:numRef>
              <c:f>'[1]Kadar khal'!$C$379:$C$391</c:f>
              <c:numCache>
                <c:formatCode>General</c:formatCode>
                <c:ptCount val="13"/>
                <c:pt idx="0">
                  <c:v>1.232</c:v>
                </c:pt>
                <c:pt idx="1">
                  <c:v>1.2270000000000001</c:v>
                </c:pt>
                <c:pt idx="2">
                  <c:v>1.2170000000000001</c:v>
                </c:pt>
                <c:pt idx="3">
                  <c:v>0.317</c:v>
                </c:pt>
                <c:pt idx="4">
                  <c:v>7.0000000000000001E-3</c:v>
                </c:pt>
                <c:pt idx="5">
                  <c:v>-0.253</c:v>
                </c:pt>
                <c:pt idx="6">
                  <c:v>-0.30299999999999999</c:v>
                </c:pt>
                <c:pt idx="7">
                  <c:v>-0.251</c:v>
                </c:pt>
                <c:pt idx="8">
                  <c:v>5.6000000000000001E-2</c:v>
                </c:pt>
                <c:pt idx="9">
                  <c:v>1.1020000000000001</c:v>
                </c:pt>
                <c:pt idx="10">
                  <c:v>3.641</c:v>
                </c:pt>
                <c:pt idx="11">
                  <c:v>3.6520000000000001</c:v>
                </c:pt>
                <c:pt idx="12">
                  <c:v>3.6469999999999998</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'[1]Kadar khal'!$I$380:$I$391</c:f>
              <c:numCache>
                <c:formatCode>General</c:formatCode>
                <c:ptCount val="12"/>
                <c:pt idx="4">
                  <c:v>0</c:v>
                </c:pt>
                <c:pt idx="5">
                  <c:v>5</c:v>
                </c:pt>
                <c:pt idx="6">
                  <c:v>9</c:v>
                </c:pt>
                <c:pt idx="7">
                  <c:v>13.0755</c:v>
                </c:pt>
                <c:pt idx="8">
                  <c:v>16.075499999999998</c:v>
                </c:pt>
                <c:pt idx="9">
                  <c:v>19.075499999999998</c:v>
                </c:pt>
                <c:pt idx="10">
                  <c:v>26.8035</c:v>
                </c:pt>
                <c:pt idx="11">
                  <c:v>28</c:v>
                </c:pt>
              </c:numCache>
            </c:numRef>
          </c:xVal>
          <c:yVal>
            <c:numRef>
              <c:f>'[1]Kadar khal'!$J$380:$J$391</c:f>
              <c:numCache>
                <c:formatCode>General</c:formatCode>
                <c:ptCount val="12"/>
                <c:pt idx="4">
                  <c:v>1.232</c:v>
                </c:pt>
                <c:pt idx="5">
                  <c:v>1.2270000000000001</c:v>
                </c:pt>
                <c:pt idx="6">
                  <c:v>1.2170000000000001</c:v>
                </c:pt>
                <c:pt idx="7">
                  <c:v>-1.5</c:v>
                </c:pt>
                <c:pt idx="8">
                  <c:v>-1.5</c:v>
                </c:pt>
                <c:pt idx="9">
                  <c:v>-1.5</c:v>
                </c:pt>
                <c:pt idx="10">
                  <c:v>3.6520000000000001</c:v>
                </c:pt>
                <c:pt idx="11">
                  <c:v>3.6520000000000001</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57159552"/>
        <c:axId val="257161088"/>
      </c:scatterChart>
      <c:valAx>
        <c:axId val="257159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161088"/>
        <c:crosses val="autoZero"/>
        <c:crossBetween val="midCat"/>
      </c:valAx>
      <c:valAx>
        <c:axId val="257161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159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khal'!$B$395:$B$406</c:f>
              <c:numCache>
                <c:formatCode>General</c:formatCode>
                <c:ptCount val="12"/>
                <c:pt idx="0">
                  <c:v>0</c:v>
                </c:pt>
                <c:pt idx="1">
                  <c:v>5</c:v>
                </c:pt>
                <c:pt idx="2">
                  <c:v>10</c:v>
                </c:pt>
                <c:pt idx="3">
                  <c:v>12</c:v>
                </c:pt>
                <c:pt idx="4">
                  <c:v>14</c:v>
                </c:pt>
                <c:pt idx="5">
                  <c:v>16</c:v>
                </c:pt>
                <c:pt idx="6">
                  <c:v>16.5</c:v>
                </c:pt>
                <c:pt idx="7">
                  <c:v>17</c:v>
                </c:pt>
                <c:pt idx="8">
                  <c:v>19</c:v>
                </c:pt>
                <c:pt idx="9">
                  <c:v>21</c:v>
                </c:pt>
                <c:pt idx="10">
                  <c:v>23</c:v>
                </c:pt>
                <c:pt idx="11">
                  <c:v>27</c:v>
                </c:pt>
              </c:numCache>
            </c:numRef>
          </c:xVal>
          <c:yVal>
            <c:numRef>
              <c:f>'[1]Kadar khal'!$C$395:$C$406</c:f>
              <c:numCache>
                <c:formatCode>General</c:formatCode>
                <c:ptCount val="12"/>
                <c:pt idx="0">
                  <c:v>1.37</c:v>
                </c:pt>
                <c:pt idx="1">
                  <c:v>1.355</c:v>
                </c:pt>
                <c:pt idx="2">
                  <c:v>1.345</c:v>
                </c:pt>
                <c:pt idx="3">
                  <c:v>0.34</c:v>
                </c:pt>
                <c:pt idx="4">
                  <c:v>-3.5000000000000003E-2</c:v>
                </c:pt>
                <c:pt idx="5">
                  <c:v>-0.42299999999999999</c:v>
                </c:pt>
                <c:pt idx="6">
                  <c:v>-0.47499999999999998</c:v>
                </c:pt>
                <c:pt idx="7">
                  <c:v>-0.41899999999999998</c:v>
                </c:pt>
                <c:pt idx="8">
                  <c:v>-4.1000000000000002E-2</c:v>
                </c:pt>
                <c:pt idx="9">
                  <c:v>0.76</c:v>
                </c:pt>
                <c:pt idx="10">
                  <c:v>3.4849999999999999</c:v>
                </c:pt>
                <c:pt idx="11">
                  <c:v>3.4940000000000002</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'[1]Kadar khal'!$I$395:$I$406</c:f>
              <c:numCache>
                <c:formatCode>General</c:formatCode>
                <c:ptCount val="12"/>
                <c:pt idx="3">
                  <c:v>0</c:v>
                </c:pt>
                <c:pt idx="4">
                  <c:v>5</c:v>
                </c:pt>
                <c:pt idx="5">
                  <c:v>8</c:v>
                </c:pt>
                <c:pt idx="6">
                  <c:v>12.2675</c:v>
                </c:pt>
                <c:pt idx="7">
                  <c:v>15.2675</c:v>
                </c:pt>
                <c:pt idx="8">
                  <c:v>18.267499999999998</c:v>
                </c:pt>
                <c:pt idx="9">
                  <c:v>25.758499999999998</c:v>
                </c:pt>
                <c:pt idx="10">
                  <c:v>27</c:v>
                </c:pt>
              </c:numCache>
            </c:numRef>
          </c:xVal>
          <c:yVal>
            <c:numRef>
              <c:f>'[1]Kadar khal'!$J$395:$J$406</c:f>
              <c:numCache>
                <c:formatCode>General</c:formatCode>
                <c:ptCount val="12"/>
                <c:pt idx="3">
                  <c:v>1.37</c:v>
                </c:pt>
                <c:pt idx="4">
                  <c:v>1.355</c:v>
                </c:pt>
                <c:pt idx="5">
                  <c:v>1.345</c:v>
                </c:pt>
                <c:pt idx="6">
                  <c:v>-1.5</c:v>
                </c:pt>
                <c:pt idx="7">
                  <c:v>-1.5</c:v>
                </c:pt>
                <c:pt idx="8">
                  <c:v>-1.5</c:v>
                </c:pt>
                <c:pt idx="9">
                  <c:v>3.4940000000000002</c:v>
                </c:pt>
                <c:pt idx="10">
                  <c:v>3.4940000000000002</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58570880"/>
        <c:axId val="258576768"/>
      </c:scatterChart>
      <c:valAx>
        <c:axId val="258570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76768"/>
        <c:crosses val="autoZero"/>
        <c:crossBetween val="midCat"/>
      </c:valAx>
      <c:valAx>
        <c:axId val="258576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70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khal'!$B$410:$B$421</c:f>
              <c:numCache>
                <c:formatCode>General</c:formatCode>
                <c:ptCount val="12"/>
                <c:pt idx="0">
                  <c:v>0</c:v>
                </c:pt>
                <c:pt idx="1">
                  <c:v>5</c:v>
                </c:pt>
                <c:pt idx="2">
                  <c:v>10</c:v>
                </c:pt>
                <c:pt idx="3">
                  <c:v>11</c:v>
                </c:pt>
                <c:pt idx="4">
                  <c:v>13</c:v>
                </c:pt>
                <c:pt idx="5">
                  <c:v>15</c:v>
                </c:pt>
                <c:pt idx="6">
                  <c:v>17</c:v>
                </c:pt>
                <c:pt idx="7">
                  <c:v>19</c:v>
                </c:pt>
                <c:pt idx="8">
                  <c:v>21</c:v>
                </c:pt>
                <c:pt idx="9">
                  <c:v>23</c:v>
                </c:pt>
                <c:pt idx="10">
                  <c:v>24</c:v>
                </c:pt>
                <c:pt idx="11">
                  <c:v>28</c:v>
                </c:pt>
              </c:numCache>
            </c:numRef>
          </c:xVal>
          <c:yVal>
            <c:numRef>
              <c:f>'[1]Kadar khal'!$C$410:$C$421</c:f>
              <c:numCache>
                <c:formatCode>General</c:formatCode>
                <c:ptCount val="12"/>
                <c:pt idx="0">
                  <c:v>1.68</c:v>
                </c:pt>
                <c:pt idx="1">
                  <c:v>1.675</c:v>
                </c:pt>
                <c:pt idx="2">
                  <c:v>1.67</c:v>
                </c:pt>
                <c:pt idx="3">
                  <c:v>0.16500000000000001</c:v>
                </c:pt>
                <c:pt idx="4">
                  <c:v>-8.1000000000000003E-2</c:v>
                </c:pt>
                <c:pt idx="5">
                  <c:v>-0.38100000000000001</c:v>
                </c:pt>
                <c:pt idx="6">
                  <c:v>-0.44700000000000001</c:v>
                </c:pt>
                <c:pt idx="7">
                  <c:v>-0.38200000000000001</c:v>
                </c:pt>
                <c:pt idx="8">
                  <c:v>-0.03</c:v>
                </c:pt>
                <c:pt idx="9">
                  <c:v>1.5649999999999999</c:v>
                </c:pt>
                <c:pt idx="10">
                  <c:v>3.5819999999999999</c:v>
                </c:pt>
                <c:pt idx="11">
                  <c:v>3.58</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'[1]Kadar khal'!$I$411:$I$421</c:f>
              <c:numCache>
                <c:formatCode>General</c:formatCode>
                <c:ptCount val="11"/>
                <c:pt idx="3">
                  <c:v>0</c:v>
                </c:pt>
                <c:pt idx="4">
                  <c:v>5</c:v>
                </c:pt>
                <c:pt idx="5">
                  <c:v>8</c:v>
                </c:pt>
                <c:pt idx="6">
                  <c:v>12.754999999999999</c:v>
                </c:pt>
                <c:pt idx="7">
                  <c:v>15.754999999999999</c:v>
                </c:pt>
                <c:pt idx="8">
                  <c:v>18.754999999999999</c:v>
                </c:pt>
                <c:pt idx="9">
                  <c:v>26.3765</c:v>
                </c:pt>
                <c:pt idx="10">
                  <c:v>28</c:v>
                </c:pt>
              </c:numCache>
            </c:numRef>
          </c:xVal>
          <c:yVal>
            <c:numRef>
              <c:f>'[1]Kadar khal'!$J$411:$J$421</c:f>
              <c:numCache>
                <c:formatCode>General</c:formatCode>
                <c:ptCount val="11"/>
                <c:pt idx="3">
                  <c:v>1.68</c:v>
                </c:pt>
                <c:pt idx="4">
                  <c:v>1.675</c:v>
                </c:pt>
                <c:pt idx="5">
                  <c:v>1.67</c:v>
                </c:pt>
                <c:pt idx="6">
                  <c:v>-1.5</c:v>
                </c:pt>
                <c:pt idx="7">
                  <c:v>-1.5</c:v>
                </c:pt>
                <c:pt idx="8">
                  <c:v>-1.5</c:v>
                </c:pt>
                <c:pt idx="9">
                  <c:v>3.581</c:v>
                </c:pt>
                <c:pt idx="10">
                  <c:v>3.58</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58933888"/>
        <c:axId val="258935424"/>
      </c:scatterChart>
      <c:valAx>
        <c:axId val="258933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35424"/>
        <c:crosses val="autoZero"/>
        <c:crossBetween val="midCat"/>
      </c:valAx>
      <c:valAx>
        <c:axId val="258935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33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khal'!$B$54:$B$72</c:f>
              <c:numCache>
                <c:formatCode>General</c:formatCode>
                <c:ptCount val="19"/>
                <c:pt idx="0">
                  <c:v>0</c:v>
                </c:pt>
                <c:pt idx="1">
                  <c:v>6</c:v>
                </c:pt>
                <c:pt idx="2">
                  <c:v>7</c:v>
                </c:pt>
                <c:pt idx="3">
                  <c:v>10</c:v>
                </c:pt>
                <c:pt idx="4">
                  <c:v>12</c:v>
                </c:pt>
                <c:pt idx="5">
                  <c:v>14</c:v>
                </c:pt>
                <c:pt idx="6">
                  <c:v>16</c:v>
                </c:pt>
                <c:pt idx="7">
                  <c:v>18</c:v>
                </c:pt>
                <c:pt idx="8">
                  <c:v>20</c:v>
                </c:pt>
                <c:pt idx="9">
                  <c:v>21.5</c:v>
                </c:pt>
                <c:pt idx="10">
                  <c:v>23</c:v>
                </c:pt>
                <c:pt idx="11">
                  <c:v>25</c:v>
                </c:pt>
                <c:pt idx="12">
                  <c:v>27</c:v>
                </c:pt>
                <c:pt idx="13">
                  <c:v>29</c:v>
                </c:pt>
                <c:pt idx="14">
                  <c:v>31</c:v>
                </c:pt>
                <c:pt idx="15">
                  <c:v>33</c:v>
                </c:pt>
                <c:pt idx="16">
                  <c:v>35</c:v>
                </c:pt>
                <c:pt idx="17">
                  <c:v>40</c:v>
                </c:pt>
              </c:numCache>
            </c:numRef>
          </c:xVal>
          <c:yVal>
            <c:numRef>
              <c:f>'[1]Kadar khal'!$C$54:$C$72</c:f>
              <c:numCache>
                <c:formatCode>General</c:formatCode>
                <c:ptCount val="19"/>
                <c:pt idx="0">
                  <c:v>0.92</c:v>
                </c:pt>
                <c:pt idx="1">
                  <c:v>0.91500000000000004</c:v>
                </c:pt>
                <c:pt idx="2">
                  <c:v>1.89</c:v>
                </c:pt>
                <c:pt idx="3">
                  <c:v>1.895</c:v>
                </c:pt>
                <c:pt idx="4">
                  <c:v>-0.105</c:v>
                </c:pt>
                <c:pt idx="5">
                  <c:v>-0.79600000000000004</c:v>
                </c:pt>
                <c:pt idx="6">
                  <c:v>-0.995</c:v>
                </c:pt>
                <c:pt idx="7">
                  <c:v>-1.1559999999999999</c:v>
                </c:pt>
                <c:pt idx="8">
                  <c:v>-1.3959999999999999</c:v>
                </c:pt>
                <c:pt idx="9">
                  <c:v>-1.4450000000000001</c:v>
                </c:pt>
                <c:pt idx="10">
                  <c:v>-1.391</c:v>
                </c:pt>
                <c:pt idx="11">
                  <c:v>-1.165</c:v>
                </c:pt>
                <c:pt idx="12">
                  <c:v>-1.01</c:v>
                </c:pt>
                <c:pt idx="13">
                  <c:v>-0.75600000000000001</c:v>
                </c:pt>
                <c:pt idx="14">
                  <c:v>-0.5</c:v>
                </c:pt>
                <c:pt idx="15">
                  <c:v>0.995</c:v>
                </c:pt>
                <c:pt idx="16">
                  <c:v>0.99</c:v>
                </c:pt>
                <c:pt idx="17">
                  <c:v>0.98499999999999999</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'[1]Kadar khal'!$I$55:$I$72</c:f>
              <c:numCache>
                <c:formatCode>General</c:formatCode>
                <c:ptCount val="18"/>
                <c:pt idx="0">
                  <c:v>0</c:v>
                </c:pt>
                <c:pt idx="1">
                  <c:v>6</c:v>
                </c:pt>
                <c:pt idx="2">
                  <c:v>7</c:v>
                </c:pt>
                <c:pt idx="3">
                  <c:v>10</c:v>
                </c:pt>
                <c:pt idx="4">
                  <c:v>12</c:v>
                </c:pt>
                <c:pt idx="5">
                  <c:v>14</c:v>
                </c:pt>
                <c:pt idx="6">
                  <c:v>15.056000000000001</c:v>
                </c:pt>
                <c:pt idx="7">
                  <c:v>20.056000000000001</c:v>
                </c:pt>
                <c:pt idx="8">
                  <c:v>25.056000000000001</c:v>
                </c:pt>
                <c:pt idx="9">
                  <c:v>25.656000000000002</c:v>
                </c:pt>
                <c:pt idx="10">
                  <c:v>27</c:v>
                </c:pt>
                <c:pt idx="11">
                  <c:v>29</c:v>
                </c:pt>
                <c:pt idx="12">
                  <c:v>31</c:v>
                </c:pt>
                <c:pt idx="13">
                  <c:v>33</c:v>
                </c:pt>
                <c:pt idx="14">
                  <c:v>35</c:v>
                </c:pt>
                <c:pt idx="15">
                  <c:v>40</c:v>
                </c:pt>
              </c:numCache>
            </c:numRef>
          </c:xVal>
          <c:yVal>
            <c:numRef>
              <c:f>'[1]Kadar khal'!$J$55:$J$72</c:f>
              <c:numCache>
                <c:formatCode>General</c:formatCode>
                <c:ptCount val="18"/>
                <c:pt idx="0">
                  <c:v>0.92</c:v>
                </c:pt>
                <c:pt idx="1">
                  <c:v>0.91500000000000004</c:v>
                </c:pt>
                <c:pt idx="2">
                  <c:v>1.89</c:v>
                </c:pt>
                <c:pt idx="3">
                  <c:v>1.895</c:v>
                </c:pt>
                <c:pt idx="4">
                  <c:v>-0.105</c:v>
                </c:pt>
                <c:pt idx="5">
                  <c:v>-0.79600000000000004</c:v>
                </c:pt>
                <c:pt idx="6">
                  <c:v>-1.5</c:v>
                </c:pt>
                <c:pt idx="7">
                  <c:v>-1.5</c:v>
                </c:pt>
                <c:pt idx="8">
                  <c:v>-1.5</c:v>
                </c:pt>
                <c:pt idx="9">
                  <c:v>-1.1000000000000001</c:v>
                </c:pt>
                <c:pt idx="10">
                  <c:v>-1.01</c:v>
                </c:pt>
                <c:pt idx="11">
                  <c:v>-0.75600000000000001</c:v>
                </c:pt>
                <c:pt idx="12">
                  <c:v>-0.5</c:v>
                </c:pt>
                <c:pt idx="13">
                  <c:v>0.995</c:v>
                </c:pt>
                <c:pt idx="14">
                  <c:v>0.99</c:v>
                </c:pt>
                <c:pt idx="15">
                  <c:v>0.98499999999999999</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5109120"/>
        <c:axId val="245110656"/>
      </c:scatterChart>
      <c:valAx>
        <c:axId val="245109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10656"/>
        <c:crosses val="autoZero"/>
        <c:crossBetween val="midCat"/>
      </c:valAx>
      <c:valAx>
        <c:axId val="245110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09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khal'!$B$425:$B$438</c:f>
              <c:numCache>
                <c:formatCode>General</c:formatCode>
                <c:ptCount val="14"/>
                <c:pt idx="0">
                  <c:v>0</c:v>
                </c:pt>
                <c:pt idx="1">
                  <c:v>5</c:v>
                </c:pt>
                <c:pt idx="2">
                  <c:v>10</c:v>
                </c:pt>
                <c:pt idx="3">
                  <c:v>12</c:v>
                </c:pt>
                <c:pt idx="4">
                  <c:v>14</c:v>
                </c:pt>
                <c:pt idx="5">
                  <c:v>15</c:v>
                </c:pt>
                <c:pt idx="6">
                  <c:v>16</c:v>
                </c:pt>
                <c:pt idx="7">
                  <c:v>17</c:v>
                </c:pt>
                <c:pt idx="8">
                  <c:v>18</c:v>
                </c:pt>
                <c:pt idx="9">
                  <c:v>20</c:v>
                </c:pt>
                <c:pt idx="10">
                  <c:v>21</c:v>
                </c:pt>
                <c:pt idx="11">
                  <c:v>22</c:v>
                </c:pt>
                <c:pt idx="12">
                  <c:v>30</c:v>
                </c:pt>
                <c:pt idx="13">
                  <c:v>35</c:v>
                </c:pt>
              </c:numCache>
            </c:numRef>
          </c:xVal>
          <c:yVal>
            <c:numRef>
              <c:f>'[1]Kadar khal'!$C$425:$C$438</c:f>
              <c:numCache>
                <c:formatCode>General</c:formatCode>
                <c:ptCount val="14"/>
                <c:pt idx="0">
                  <c:v>2.5059999999999998</c:v>
                </c:pt>
                <c:pt idx="1">
                  <c:v>2.5110000000000001</c:v>
                </c:pt>
                <c:pt idx="2">
                  <c:v>2.516</c:v>
                </c:pt>
                <c:pt idx="3">
                  <c:v>0.35099999999999998</c:v>
                </c:pt>
                <c:pt idx="4">
                  <c:v>5.0999999999999997E-2</c:v>
                </c:pt>
                <c:pt idx="5">
                  <c:v>-0.19500000000000001</c:v>
                </c:pt>
                <c:pt idx="6">
                  <c:v>-0.28399999999999997</c:v>
                </c:pt>
                <c:pt idx="7">
                  <c:v>-0.22500000000000001</c:v>
                </c:pt>
                <c:pt idx="8">
                  <c:v>-3.5000000000000003E-2</c:v>
                </c:pt>
                <c:pt idx="9">
                  <c:v>0.156</c:v>
                </c:pt>
                <c:pt idx="10">
                  <c:v>0.45100000000000001</c:v>
                </c:pt>
                <c:pt idx="11">
                  <c:v>1.5660000000000001</c:v>
                </c:pt>
                <c:pt idx="12">
                  <c:v>1.571</c:v>
                </c:pt>
                <c:pt idx="13">
                  <c:v>1.5760000000000001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'[1]Kadar khal'!$I$425:$I$438</c:f>
              <c:numCache>
                <c:formatCode>General</c:formatCode>
                <c:ptCount val="14"/>
                <c:pt idx="5">
                  <c:v>0</c:v>
                </c:pt>
                <c:pt idx="6">
                  <c:v>5</c:v>
                </c:pt>
                <c:pt idx="7">
                  <c:v>10</c:v>
                </c:pt>
                <c:pt idx="8">
                  <c:v>12</c:v>
                </c:pt>
                <c:pt idx="9">
                  <c:v>14.7765</c:v>
                </c:pt>
                <c:pt idx="10">
                  <c:v>17.776499999999999</c:v>
                </c:pt>
                <c:pt idx="11">
                  <c:v>20.776499999999999</c:v>
                </c:pt>
                <c:pt idx="12">
                  <c:v>25.276499999999999</c:v>
                </c:pt>
                <c:pt idx="13">
                  <c:v>30</c:v>
                </c:pt>
              </c:numCache>
            </c:numRef>
          </c:xVal>
          <c:yVal>
            <c:numRef>
              <c:f>'[1]Kadar khal'!$J$425:$J$438</c:f>
              <c:numCache>
                <c:formatCode>General</c:formatCode>
                <c:ptCount val="14"/>
                <c:pt idx="5">
                  <c:v>2.5059999999999998</c:v>
                </c:pt>
                <c:pt idx="6">
                  <c:v>2.5110000000000001</c:v>
                </c:pt>
                <c:pt idx="7">
                  <c:v>2.516</c:v>
                </c:pt>
                <c:pt idx="8">
                  <c:v>0.35099999999999998</c:v>
                </c:pt>
                <c:pt idx="9">
                  <c:v>-1.5</c:v>
                </c:pt>
                <c:pt idx="10">
                  <c:v>-1.5</c:v>
                </c:pt>
                <c:pt idx="11">
                  <c:v>-1.5</c:v>
                </c:pt>
                <c:pt idx="12">
                  <c:v>1.5</c:v>
                </c:pt>
                <c:pt idx="13">
                  <c:v>1.571</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58964864"/>
        <c:axId val="258974848"/>
      </c:scatterChart>
      <c:valAx>
        <c:axId val="258964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74848"/>
        <c:crosses val="autoZero"/>
        <c:crossBetween val="midCat"/>
      </c:valAx>
      <c:valAx>
        <c:axId val="258974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64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khal'!$B$441:$B$452</c:f>
              <c:numCache>
                <c:formatCode>General</c:formatCode>
                <c:ptCount val="12"/>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'[1]Kadar khal'!$C$441:$C$452</c:f>
              <c:numCache>
                <c:formatCode>General</c:formatCode>
                <c:ptCount val="12"/>
                <c:pt idx="0">
                  <c:v>3.7320000000000002</c:v>
                </c:pt>
                <c:pt idx="1">
                  <c:v>3.9750000000000001</c:v>
                </c:pt>
                <c:pt idx="2">
                  <c:v>2.7879999999999998</c:v>
                </c:pt>
                <c:pt idx="3">
                  <c:v>1.772</c:v>
                </c:pt>
                <c:pt idx="4">
                  <c:v>0.83299999999999996</c:v>
                </c:pt>
                <c:pt idx="5">
                  <c:v>0.254</c:v>
                </c:pt>
                <c:pt idx="6">
                  <c:v>0.153</c:v>
                </c:pt>
                <c:pt idx="7">
                  <c:v>0.25600000000000001</c:v>
                </c:pt>
                <c:pt idx="8">
                  <c:v>0.878</c:v>
                </c:pt>
                <c:pt idx="9">
                  <c:v>1.7889999999999999</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'[1]Kadar khal'!$I$441:$I$452</c:f>
              <c:numCache>
                <c:formatCode>General</c:formatCode>
                <c:ptCount val="12"/>
                <c:pt idx="4">
                  <c:v>0</c:v>
                </c:pt>
                <c:pt idx="5">
                  <c:v>5</c:v>
                </c:pt>
                <c:pt idx="6">
                  <c:v>13.212499999999999</c:v>
                </c:pt>
                <c:pt idx="7">
                  <c:v>16.212499999999999</c:v>
                </c:pt>
                <c:pt idx="8">
                  <c:v>19.212499999999999</c:v>
                </c:pt>
                <c:pt idx="9">
                  <c:v>24.462499999999999</c:v>
                </c:pt>
                <c:pt idx="10">
                  <c:v>26</c:v>
                </c:pt>
                <c:pt idx="11">
                  <c:v>30</c:v>
                </c:pt>
              </c:numCache>
            </c:numRef>
          </c:xVal>
          <c:yVal>
            <c:numRef>
              <c:f>'[1]Kadar khal'!$J$441:$J$452</c:f>
              <c:numCache>
                <c:formatCode>General</c:formatCode>
                <c:ptCount val="12"/>
                <c:pt idx="4">
                  <c:v>3.7320000000000002</c:v>
                </c:pt>
                <c:pt idx="5">
                  <c:v>3.9750000000000001</c:v>
                </c:pt>
                <c:pt idx="6">
                  <c:v>-1.5</c:v>
                </c:pt>
                <c:pt idx="7">
                  <c:v>-1.5</c:v>
                </c:pt>
                <c:pt idx="8">
                  <c:v>-1.5</c:v>
                </c:pt>
                <c:pt idx="9">
                  <c:v>2</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9008768"/>
        <c:axId val="259010560"/>
      </c:scatterChart>
      <c:valAx>
        <c:axId val="2590087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010560"/>
        <c:crosses val="autoZero"/>
        <c:crossBetween val="midCat"/>
      </c:valAx>
      <c:valAx>
        <c:axId val="259010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008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khal'!$B$455:$B$467</c:f>
              <c:numCache>
                <c:formatCode>General</c:formatCode>
                <c:ptCount val="13"/>
                <c:pt idx="0">
                  <c:v>0</c:v>
                </c:pt>
                <c:pt idx="1">
                  <c:v>5</c:v>
                </c:pt>
                <c:pt idx="2">
                  <c:v>10</c:v>
                </c:pt>
                <c:pt idx="3">
                  <c:v>12</c:v>
                </c:pt>
                <c:pt idx="4">
                  <c:v>14</c:v>
                </c:pt>
                <c:pt idx="5">
                  <c:v>16</c:v>
                </c:pt>
                <c:pt idx="6">
                  <c:v>18</c:v>
                </c:pt>
                <c:pt idx="7">
                  <c:v>19</c:v>
                </c:pt>
                <c:pt idx="8">
                  <c:v>20</c:v>
                </c:pt>
                <c:pt idx="9">
                  <c:v>22</c:v>
                </c:pt>
                <c:pt idx="10">
                  <c:v>26</c:v>
                </c:pt>
                <c:pt idx="11">
                  <c:v>28</c:v>
                </c:pt>
                <c:pt idx="12">
                  <c:v>32</c:v>
                </c:pt>
              </c:numCache>
            </c:numRef>
          </c:xVal>
          <c:yVal>
            <c:numRef>
              <c:f>'[1]Kadar khal'!$C$455:$C$467</c:f>
              <c:numCache>
                <c:formatCode>General</c:formatCode>
                <c:ptCount val="13"/>
                <c:pt idx="0">
                  <c:v>4.0039999999999996</c:v>
                </c:pt>
                <c:pt idx="1">
                  <c:v>3.9990000000000001</c:v>
                </c:pt>
                <c:pt idx="2">
                  <c:v>2.798</c:v>
                </c:pt>
                <c:pt idx="3">
                  <c:v>1.7490000000000001</c:v>
                </c:pt>
                <c:pt idx="4">
                  <c:v>0.79400000000000004</c:v>
                </c:pt>
                <c:pt idx="5">
                  <c:v>1E-3</c:v>
                </c:pt>
                <c:pt idx="6">
                  <c:v>-0.1</c:v>
                </c:pt>
                <c:pt idx="7">
                  <c:v>2E-3</c:v>
                </c:pt>
                <c:pt idx="8">
                  <c:v>0.29799999999999999</c:v>
                </c:pt>
                <c:pt idx="9">
                  <c:v>0.78400000000000003</c:v>
                </c:pt>
                <c:pt idx="10">
                  <c:v>1.8009999999999999</c:v>
                </c:pt>
                <c:pt idx="11">
                  <c:v>2.6619999999999999</c:v>
                </c:pt>
                <c:pt idx="12">
                  <c:v>2.669</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'[1]Kadar khal'!$I$455:$I$467</c:f>
              <c:numCache>
                <c:formatCode>General</c:formatCode>
                <c:ptCount val="13"/>
                <c:pt idx="8">
                  <c:v>0</c:v>
                </c:pt>
                <c:pt idx="9">
                  <c:v>5</c:v>
                </c:pt>
                <c:pt idx="10">
                  <c:v>8</c:v>
                </c:pt>
                <c:pt idx="11">
                  <c:v>15.05</c:v>
                </c:pt>
                <c:pt idx="12">
                  <c:v>18.05</c:v>
                </c:pt>
              </c:numCache>
            </c:numRef>
          </c:xVal>
          <c:yVal>
            <c:numRef>
              <c:f>'[1]Kadar khal'!$J$455:$J$467</c:f>
              <c:numCache>
                <c:formatCode>General</c:formatCode>
                <c:ptCount val="13"/>
                <c:pt idx="8">
                  <c:v>4.0039999999999996</c:v>
                </c:pt>
                <c:pt idx="9">
                  <c:v>3.9990000000000001</c:v>
                </c:pt>
                <c:pt idx="10">
                  <c:v>3.2</c:v>
                </c:pt>
                <c:pt idx="11">
                  <c:v>-1.5</c:v>
                </c:pt>
                <c:pt idx="12">
                  <c:v>-1.5</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9035904"/>
        <c:axId val="259037440"/>
      </c:scatterChart>
      <c:valAx>
        <c:axId val="259035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037440"/>
        <c:crosses val="autoZero"/>
        <c:crossBetween val="midCat"/>
      </c:valAx>
      <c:valAx>
        <c:axId val="259037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035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khal'!$B$471:$B$483</c:f>
              <c:numCache>
                <c:formatCode>General</c:formatCode>
                <c:ptCount val="13"/>
                <c:pt idx="0">
                  <c:v>0</c:v>
                </c:pt>
                <c:pt idx="1">
                  <c:v>2</c:v>
                </c:pt>
                <c:pt idx="2">
                  <c:v>4</c:v>
                </c:pt>
                <c:pt idx="3">
                  <c:v>6</c:v>
                </c:pt>
                <c:pt idx="4">
                  <c:v>8</c:v>
                </c:pt>
                <c:pt idx="5">
                  <c:v>10</c:v>
                </c:pt>
                <c:pt idx="6">
                  <c:v>12</c:v>
                </c:pt>
                <c:pt idx="7">
                  <c:v>14</c:v>
                </c:pt>
                <c:pt idx="8">
                  <c:v>16</c:v>
                </c:pt>
                <c:pt idx="9">
                  <c:v>17</c:v>
                </c:pt>
                <c:pt idx="10">
                  <c:v>18</c:v>
                </c:pt>
                <c:pt idx="11">
                  <c:v>22</c:v>
                </c:pt>
              </c:numCache>
            </c:numRef>
          </c:xVal>
          <c:yVal>
            <c:numRef>
              <c:f>'[1]Kadar khal'!$C$471:$C$483</c:f>
              <c:numCache>
                <c:formatCode>General</c:formatCode>
                <c:ptCount val="13"/>
                <c:pt idx="0">
                  <c:v>2.4830000000000001</c:v>
                </c:pt>
                <c:pt idx="1">
                  <c:v>2.4769999999999999</c:v>
                </c:pt>
                <c:pt idx="2">
                  <c:v>0.52</c:v>
                </c:pt>
                <c:pt idx="3">
                  <c:v>-0.223</c:v>
                </c:pt>
                <c:pt idx="4">
                  <c:v>-0.55700000000000005</c:v>
                </c:pt>
                <c:pt idx="5">
                  <c:v>-0.61199999999999999</c:v>
                </c:pt>
                <c:pt idx="6">
                  <c:v>-0.55300000000000005</c:v>
                </c:pt>
                <c:pt idx="7">
                  <c:v>-0.27700000000000002</c:v>
                </c:pt>
                <c:pt idx="8">
                  <c:v>0.42499999999999999</c:v>
                </c:pt>
                <c:pt idx="9">
                  <c:v>2.2930000000000001</c:v>
                </c:pt>
                <c:pt idx="10">
                  <c:v>3.8479999999999999</c:v>
                </c:pt>
                <c:pt idx="11">
                  <c:v>3.8540000000000001</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'[1]Kadar khal'!$I$471:$I$483</c:f>
              <c:numCache>
                <c:formatCode>General</c:formatCode>
                <c:ptCount val="13"/>
                <c:pt idx="8">
                  <c:v>0</c:v>
                </c:pt>
                <c:pt idx="9">
                  <c:v>1</c:v>
                </c:pt>
                <c:pt idx="10">
                  <c:v>6.9654999999999996</c:v>
                </c:pt>
                <c:pt idx="11">
                  <c:v>9.9654999999999987</c:v>
                </c:pt>
                <c:pt idx="12">
                  <c:v>12.965499999999999</c:v>
                </c:pt>
              </c:numCache>
            </c:numRef>
          </c:xVal>
          <c:yVal>
            <c:numRef>
              <c:f>'[1]Kadar khal'!$J$471:$J$483</c:f>
              <c:numCache>
                <c:formatCode>General</c:formatCode>
                <c:ptCount val="13"/>
                <c:pt idx="8">
                  <c:v>2.4830000000000001</c:v>
                </c:pt>
                <c:pt idx="9">
                  <c:v>2.4769999999999999</c:v>
                </c:pt>
                <c:pt idx="10">
                  <c:v>-1.5</c:v>
                </c:pt>
                <c:pt idx="11">
                  <c:v>-1.5</c:v>
                </c:pt>
                <c:pt idx="12">
                  <c:v>-1.5</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59070976"/>
        <c:axId val="259072768"/>
      </c:scatterChart>
      <c:valAx>
        <c:axId val="259070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072768"/>
        <c:crosses val="autoZero"/>
        <c:crossBetween val="midCat"/>
      </c:valAx>
      <c:valAx>
        <c:axId val="259072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070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khal'!$B$486:$B$499</c:f>
              <c:numCache>
                <c:formatCode>General</c:formatCode>
                <c:ptCount val="14"/>
                <c:pt idx="0">
                  <c:v>0</c:v>
                </c:pt>
                <c:pt idx="1">
                  <c:v>5</c:v>
                </c:pt>
                <c:pt idx="2">
                  <c:v>10</c:v>
                </c:pt>
                <c:pt idx="3">
                  <c:v>12</c:v>
                </c:pt>
                <c:pt idx="4">
                  <c:v>14</c:v>
                </c:pt>
                <c:pt idx="5">
                  <c:v>16</c:v>
                </c:pt>
                <c:pt idx="6">
                  <c:v>18</c:v>
                </c:pt>
                <c:pt idx="7">
                  <c:v>19</c:v>
                </c:pt>
                <c:pt idx="8">
                  <c:v>20</c:v>
                </c:pt>
                <c:pt idx="9">
                  <c:v>22</c:v>
                </c:pt>
                <c:pt idx="10">
                  <c:v>24</c:v>
                </c:pt>
                <c:pt idx="11">
                  <c:v>26</c:v>
                </c:pt>
                <c:pt idx="12">
                  <c:v>28</c:v>
                </c:pt>
                <c:pt idx="13">
                  <c:v>32</c:v>
                </c:pt>
              </c:numCache>
            </c:numRef>
          </c:xVal>
          <c:yVal>
            <c:numRef>
              <c:f>'[1]Kadar khal'!$C$486:$C$499</c:f>
              <c:numCache>
                <c:formatCode>General</c:formatCode>
                <c:ptCount val="14"/>
                <c:pt idx="0">
                  <c:v>2.9580000000000002</c:v>
                </c:pt>
                <c:pt idx="1">
                  <c:v>2.9529999999999998</c:v>
                </c:pt>
                <c:pt idx="2">
                  <c:v>2.948</c:v>
                </c:pt>
                <c:pt idx="3">
                  <c:v>1.9379999999999999</c:v>
                </c:pt>
                <c:pt idx="4">
                  <c:v>0.20300000000000001</c:v>
                </c:pt>
                <c:pt idx="5">
                  <c:v>-0.17699999999999999</c:v>
                </c:pt>
                <c:pt idx="6">
                  <c:v>-0.52300000000000002</c:v>
                </c:pt>
                <c:pt idx="7">
                  <c:v>-0.56200000000000006</c:v>
                </c:pt>
                <c:pt idx="8">
                  <c:v>-0.52</c:v>
                </c:pt>
                <c:pt idx="9">
                  <c:v>-0.123</c:v>
                </c:pt>
                <c:pt idx="10">
                  <c:v>0.27600000000000002</c:v>
                </c:pt>
                <c:pt idx="11">
                  <c:v>1.623</c:v>
                </c:pt>
                <c:pt idx="12">
                  <c:v>3.8889999999999998</c:v>
                </c:pt>
                <c:pt idx="13">
                  <c:v>3.903</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'[1]Kadar khal'!$I$486:$I$499</c:f>
              <c:numCache>
                <c:formatCode>General</c:formatCode>
                <c:ptCount val="14"/>
                <c:pt idx="2">
                  <c:v>0</c:v>
                </c:pt>
                <c:pt idx="3">
                  <c:v>5</c:v>
                </c:pt>
                <c:pt idx="4">
                  <c:v>9</c:v>
                </c:pt>
                <c:pt idx="5">
                  <c:v>15.672000000000001</c:v>
                </c:pt>
                <c:pt idx="6">
                  <c:v>18.672000000000001</c:v>
                </c:pt>
                <c:pt idx="7">
                  <c:v>21.672000000000001</c:v>
                </c:pt>
                <c:pt idx="8">
                  <c:v>29.755499999999998</c:v>
                </c:pt>
                <c:pt idx="9">
                  <c:v>32</c:v>
                </c:pt>
              </c:numCache>
            </c:numRef>
          </c:xVal>
          <c:yVal>
            <c:numRef>
              <c:f>'[1]Kadar khal'!$J$486:$J$499</c:f>
              <c:numCache>
                <c:formatCode>General</c:formatCode>
                <c:ptCount val="14"/>
                <c:pt idx="2">
                  <c:v>2.9580000000000002</c:v>
                </c:pt>
                <c:pt idx="3">
                  <c:v>2.9529999999999998</c:v>
                </c:pt>
                <c:pt idx="4">
                  <c:v>2.948</c:v>
                </c:pt>
                <c:pt idx="5">
                  <c:v>-1.5</c:v>
                </c:pt>
                <c:pt idx="6">
                  <c:v>-1.5</c:v>
                </c:pt>
                <c:pt idx="7">
                  <c:v>-1.5</c:v>
                </c:pt>
                <c:pt idx="8">
                  <c:v>3.8889999999999998</c:v>
                </c:pt>
                <c:pt idx="9">
                  <c:v>3.903</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59102208"/>
        <c:axId val="259103744"/>
      </c:scatterChart>
      <c:valAx>
        <c:axId val="259102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103744"/>
        <c:crosses val="autoZero"/>
        <c:crossBetween val="midCat"/>
      </c:valAx>
      <c:valAx>
        <c:axId val="259103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102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khal'!$B$503:$B$526</c:f>
              <c:numCache>
                <c:formatCode>General</c:formatCode>
                <c:ptCount val="24"/>
                <c:pt idx="0">
                  <c:v>0</c:v>
                </c:pt>
                <c:pt idx="1">
                  <c:v>2</c:v>
                </c:pt>
                <c:pt idx="2">
                  <c:v>4</c:v>
                </c:pt>
                <c:pt idx="3">
                  <c:v>6</c:v>
                </c:pt>
                <c:pt idx="4">
                  <c:v>8</c:v>
                </c:pt>
                <c:pt idx="5">
                  <c:v>10</c:v>
                </c:pt>
                <c:pt idx="6">
                  <c:v>11</c:v>
                </c:pt>
                <c:pt idx="7">
                  <c:v>12</c:v>
                </c:pt>
                <c:pt idx="8">
                  <c:v>14</c:v>
                </c:pt>
                <c:pt idx="9">
                  <c:v>16</c:v>
                </c:pt>
                <c:pt idx="10">
                  <c:v>18</c:v>
                </c:pt>
                <c:pt idx="11">
                  <c:v>20</c:v>
                </c:pt>
                <c:pt idx="12">
                  <c:v>24</c:v>
                </c:pt>
              </c:numCache>
            </c:numRef>
          </c:xVal>
          <c:yVal>
            <c:numRef>
              <c:f>'[1]Kadar khal'!$C$503:$C$526</c:f>
              <c:numCache>
                <c:formatCode>General</c:formatCode>
                <c:ptCount val="24"/>
                <c:pt idx="0">
                  <c:v>3.1850000000000001</c:v>
                </c:pt>
                <c:pt idx="1">
                  <c:v>3.18</c:v>
                </c:pt>
                <c:pt idx="2">
                  <c:v>0.83499999999999996</c:v>
                </c:pt>
                <c:pt idx="3">
                  <c:v>0.379</c:v>
                </c:pt>
                <c:pt idx="4">
                  <c:v>7.9000000000000001E-2</c:v>
                </c:pt>
                <c:pt idx="5">
                  <c:v>-0.214</c:v>
                </c:pt>
                <c:pt idx="6">
                  <c:v>-0.26</c:v>
                </c:pt>
                <c:pt idx="7">
                  <c:v>-0.21199999999999999</c:v>
                </c:pt>
                <c:pt idx="8">
                  <c:v>2.5000000000000001E-2</c:v>
                </c:pt>
                <c:pt idx="9">
                  <c:v>0.378</c:v>
                </c:pt>
                <c:pt idx="10">
                  <c:v>0.83</c:v>
                </c:pt>
                <c:pt idx="11">
                  <c:v>3.9340000000000002</c:v>
                </c:pt>
                <c:pt idx="12">
                  <c:v>3.94</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'[1]Kadar khal'!$I$503:$I$527</c:f>
              <c:numCache>
                <c:formatCode>General</c:formatCode>
                <c:ptCount val="25"/>
                <c:pt idx="4">
                  <c:v>0</c:v>
                </c:pt>
                <c:pt idx="5">
                  <c:v>2</c:v>
                </c:pt>
                <c:pt idx="6">
                  <c:v>4</c:v>
                </c:pt>
                <c:pt idx="7">
                  <c:v>5</c:v>
                </c:pt>
                <c:pt idx="8">
                  <c:v>7.8185000000000002</c:v>
                </c:pt>
                <c:pt idx="9">
                  <c:v>10.8185</c:v>
                </c:pt>
                <c:pt idx="10">
                  <c:v>13.8185</c:v>
                </c:pt>
                <c:pt idx="11">
                  <c:v>16.8185</c:v>
                </c:pt>
                <c:pt idx="12">
                  <c:v>18</c:v>
                </c:pt>
                <c:pt idx="13">
                  <c:v>20</c:v>
                </c:pt>
                <c:pt idx="14">
                  <c:v>24</c:v>
                </c:pt>
              </c:numCache>
            </c:numRef>
          </c:xVal>
          <c:yVal>
            <c:numRef>
              <c:f>'[1]Kadar khal'!$J$503:$J$527</c:f>
              <c:numCache>
                <c:formatCode>General</c:formatCode>
                <c:ptCount val="25"/>
                <c:pt idx="4">
                  <c:v>3.1850000000000001</c:v>
                </c:pt>
                <c:pt idx="5">
                  <c:v>3.18</c:v>
                </c:pt>
                <c:pt idx="6">
                  <c:v>0.83499999999999996</c:v>
                </c:pt>
                <c:pt idx="7">
                  <c:v>0.379</c:v>
                </c:pt>
                <c:pt idx="8">
                  <c:v>-1.5</c:v>
                </c:pt>
                <c:pt idx="9">
                  <c:v>-1.5</c:v>
                </c:pt>
                <c:pt idx="10">
                  <c:v>-1.5</c:v>
                </c:pt>
                <c:pt idx="11">
                  <c:v>0.5</c:v>
                </c:pt>
                <c:pt idx="12">
                  <c:v>0.83</c:v>
                </c:pt>
                <c:pt idx="13">
                  <c:v>3.9340000000000002</c:v>
                </c:pt>
                <c:pt idx="14">
                  <c:v>3.94</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61038464"/>
        <c:axId val="261040000"/>
      </c:scatterChart>
      <c:valAx>
        <c:axId val="261038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040000"/>
        <c:crosses val="autoZero"/>
        <c:crossBetween val="midCat"/>
      </c:valAx>
      <c:valAx>
        <c:axId val="261040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038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khal'!$B$531:$B$546</c:f>
              <c:numCache>
                <c:formatCode>General</c:formatCode>
                <c:ptCount val="16"/>
                <c:pt idx="0">
                  <c:v>0</c:v>
                </c:pt>
                <c:pt idx="1">
                  <c:v>5</c:v>
                </c:pt>
                <c:pt idx="2">
                  <c:v>10</c:v>
                </c:pt>
                <c:pt idx="3">
                  <c:v>12</c:v>
                </c:pt>
                <c:pt idx="4">
                  <c:v>13</c:v>
                </c:pt>
                <c:pt idx="5">
                  <c:v>14</c:v>
                </c:pt>
                <c:pt idx="6">
                  <c:v>15.5</c:v>
                </c:pt>
                <c:pt idx="7">
                  <c:v>17</c:v>
                </c:pt>
                <c:pt idx="8">
                  <c:v>19</c:v>
                </c:pt>
                <c:pt idx="9">
                  <c:v>20</c:v>
                </c:pt>
                <c:pt idx="10">
                  <c:v>21</c:v>
                </c:pt>
                <c:pt idx="11">
                  <c:v>22</c:v>
                </c:pt>
                <c:pt idx="12">
                  <c:v>24</c:v>
                </c:pt>
                <c:pt idx="13">
                  <c:v>26</c:v>
                </c:pt>
                <c:pt idx="14">
                  <c:v>27</c:v>
                </c:pt>
                <c:pt idx="15">
                  <c:v>28</c:v>
                </c:pt>
              </c:numCache>
            </c:numRef>
          </c:xVal>
          <c:yVal>
            <c:numRef>
              <c:f>'[1]Kadar khal'!$C$531:$C$546</c:f>
              <c:numCache>
                <c:formatCode>General</c:formatCode>
                <c:ptCount val="16"/>
                <c:pt idx="0">
                  <c:v>2.8319999999999999</c:v>
                </c:pt>
                <c:pt idx="1">
                  <c:v>2.8220000000000001</c:v>
                </c:pt>
                <c:pt idx="2">
                  <c:v>2.8170000000000002</c:v>
                </c:pt>
                <c:pt idx="3">
                  <c:v>0.32700000000000001</c:v>
                </c:pt>
                <c:pt idx="4">
                  <c:v>-1.9E-2</c:v>
                </c:pt>
                <c:pt idx="5">
                  <c:v>-0.33300000000000002</c:v>
                </c:pt>
                <c:pt idx="6">
                  <c:v>-0.40799999999999997</c:v>
                </c:pt>
                <c:pt idx="7">
                  <c:v>-0.34300000000000003</c:v>
                </c:pt>
                <c:pt idx="8">
                  <c:v>3.2000000000000001E-2</c:v>
                </c:pt>
                <c:pt idx="9">
                  <c:v>0.377</c:v>
                </c:pt>
                <c:pt idx="10">
                  <c:v>1.3759999999999999</c:v>
                </c:pt>
                <c:pt idx="11">
                  <c:v>1.4359999999999999</c:v>
                </c:pt>
                <c:pt idx="12">
                  <c:v>4.242</c:v>
                </c:pt>
                <c:pt idx="13">
                  <c:v>4.2469999999999999</c:v>
                </c:pt>
                <c:pt idx="14">
                  <c:v>4.24</c:v>
                </c:pt>
                <c:pt idx="15">
                  <c:v>4.24</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'[1]Kadar khal'!$I$531:$I$546</c:f>
              <c:numCache>
                <c:formatCode>General</c:formatCode>
                <c:ptCount val="16"/>
                <c:pt idx="5">
                  <c:v>0</c:v>
                </c:pt>
                <c:pt idx="6">
                  <c:v>5</c:v>
                </c:pt>
                <c:pt idx="7">
                  <c:v>6.5</c:v>
                </c:pt>
                <c:pt idx="8">
                  <c:v>12.9755</c:v>
                </c:pt>
                <c:pt idx="9">
                  <c:v>15.9755</c:v>
                </c:pt>
                <c:pt idx="10">
                  <c:v>18.9755</c:v>
                </c:pt>
                <c:pt idx="11">
                  <c:v>27.5855</c:v>
                </c:pt>
                <c:pt idx="12">
                  <c:v>28</c:v>
                </c:pt>
              </c:numCache>
            </c:numRef>
          </c:xVal>
          <c:yVal>
            <c:numRef>
              <c:f>'[1]Kadar khal'!$J$531:$J$546</c:f>
              <c:numCache>
                <c:formatCode>General</c:formatCode>
                <c:ptCount val="16"/>
                <c:pt idx="5">
                  <c:v>2.8319999999999999</c:v>
                </c:pt>
                <c:pt idx="6">
                  <c:v>2.8220000000000001</c:v>
                </c:pt>
                <c:pt idx="7">
                  <c:v>2.8170000000000002</c:v>
                </c:pt>
                <c:pt idx="8">
                  <c:v>-1.5</c:v>
                </c:pt>
                <c:pt idx="9">
                  <c:v>-1.5</c:v>
                </c:pt>
                <c:pt idx="10">
                  <c:v>-1.5</c:v>
                </c:pt>
                <c:pt idx="11">
                  <c:v>4.24</c:v>
                </c:pt>
                <c:pt idx="12">
                  <c:v>4.28</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61085056"/>
        <c:axId val="261086592"/>
      </c:scatterChart>
      <c:valAx>
        <c:axId val="261085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086592"/>
        <c:crosses val="autoZero"/>
        <c:crossBetween val="midCat"/>
      </c:valAx>
      <c:valAx>
        <c:axId val="261086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085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khal'!$B$550:$B$573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numCache>
            </c:numRef>
          </c:xVal>
          <c:yVal>
            <c:numRef>
              <c:f>'[1]Kadar khal'!$C$550:$C$573</c:f>
              <c:numCache>
                <c:formatCode>General</c:formatCode>
                <c:ptCount val="24"/>
                <c:pt idx="0">
                  <c:v>2.242</c:v>
                </c:pt>
                <c:pt idx="1">
                  <c:v>2.2469999999999999</c:v>
                </c:pt>
                <c:pt idx="2">
                  <c:v>2.2509999999999999</c:v>
                </c:pt>
                <c:pt idx="3">
                  <c:v>0.35599999999999998</c:v>
                </c:pt>
                <c:pt idx="4">
                  <c:v>5.6000000000000001E-2</c:v>
                </c:pt>
                <c:pt idx="5">
                  <c:v>-0.17699999999999999</c:v>
                </c:pt>
                <c:pt idx="6">
                  <c:v>-0.23300000000000001</c:v>
                </c:pt>
                <c:pt idx="7">
                  <c:v>-0.17299999999999999</c:v>
                </c:pt>
                <c:pt idx="8">
                  <c:v>1.7000000000000001E-2</c:v>
                </c:pt>
                <c:pt idx="9">
                  <c:v>0.35499999999999998</c:v>
                </c:pt>
                <c:pt idx="10">
                  <c:v>2.7559999999999998</c:v>
                </c:pt>
                <c:pt idx="11">
                  <c:v>2.766</c:v>
                </c:pt>
                <c:pt idx="12">
                  <c:v>4.407</c:v>
                </c:pt>
                <c:pt idx="13">
                  <c:v>4.399</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'[1]Kadar khal'!$I$550:$I$574</c:f>
              <c:numCache>
                <c:formatCode>General</c:formatCode>
                <c:ptCount val="25"/>
                <c:pt idx="5">
                  <c:v>0</c:v>
                </c:pt>
                <c:pt idx="6">
                  <c:v>5</c:v>
                </c:pt>
                <c:pt idx="7">
                  <c:v>8</c:v>
                </c:pt>
                <c:pt idx="8">
                  <c:v>14.3765</c:v>
                </c:pt>
                <c:pt idx="9">
                  <c:v>17.3765</c:v>
                </c:pt>
                <c:pt idx="10">
                  <c:v>20.3765</c:v>
                </c:pt>
                <c:pt idx="11">
                  <c:v>27.5015</c:v>
                </c:pt>
                <c:pt idx="12">
                  <c:v>28</c:v>
                </c:pt>
                <c:pt idx="13">
                  <c:v>30</c:v>
                </c:pt>
                <c:pt idx="14">
                  <c:v>35</c:v>
                </c:pt>
              </c:numCache>
            </c:numRef>
          </c:xVal>
          <c:yVal>
            <c:numRef>
              <c:f>'[1]Kadar khal'!$J$550:$J$574</c:f>
              <c:numCache>
                <c:formatCode>General</c:formatCode>
                <c:ptCount val="25"/>
                <c:pt idx="5">
                  <c:v>2.242</c:v>
                </c:pt>
                <c:pt idx="6">
                  <c:v>2.2469999999999999</c:v>
                </c:pt>
                <c:pt idx="7">
                  <c:v>2.2509999999999999</c:v>
                </c:pt>
                <c:pt idx="8">
                  <c:v>-2</c:v>
                </c:pt>
                <c:pt idx="9">
                  <c:v>-2</c:v>
                </c:pt>
                <c:pt idx="10">
                  <c:v>-2</c:v>
                </c:pt>
                <c:pt idx="11">
                  <c:v>2.75</c:v>
                </c:pt>
                <c:pt idx="12">
                  <c:v>2.766</c:v>
                </c:pt>
                <c:pt idx="13">
                  <c:v>4.407</c:v>
                </c:pt>
                <c:pt idx="14">
                  <c:v>4.399</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67080832"/>
        <c:axId val="267082368"/>
      </c:scatterChart>
      <c:valAx>
        <c:axId val="267080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7082368"/>
        <c:crosses val="autoZero"/>
        <c:crossBetween val="midCat"/>
      </c:valAx>
      <c:valAx>
        <c:axId val="267082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7080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khal'!$B$75:$B$90</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40</c:v>
                </c:pt>
                <c:pt idx="15">
                  <c:v>45</c:v>
                </c:pt>
              </c:numCache>
            </c:numRef>
          </c:xVal>
          <c:yVal>
            <c:numRef>
              <c:f>'[1]Kadar khal'!$C$75:$C$90</c:f>
              <c:numCache>
                <c:formatCode>General</c:formatCode>
                <c:ptCount val="16"/>
                <c:pt idx="0">
                  <c:v>0.875</c:v>
                </c:pt>
                <c:pt idx="1">
                  <c:v>0.87</c:v>
                </c:pt>
                <c:pt idx="2">
                  <c:v>1.907</c:v>
                </c:pt>
                <c:pt idx="3">
                  <c:v>1.915</c:v>
                </c:pt>
                <c:pt idx="4">
                  <c:v>-0.45600000000000002</c:v>
                </c:pt>
                <c:pt idx="5">
                  <c:v>-0.83</c:v>
                </c:pt>
                <c:pt idx="6">
                  <c:v>-0.95599999999999996</c:v>
                </c:pt>
                <c:pt idx="7">
                  <c:v>-1.3460000000000001</c:v>
                </c:pt>
                <c:pt idx="8">
                  <c:v>-1.395</c:v>
                </c:pt>
                <c:pt idx="9">
                  <c:v>-1.347</c:v>
                </c:pt>
                <c:pt idx="10">
                  <c:v>-0.96099999999999997</c:v>
                </c:pt>
                <c:pt idx="11">
                  <c:v>-0.75700000000000001</c:v>
                </c:pt>
                <c:pt idx="12">
                  <c:v>-0.39500000000000002</c:v>
                </c:pt>
                <c:pt idx="13">
                  <c:v>0.98499999999999999</c:v>
                </c:pt>
                <c:pt idx="14">
                  <c:v>0.98</c:v>
                </c:pt>
                <c:pt idx="15">
                  <c:v>0.97499999999999998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'[1]Kadar khal'!$I$75:$I$90</c:f>
              <c:numCache>
                <c:formatCode>General</c:formatCode>
                <c:ptCount val="16"/>
                <c:pt idx="6">
                  <c:v>0</c:v>
                </c:pt>
                <c:pt idx="7">
                  <c:v>6</c:v>
                </c:pt>
                <c:pt idx="8">
                  <c:v>7</c:v>
                </c:pt>
                <c:pt idx="9">
                  <c:v>10</c:v>
                </c:pt>
                <c:pt idx="10">
                  <c:v>12</c:v>
                </c:pt>
                <c:pt idx="11">
                  <c:v>13.566000000000001</c:v>
                </c:pt>
                <c:pt idx="12">
                  <c:v>18.566000000000003</c:v>
                </c:pt>
                <c:pt idx="13">
                  <c:v>23.566000000000003</c:v>
                </c:pt>
                <c:pt idx="14">
                  <c:v>24.316000000000003</c:v>
                </c:pt>
                <c:pt idx="15">
                  <c:v>26</c:v>
                </c:pt>
              </c:numCache>
            </c:numRef>
          </c:xVal>
          <c:yVal>
            <c:numRef>
              <c:f>'[1]Kadar khal'!$J$75:$J$90</c:f>
              <c:numCache>
                <c:formatCode>General</c:formatCode>
                <c:ptCount val="16"/>
                <c:pt idx="6">
                  <c:v>0.875</c:v>
                </c:pt>
                <c:pt idx="7">
                  <c:v>0.87</c:v>
                </c:pt>
                <c:pt idx="8">
                  <c:v>1.907</c:v>
                </c:pt>
                <c:pt idx="9">
                  <c:v>1.915</c:v>
                </c:pt>
                <c:pt idx="10">
                  <c:v>-0.45600000000000002</c:v>
                </c:pt>
                <c:pt idx="11">
                  <c:v>-1.5</c:v>
                </c:pt>
                <c:pt idx="12">
                  <c:v>-1.5</c:v>
                </c:pt>
                <c:pt idx="13">
                  <c:v>-1.5</c:v>
                </c:pt>
                <c:pt idx="14">
                  <c:v>-1</c:v>
                </c:pt>
                <c:pt idx="15">
                  <c:v>-0.75700000000000001</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5127808"/>
        <c:axId val="245129600"/>
      </c:scatterChart>
      <c:valAx>
        <c:axId val="245127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29600"/>
        <c:crosses val="autoZero"/>
        <c:crossBetween val="midCat"/>
      </c:valAx>
      <c:valAx>
        <c:axId val="245129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27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khal'!$B$94:$B$112</c:f>
              <c:numCache>
                <c:formatCode>General</c:formatCode>
                <c:ptCount val="19"/>
                <c:pt idx="0">
                  <c:v>0</c:v>
                </c:pt>
                <c:pt idx="1">
                  <c:v>5</c:v>
                </c:pt>
                <c:pt idx="2">
                  <c:v>7</c:v>
                </c:pt>
                <c:pt idx="3">
                  <c:v>8</c:v>
                </c:pt>
                <c:pt idx="4">
                  <c:v>10</c:v>
                </c:pt>
                <c:pt idx="5">
                  <c:v>12</c:v>
                </c:pt>
                <c:pt idx="6">
                  <c:v>14</c:v>
                </c:pt>
                <c:pt idx="7">
                  <c:v>16</c:v>
                </c:pt>
                <c:pt idx="8">
                  <c:v>18</c:v>
                </c:pt>
                <c:pt idx="9">
                  <c:v>20</c:v>
                </c:pt>
                <c:pt idx="10">
                  <c:v>21</c:v>
                </c:pt>
                <c:pt idx="11">
                  <c:v>22</c:v>
                </c:pt>
                <c:pt idx="12">
                  <c:v>24</c:v>
                </c:pt>
                <c:pt idx="13">
                  <c:v>26</c:v>
                </c:pt>
                <c:pt idx="14">
                  <c:v>28</c:v>
                </c:pt>
                <c:pt idx="15">
                  <c:v>30</c:v>
                </c:pt>
                <c:pt idx="16">
                  <c:v>32</c:v>
                </c:pt>
                <c:pt idx="17">
                  <c:v>35</c:v>
                </c:pt>
                <c:pt idx="18">
                  <c:v>40</c:v>
                </c:pt>
              </c:numCache>
            </c:numRef>
          </c:xVal>
          <c:yVal>
            <c:numRef>
              <c:f>'[1]Kadar khal'!$C$94:$C$112</c:f>
              <c:numCache>
                <c:formatCode>General</c:formatCode>
                <c:ptCount val="19"/>
                <c:pt idx="0">
                  <c:v>1.0680000000000001</c:v>
                </c:pt>
                <c:pt idx="1">
                  <c:v>1.0629999999999999</c:v>
                </c:pt>
                <c:pt idx="2">
                  <c:v>1.0580000000000001</c:v>
                </c:pt>
                <c:pt idx="3">
                  <c:v>1.9870000000000001</c:v>
                </c:pt>
                <c:pt idx="4">
                  <c:v>1.994</c:v>
                </c:pt>
                <c:pt idx="5">
                  <c:v>-0.127</c:v>
                </c:pt>
                <c:pt idx="6">
                  <c:v>-0.76700000000000002</c:v>
                </c:pt>
                <c:pt idx="7">
                  <c:v>-1.012</c:v>
                </c:pt>
                <c:pt idx="8">
                  <c:v>-1.177</c:v>
                </c:pt>
                <c:pt idx="9">
                  <c:v>-1.397</c:v>
                </c:pt>
                <c:pt idx="10">
                  <c:v>-1.452</c:v>
                </c:pt>
                <c:pt idx="11">
                  <c:v>-1.393</c:v>
                </c:pt>
                <c:pt idx="12">
                  <c:v>-1.163</c:v>
                </c:pt>
                <c:pt idx="13">
                  <c:v>-1.002</c:v>
                </c:pt>
                <c:pt idx="14">
                  <c:v>-0.76300000000000001</c:v>
                </c:pt>
                <c:pt idx="15">
                  <c:v>-0.51200000000000001</c:v>
                </c:pt>
                <c:pt idx="16">
                  <c:v>0.998</c:v>
                </c:pt>
                <c:pt idx="17">
                  <c:v>1.0029999999999999</c:v>
                </c:pt>
                <c:pt idx="18">
                  <c:v>1.008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'[1]Kadar khal'!$I$94:$I$112</c:f>
              <c:numCache>
                <c:formatCode>General</c:formatCode>
                <c:ptCount val="19"/>
                <c:pt idx="6">
                  <c:v>0</c:v>
                </c:pt>
                <c:pt idx="7">
                  <c:v>5</c:v>
                </c:pt>
                <c:pt idx="8">
                  <c:v>7</c:v>
                </c:pt>
                <c:pt idx="9">
                  <c:v>8</c:v>
                </c:pt>
                <c:pt idx="10">
                  <c:v>10</c:v>
                </c:pt>
                <c:pt idx="11">
                  <c:v>12</c:v>
                </c:pt>
                <c:pt idx="12">
                  <c:v>14.0595</c:v>
                </c:pt>
                <c:pt idx="13">
                  <c:v>19.0595</c:v>
                </c:pt>
                <c:pt idx="14">
                  <c:v>24.0595</c:v>
                </c:pt>
                <c:pt idx="15">
                  <c:v>24.659500000000001</c:v>
                </c:pt>
                <c:pt idx="16">
                  <c:v>26</c:v>
                </c:pt>
                <c:pt idx="17">
                  <c:v>28</c:v>
                </c:pt>
                <c:pt idx="18">
                  <c:v>30</c:v>
                </c:pt>
              </c:numCache>
            </c:numRef>
          </c:xVal>
          <c:yVal>
            <c:numRef>
              <c:f>'[1]Kadar khal'!$J$94:$J$112</c:f>
              <c:numCache>
                <c:formatCode>General</c:formatCode>
                <c:ptCount val="19"/>
                <c:pt idx="6">
                  <c:v>1.0680000000000001</c:v>
                </c:pt>
                <c:pt idx="7">
                  <c:v>1.0629999999999999</c:v>
                </c:pt>
                <c:pt idx="8">
                  <c:v>1.0580000000000001</c:v>
                </c:pt>
                <c:pt idx="9">
                  <c:v>1.9870000000000001</c:v>
                </c:pt>
                <c:pt idx="10">
                  <c:v>1.994</c:v>
                </c:pt>
                <c:pt idx="11">
                  <c:v>-0.127</c:v>
                </c:pt>
                <c:pt idx="12">
                  <c:v>-1.5</c:v>
                </c:pt>
                <c:pt idx="13">
                  <c:v>-1.5</c:v>
                </c:pt>
                <c:pt idx="14">
                  <c:v>-1.5</c:v>
                </c:pt>
                <c:pt idx="15">
                  <c:v>-1.1000000000000001</c:v>
                </c:pt>
                <c:pt idx="16">
                  <c:v>-1.002</c:v>
                </c:pt>
                <c:pt idx="17">
                  <c:v>-0.76300000000000001</c:v>
                </c:pt>
                <c:pt idx="18">
                  <c:v>-0.51200000000000001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5159040"/>
        <c:axId val="245160576"/>
      </c:scatterChart>
      <c:valAx>
        <c:axId val="245159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60576"/>
        <c:crosses val="autoZero"/>
        <c:crossBetween val="midCat"/>
      </c:valAx>
      <c:valAx>
        <c:axId val="245160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59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khal'!$B$116:$B$148</c:f>
              <c:numCache>
                <c:formatCode>General</c:formatCode>
                <c:ptCount val="33"/>
                <c:pt idx="0">
                  <c:v>0</c:v>
                </c:pt>
                <c:pt idx="1">
                  <c:v>6</c:v>
                </c:pt>
                <c:pt idx="2">
                  <c:v>7</c:v>
                </c:pt>
                <c:pt idx="3">
                  <c:v>10</c:v>
                </c:pt>
                <c:pt idx="4">
                  <c:v>12</c:v>
                </c:pt>
                <c:pt idx="5">
                  <c:v>14</c:v>
                </c:pt>
                <c:pt idx="6">
                  <c:v>16</c:v>
                </c:pt>
                <c:pt idx="7">
                  <c:v>18</c:v>
                </c:pt>
                <c:pt idx="8">
                  <c:v>20</c:v>
                </c:pt>
                <c:pt idx="9">
                  <c:v>21</c:v>
                </c:pt>
                <c:pt idx="10">
                  <c:v>22</c:v>
                </c:pt>
                <c:pt idx="11">
                  <c:v>24</c:v>
                </c:pt>
                <c:pt idx="12">
                  <c:v>26</c:v>
                </c:pt>
                <c:pt idx="13">
                  <c:v>28</c:v>
                </c:pt>
                <c:pt idx="14">
                  <c:v>30</c:v>
                </c:pt>
                <c:pt idx="15">
                  <c:v>32</c:v>
                </c:pt>
                <c:pt idx="16">
                  <c:v>33</c:v>
                </c:pt>
                <c:pt idx="17">
                  <c:v>34</c:v>
                </c:pt>
                <c:pt idx="18">
                  <c:v>40</c:v>
                </c:pt>
                <c:pt idx="19">
                  <c:v>45</c:v>
                </c:pt>
              </c:numCache>
            </c:numRef>
          </c:xVal>
          <c:yVal>
            <c:numRef>
              <c:f>'[1]Kadar khal'!$C$116:$C$148</c:f>
              <c:numCache>
                <c:formatCode>General</c:formatCode>
                <c:ptCount val="33"/>
                <c:pt idx="0">
                  <c:v>1.153</c:v>
                </c:pt>
                <c:pt idx="1">
                  <c:v>1.1479999999999999</c:v>
                </c:pt>
                <c:pt idx="2">
                  <c:v>2.2480000000000002</c:v>
                </c:pt>
                <c:pt idx="3">
                  <c:v>2.2429999999999999</c:v>
                </c:pt>
                <c:pt idx="4">
                  <c:v>-9.2999999999999999E-2</c:v>
                </c:pt>
                <c:pt idx="5">
                  <c:v>-0.747</c:v>
                </c:pt>
                <c:pt idx="6">
                  <c:v>-0.90700000000000003</c:v>
                </c:pt>
                <c:pt idx="7">
                  <c:v>-1.1319999999999999</c:v>
                </c:pt>
                <c:pt idx="8">
                  <c:v>-1.327</c:v>
                </c:pt>
                <c:pt idx="9">
                  <c:v>-1.3720000000000001</c:v>
                </c:pt>
                <c:pt idx="10">
                  <c:v>-1.323</c:v>
                </c:pt>
                <c:pt idx="11">
                  <c:v>-1.133</c:v>
                </c:pt>
                <c:pt idx="12">
                  <c:v>-0.89300000000000002</c:v>
                </c:pt>
                <c:pt idx="13">
                  <c:v>-0.75700000000000001</c:v>
                </c:pt>
                <c:pt idx="14">
                  <c:v>-4.2000000000000003E-2</c:v>
                </c:pt>
                <c:pt idx="15">
                  <c:v>1.8680000000000001</c:v>
                </c:pt>
                <c:pt idx="16">
                  <c:v>1.863</c:v>
                </c:pt>
                <c:pt idx="17">
                  <c:v>1.1679999999999999</c:v>
                </c:pt>
                <c:pt idx="18">
                  <c:v>1.1739999999999999</c:v>
                </c:pt>
                <c:pt idx="19">
                  <c:v>1.1779999999999999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'[1]Kadar khal'!$I$117:$I$148</c:f>
              <c:numCache>
                <c:formatCode>General</c:formatCode>
                <c:ptCount val="32"/>
                <c:pt idx="0">
                  <c:v>6</c:v>
                </c:pt>
                <c:pt idx="1">
                  <c:v>7</c:v>
                </c:pt>
                <c:pt idx="2">
                  <c:v>10</c:v>
                </c:pt>
                <c:pt idx="3">
                  <c:v>12</c:v>
                </c:pt>
                <c:pt idx="4">
                  <c:v>14</c:v>
                </c:pt>
                <c:pt idx="5">
                  <c:v>15.1295</c:v>
                </c:pt>
                <c:pt idx="6">
                  <c:v>20.1295</c:v>
                </c:pt>
                <c:pt idx="7">
                  <c:v>25.1295</c:v>
                </c:pt>
                <c:pt idx="8">
                  <c:v>26.179500000000001</c:v>
                </c:pt>
                <c:pt idx="9">
                  <c:v>28</c:v>
                </c:pt>
                <c:pt idx="10">
                  <c:v>30</c:v>
                </c:pt>
                <c:pt idx="11">
                  <c:v>32</c:v>
                </c:pt>
                <c:pt idx="12">
                  <c:v>33</c:v>
                </c:pt>
                <c:pt idx="13">
                  <c:v>34</c:v>
                </c:pt>
                <c:pt idx="14">
                  <c:v>40</c:v>
                </c:pt>
                <c:pt idx="15">
                  <c:v>45</c:v>
                </c:pt>
              </c:numCache>
            </c:numRef>
          </c:xVal>
          <c:yVal>
            <c:numRef>
              <c:f>'[1]Kadar khal'!$J$117:$J$148</c:f>
              <c:numCache>
                <c:formatCode>General</c:formatCode>
                <c:ptCount val="32"/>
                <c:pt idx="0">
                  <c:v>1.1479999999999999</c:v>
                </c:pt>
                <c:pt idx="1">
                  <c:v>2.2480000000000002</c:v>
                </c:pt>
                <c:pt idx="2">
                  <c:v>2.2429999999999999</c:v>
                </c:pt>
                <c:pt idx="3">
                  <c:v>-9.2999999999999999E-2</c:v>
                </c:pt>
                <c:pt idx="4">
                  <c:v>-0.747</c:v>
                </c:pt>
                <c:pt idx="5">
                  <c:v>-1.5</c:v>
                </c:pt>
                <c:pt idx="6">
                  <c:v>-1.5</c:v>
                </c:pt>
                <c:pt idx="7">
                  <c:v>-1.5</c:v>
                </c:pt>
                <c:pt idx="8">
                  <c:v>-0.8</c:v>
                </c:pt>
                <c:pt idx="9">
                  <c:v>-0.75700000000000001</c:v>
                </c:pt>
                <c:pt idx="10">
                  <c:v>-4.2000000000000003E-2</c:v>
                </c:pt>
                <c:pt idx="11">
                  <c:v>1.8680000000000001</c:v>
                </c:pt>
                <c:pt idx="12">
                  <c:v>1.863</c:v>
                </c:pt>
                <c:pt idx="13">
                  <c:v>1.1679999999999999</c:v>
                </c:pt>
                <c:pt idx="14">
                  <c:v>1.1739999999999999</c:v>
                </c:pt>
                <c:pt idx="15">
                  <c:v>1.1779999999999999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7179008"/>
        <c:axId val="257184896"/>
      </c:scatterChart>
      <c:valAx>
        <c:axId val="257179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184896"/>
        <c:crosses val="autoZero"/>
        <c:crossBetween val="midCat"/>
      </c:valAx>
      <c:valAx>
        <c:axId val="257184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179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khal'!$B$151:$B$166</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'[1]Kadar khal'!$C$151:$C$166</c:f>
              <c:numCache>
                <c:formatCode>General</c:formatCode>
                <c:ptCount val="16"/>
                <c:pt idx="0">
                  <c:v>1.2529999999999999</c:v>
                </c:pt>
                <c:pt idx="1">
                  <c:v>1.258</c:v>
                </c:pt>
                <c:pt idx="2">
                  <c:v>2.173</c:v>
                </c:pt>
                <c:pt idx="3">
                  <c:v>2.1779999999999999</c:v>
                </c:pt>
                <c:pt idx="4">
                  <c:v>-0.16700000000000001</c:v>
                </c:pt>
                <c:pt idx="5">
                  <c:v>-0.84299999999999997</c:v>
                </c:pt>
                <c:pt idx="6">
                  <c:v>-0.99299999999999999</c:v>
                </c:pt>
                <c:pt idx="7">
                  <c:v>-1.248</c:v>
                </c:pt>
                <c:pt idx="8">
                  <c:v>-1.2929999999999999</c:v>
                </c:pt>
                <c:pt idx="9">
                  <c:v>-1.242</c:v>
                </c:pt>
                <c:pt idx="10">
                  <c:v>-1.0069999999999999</c:v>
                </c:pt>
                <c:pt idx="11">
                  <c:v>-0.84199999999999997</c:v>
                </c:pt>
                <c:pt idx="12">
                  <c:v>-0.26800000000000002</c:v>
                </c:pt>
                <c:pt idx="13">
                  <c:v>1.153</c:v>
                </c:pt>
                <c:pt idx="14">
                  <c:v>1.1579999999999999</c:v>
                </c:pt>
                <c:pt idx="15">
                  <c:v>1.163</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'[1]Kadar khal'!$I$151:$I$166</c:f>
              <c:numCache>
                <c:formatCode>General</c:formatCode>
                <c:ptCount val="16"/>
                <c:pt idx="4">
                  <c:v>0</c:v>
                </c:pt>
                <c:pt idx="5">
                  <c:v>6</c:v>
                </c:pt>
                <c:pt idx="6">
                  <c:v>7</c:v>
                </c:pt>
                <c:pt idx="7">
                  <c:v>10</c:v>
                </c:pt>
                <c:pt idx="8">
                  <c:v>12</c:v>
                </c:pt>
                <c:pt idx="9">
                  <c:v>13.999499999999999</c:v>
                </c:pt>
                <c:pt idx="10">
                  <c:v>18.999499999999998</c:v>
                </c:pt>
                <c:pt idx="11">
                  <c:v>23.999499999999998</c:v>
                </c:pt>
                <c:pt idx="12">
                  <c:v>24.749499999999998</c:v>
                </c:pt>
                <c:pt idx="13">
                  <c:v>26</c:v>
                </c:pt>
                <c:pt idx="14">
                  <c:v>28</c:v>
                </c:pt>
                <c:pt idx="15">
                  <c:v>30</c:v>
                </c:pt>
              </c:numCache>
            </c:numRef>
          </c:xVal>
          <c:yVal>
            <c:numRef>
              <c:f>'[1]Kadar khal'!$J$151:$J$166</c:f>
              <c:numCache>
                <c:formatCode>General</c:formatCode>
                <c:ptCount val="16"/>
                <c:pt idx="4">
                  <c:v>1.2529999999999999</c:v>
                </c:pt>
                <c:pt idx="5">
                  <c:v>1.258</c:v>
                </c:pt>
                <c:pt idx="6">
                  <c:v>2.173</c:v>
                </c:pt>
                <c:pt idx="7">
                  <c:v>2.1779999999999999</c:v>
                </c:pt>
                <c:pt idx="8">
                  <c:v>-0.16700000000000001</c:v>
                </c:pt>
                <c:pt idx="9">
                  <c:v>-1.5</c:v>
                </c:pt>
                <c:pt idx="10">
                  <c:v>-1.5</c:v>
                </c:pt>
                <c:pt idx="11">
                  <c:v>-1.5</c:v>
                </c:pt>
                <c:pt idx="12">
                  <c:v>-1</c:v>
                </c:pt>
                <c:pt idx="13">
                  <c:v>-0.84199999999999997</c:v>
                </c:pt>
                <c:pt idx="14">
                  <c:v>-0.26800000000000002</c:v>
                </c:pt>
                <c:pt idx="15">
                  <c:v>1.153</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8496384"/>
        <c:axId val="258497920"/>
      </c:scatterChart>
      <c:valAx>
        <c:axId val="258496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497920"/>
        <c:crosses val="autoZero"/>
        <c:crossBetween val="midCat"/>
      </c:valAx>
      <c:valAx>
        <c:axId val="258497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496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khal'!$B$170:$B$184</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'[1]Kadar khal'!$C$170:$C$184</c:f>
              <c:numCache>
                <c:formatCode>General</c:formatCode>
                <c:ptCount val="15"/>
                <c:pt idx="0">
                  <c:v>2.0990000000000002</c:v>
                </c:pt>
                <c:pt idx="1">
                  <c:v>2.1139999999999999</c:v>
                </c:pt>
                <c:pt idx="2">
                  <c:v>2.1190000000000002</c:v>
                </c:pt>
                <c:pt idx="3">
                  <c:v>-0.20599999999999999</c:v>
                </c:pt>
                <c:pt idx="4">
                  <c:v>-0.80100000000000005</c:v>
                </c:pt>
                <c:pt idx="5">
                  <c:v>-0.95199999999999996</c:v>
                </c:pt>
                <c:pt idx="6">
                  <c:v>-1.1919999999999999</c:v>
                </c:pt>
                <c:pt idx="7">
                  <c:v>-1.2410000000000001</c:v>
                </c:pt>
                <c:pt idx="8">
                  <c:v>-1.1930000000000001</c:v>
                </c:pt>
                <c:pt idx="9">
                  <c:v>-0.95299999999999996</c:v>
                </c:pt>
                <c:pt idx="10">
                  <c:v>-0.78500000000000003</c:v>
                </c:pt>
                <c:pt idx="11">
                  <c:v>-0.23100000000000001</c:v>
                </c:pt>
                <c:pt idx="12">
                  <c:v>1.079</c:v>
                </c:pt>
                <c:pt idx="13">
                  <c:v>1.0840000000000001</c:v>
                </c:pt>
                <c:pt idx="14">
                  <c:v>1.089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'[1]Kadar khal'!$I$171:$I$184</c:f>
              <c:numCache>
                <c:formatCode>General</c:formatCode>
                <c:ptCount val="14"/>
                <c:pt idx="0">
                  <c:v>5</c:v>
                </c:pt>
                <c:pt idx="1">
                  <c:v>10</c:v>
                </c:pt>
                <c:pt idx="2">
                  <c:v>12</c:v>
                </c:pt>
                <c:pt idx="3">
                  <c:v>13.941000000000001</c:v>
                </c:pt>
                <c:pt idx="4">
                  <c:v>18.941000000000003</c:v>
                </c:pt>
                <c:pt idx="5">
                  <c:v>23.941000000000003</c:v>
                </c:pt>
                <c:pt idx="6">
                  <c:v>24.691000000000003</c:v>
                </c:pt>
                <c:pt idx="7">
                  <c:v>26</c:v>
                </c:pt>
                <c:pt idx="8">
                  <c:v>28</c:v>
                </c:pt>
                <c:pt idx="9">
                  <c:v>30</c:v>
                </c:pt>
                <c:pt idx="10">
                  <c:v>35</c:v>
                </c:pt>
                <c:pt idx="11">
                  <c:v>40</c:v>
                </c:pt>
              </c:numCache>
            </c:numRef>
          </c:xVal>
          <c:yVal>
            <c:numRef>
              <c:f>'[1]Kadar khal'!$J$171:$J$184</c:f>
              <c:numCache>
                <c:formatCode>General</c:formatCode>
                <c:ptCount val="14"/>
                <c:pt idx="0">
                  <c:v>2.1139999999999999</c:v>
                </c:pt>
                <c:pt idx="1">
                  <c:v>2.1190000000000002</c:v>
                </c:pt>
                <c:pt idx="2">
                  <c:v>-0.20599999999999999</c:v>
                </c:pt>
                <c:pt idx="3">
                  <c:v>-1.5</c:v>
                </c:pt>
                <c:pt idx="4">
                  <c:v>-1.5</c:v>
                </c:pt>
                <c:pt idx="5">
                  <c:v>-1.5</c:v>
                </c:pt>
                <c:pt idx="6">
                  <c:v>-1</c:v>
                </c:pt>
                <c:pt idx="7">
                  <c:v>-0.78500000000000003</c:v>
                </c:pt>
                <c:pt idx="8">
                  <c:v>-0.23100000000000001</c:v>
                </c:pt>
                <c:pt idx="9">
                  <c:v>1.079</c:v>
                </c:pt>
                <c:pt idx="10">
                  <c:v>1.0840000000000001</c:v>
                </c:pt>
                <c:pt idx="11">
                  <c:v>1.089</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58519424"/>
        <c:axId val="258520960"/>
      </c:scatterChart>
      <c:valAx>
        <c:axId val="258519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20960"/>
        <c:crosses val="autoZero"/>
        <c:crossBetween val="midCat"/>
      </c:valAx>
      <c:valAx>
        <c:axId val="258520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19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khal'!$B$188:$B$203</c:f>
              <c:numCache>
                <c:formatCode>General</c:formatCode>
                <c:ptCount val="16"/>
                <c:pt idx="0">
                  <c:v>0</c:v>
                </c:pt>
                <c:pt idx="1">
                  <c:v>6</c:v>
                </c:pt>
                <c:pt idx="2">
                  <c:v>7</c:v>
                </c:pt>
                <c:pt idx="3">
                  <c:v>10</c:v>
                </c:pt>
                <c:pt idx="4">
                  <c:v>12</c:v>
                </c:pt>
                <c:pt idx="5">
                  <c:v>14</c:v>
                </c:pt>
                <c:pt idx="6">
                  <c:v>16</c:v>
                </c:pt>
                <c:pt idx="7">
                  <c:v>18</c:v>
                </c:pt>
                <c:pt idx="8">
                  <c:v>19</c:v>
                </c:pt>
                <c:pt idx="9">
                  <c:v>20</c:v>
                </c:pt>
                <c:pt idx="10">
                  <c:v>22</c:v>
                </c:pt>
                <c:pt idx="11">
                  <c:v>24</c:v>
                </c:pt>
                <c:pt idx="12">
                  <c:v>26</c:v>
                </c:pt>
                <c:pt idx="13">
                  <c:v>28</c:v>
                </c:pt>
                <c:pt idx="14">
                  <c:v>35</c:v>
                </c:pt>
                <c:pt idx="15">
                  <c:v>40</c:v>
                </c:pt>
              </c:numCache>
            </c:numRef>
          </c:xVal>
          <c:yVal>
            <c:numRef>
              <c:f>'[1]Kadar khal'!$C$188:$C$203</c:f>
              <c:numCache>
                <c:formatCode>General</c:formatCode>
                <c:ptCount val="16"/>
                <c:pt idx="0">
                  <c:v>1.111</c:v>
                </c:pt>
                <c:pt idx="1">
                  <c:v>1.1060000000000001</c:v>
                </c:pt>
                <c:pt idx="2">
                  <c:v>2.2949999999999999</c:v>
                </c:pt>
                <c:pt idx="3">
                  <c:v>2.286</c:v>
                </c:pt>
                <c:pt idx="4">
                  <c:v>-0.115</c:v>
                </c:pt>
                <c:pt idx="5">
                  <c:v>-0.45400000000000001</c:v>
                </c:pt>
                <c:pt idx="6">
                  <c:v>-0.71499999999999997</c:v>
                </c:pt>
                <c:pt idx="7">
                  <c:v>-0.94599999999999995</c:v>
                </c:pt>
                <c:pt idx="8">
                  <c:v>-1.004</c:v>
                </c:pt>
                <c:pt idx="9">
                  <c:v>-0.94499999999999995</c:v>
                </c:pt>
                <c:pt idx="10">
                  <c:v>-0.76400000000000001</c:v>
                </c:pt>
                <c:pt idx="11">
                  <c:v>-0.46899999999999997</c:v>
                </c:pt>
                <c:pt idx="12">
                  <c:v>-8.4000000000000005E-2</c:v>
                </c:pt>
                <c:pt idx="13">
                  <c:v>1.095</c:v>
                </c:pt>
                <c:pt idx="14">
                  <c:v>1.1060000000000001</c:v>
                </c:pt>
                <c:pt idx="15">
                  <c:v>1.111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'[1]Kadar khal'!$I$188:$I$203</c:f>
              <c:numCache>
                <c:formatCode>General</c:formatCode>
                <c:ptCount val="16"/>
                <c:pt idx="6">
                  <c:v>0</c:v>
                </c:pt>
                <c:pt idx="7">
                  <c:v>6</c:v>
                </c:pt>
                <c:pt idx="8">
                  <c:v>7</c:v>
                </c:pt>
                <c:pt idx="9">
                  <c:v>10</c:v>
                </c:pt>
                <c:pt idx="10">
                  <c:v>12</c:v>
                </c:pt>
                <c:pt idx="11">
                  <c:v>14.077500000000001</c:v>
                </c:pt>
                <c:pt idx="12">
                  <c:v>19.077500000000001</c:v>
                </c:pt>
                <c:pt idx="13">
                  <c:v>24.077500000000001</c:v>
                </c:pt>
                <c:pt idx="14">
                  <c:v>26.177500000000002</c:v>
                </c:pt>
                <c:pt idx="15">
                  <c:v>28</c:v>
                </c:pt>
              </c:numCache>
            </c:numRef>
          </c:xVal>
          <c:yVal>
            <c:numRef>
              <c:f>'[1]Kadar khal'!$J$188:$J$203</c:f>
              <c:numCache>
                <c:formatCode>General</c:formatCode>
                <c:ptCount val="16"/>
                <c:pt idx="6">
                  <c:v>1.111</c:v>
                </c:pt>
                <c:pt idx="7">
                  <c:v>1.1060000000000001</c:v>
                </c:pt>
                <c:pt idx="8">
                  <c:v>2.2949999999999999</c:v>
                </c:pt>
                <c:pt idx="9">
                  <c:v>2.286</c:v>
                </c:pt>
                <c:pt idx="10">
                  <c:v>-0.115</c:v>
                </c:pt>
                <c:pt idx="11">
                  <c:v>-1.5</c:v>
                </c:pt>
                <c:pt idx="12">
                  <c:v>-1.5</c:v>
                </c:pt>
                <c:pt idx="13">
                  <c:v>-1.5</c:v>
                </c:pt>
                <c:pt idx="14">
                  <c:v>-0.1</c:v>
                </c:pt>
                <c:pt idx="15">
                  <c:v>1.095</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88193152"/>
        <c:axId val="288207232"/>
      </c:scatterChart>
      <c:valAx>
        <c:axId val="288193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8207232"/>
        <c:crosses val="autoZero"/>
        <c:crossBetween val="midCat"/>
      </c:valAx>
      <c:valAx>
        <c:axId val="288207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819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khal'!$B$207:$B$224</c:f>
              <c:numCache>
                <c:formatCode>General</c:formatCode>
                <c:ptCount val="18"/>
                <c:pt idx="0">
                  <c:v>0</c:v>
                </c:pt>
                <c:pt idx="1">
                  <c:v>5</c:v>
                </c:pt>
                <c:pt idx="2">
                  <c:v>10</c:v>
                </c:pt>
                <c:pt idx="3">
                  <c:v>12</c:v>
                </c:pt>
                <c:pt idx="4">
                  <c:v>14</c:v>
                </c:pt>
                <c:pt idx="5">
                  <c:v>16</c:v>
                </c:pt>
                <c:pt idx="6">
                  <c:v>17</c:v>
                </c:pt>
                <c:pt idx="7">
                  <c:v>18</c:v>
                </c:pt>
                <c:pt idx="8">
                  <c:v>20</c:v>
                </c:pt>
                <c:pt idx="9">
                  <c:v>22</c:v>
                </c:pt>
                <c:pt idx="10">
                  <c:v>24</c:v>
                </c:pt>
                <c:pt idx="11">
                  <c:v>29</c:v>
                </c:pt>
                <c:pt idx="12">
                  <c:v>30</c:v>
                </c:pt>
              </c:numCache>
            </c:numRef>
          </c:xVal>
          <c:yVal>
            <c:numRef>
              <c:f>'[1]Kadar khal'!$C$207:$C$224</c:f>
              <c:numCache>
                <c:formatCode>General</c:formatCode>
                <c:ptCount val="18"/>
                <c:pt idx="0">
                  <c:v>2.7519999999999998</c:v>
                </c:pt>
                <c:pt idx="1">
                  <c:v>2.7549999999999999</c:v>
                </c:pt>
                <c:pt idx="2">
                  <c:v>2.76</c:v>
                </c:pt>
                <c:pt idx="3">
                  <c:v>-0.03</c:v>
                </c:pt>
                <c:pt idx="4">
                  <c:v>-0.54</c:v>
                </c:pt>
                <c:pt idx="5">
                  <c:v>-0.72099999999999997</c:v>
                </c:pt>
                <c:pt idx="6">
                  <c:v>-0.78</c:v>
                </c:pt>
                <c:pt idx="7">
                  <c:v>-0.72399999999999998</c:v>
                </c:pt>
                <c:pt idx="8">
                  <c:v>-0.54100000000000004</c:v>
                </c:pt>
                <c:pt idx="9">
                  <c:v>-9.0999999999999998E-2</c:v>
                </c:pt>
                <c:pt idx="10">
                  <c:v>2.66</c:v>
                </c:pt>
                <c:pt idx="11">
                  <c:v>2.6549999999999998</c:v>
                </c:pt>
                <c:pt idx="12">
                  <c:v>2.65</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'[1]Kadar khal'!$I$207:$I$224</c:f>
              <c:numCache>
                <c:formatCode>General</c:formatCode>
                <c:ptCount val="18"/>
                <c:pt idx="7">
                  <c:v>0</c:v>
                </c:pt>
                <c:pt idx="8">
                  <c:v>5</c:v>
                </c:pt>
                <c:pt idx="9">
                  <c:v>11.3825</c:v>
                </c:pt>
                <c:pt idx="10">
                  <c:v>16.3825</c:v>
                </c:pt>
                <c:pt idx="11">
                  <c:v>21.3825</c:v>
                </c:pt>
                <c:pt idx="12">
                  <c:v>27.607500000000002</c:v>
                </c:pt>
                <c:pt idx="13">
                  <c:v>30</c:v>
                </c:pt>
              </c:numCache>
            </c:numRef>
          </c:xVal>
          <c:yVal>
            <c:numRef>
              <c:f>'[1]Kadar khal'!$J$207:$J$224</c:f>
              <c:numCache>
                <c:formatCode>General</c:formatCode>
                <c:ptCount val="18"/>
                <c:pt idx="7">
                  <c:v>2.7519999999999998</c:v>
                </c:pt>
                <c:pt idx="8">
                  <c:v>2.7549999999999999</c:v>
                </c:pt>
                <c:pt idx="9">
                  <c:v>-1.5</c:v>
                </c:pt>
                <c:pt idx="10">
                  <c:v>-1.5</c:v>
                </c:pt>
                <c:pt idx="11">
                  <c:v>-1.5</c:v>
                </c:pt>
                <c:pt idx="12">
                  <c:v>2.65</c:v>
                </c:pt>
                <c:pt idx="13">
                  <c:v>2.65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88662656"/>
        <c:axId val="288664192"/>
      </c:scatterChart>
      <c:valAx>
        <c:axId val="288662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8664192"/>
        <c:crosses val="autoZero"/>
        <c:crossBetween val="midCat"/>
      </c:valAx>
      <c:valAx>
        <c:axId val="28866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8662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7</xdr:row>
      <xdr:rowOff>38817</xdr:rowOff>
    </xdr:from>
    <xdr:to>
      <xdr:col>19</xdr:col>
      <xdr:colOff>163973</xdr:colOff>
      <xdr:row>21</xdr:row>
      <xdr:rowOff>0</xdr:rowOff>
    </xdr:to>
    <xdr:graphicFrame macro="">
      <xdr:nvGraphicFramePr>
        <xdr:cNvPr id="27" name="Chart 152">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54</xdr:row>
      <xdr:rowOff>38817</xdr:rowOff>
    </xdr:from>
    <xdr:to>
      <xdr:col>19</xdr:col>
      <xdr:colOff>163973</xdr:colOff>
      <xdr:row>68</xdr:row>
      <xdr:rowOff>0</xdr:rowOff>
    </xdr:to>
    <xdr:graphicFrame macro="">
      <xdr:nvGraphicFramePr>
        <xdr:cNvPr id="28" name="Chart 152">
          <a:extLst>
            <a:ext uri="{FF2B5EF4-FFF2-40B4-BE49-F238E27FC236}">
              <a16:creationId xmlns=""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75</xdr:row>
      <xdr:rowOff>38817</xdr:rowOff>
    </xdr:from>
    <xdr:to>
      <xdr:col>19</xdr:col>
      <xdr:colOff>163973</xdr:colOff>
      <xdr:row>89</xdr:row>
      <xdr:rowOff>0</xdr:rowOff>
    </xdr:to>
    <xdr:graphicFrame macro="">
      <xdr:nvGraphicFramePr>
        <xdr:cNvPr id="29" name="Chart 152">
          <a:extLst>
            <a:ext uri="{FF2B5EF4-FFF2-40B4-BE49-F238E27FC236}">
              <a16:creationId xmlns=""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0" name="Chart 152">
          <a:extLst>
            <a:ext uri="{FF2B5EF4-FFF2-40B4-BE49-F238E27FC236}">
              <a16:creationId xmlns=""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116</xdr:row>
      <xdr:rowOff>38817</xdr:rowOff>
    </xdr:from>
    <xdr:to>
      <xdr:col>19</xdr:col>
      <xdr:colOff>163973</xdr:colOff>
      <xdr:row>130</xdr:row>
      <xdr:rowOff>0</xdr:rowOff>
    </xdr:to>
    <xdr:graphicFrame macro="">
      <xdr:nvGraphicFramePr>
        <xdr:cNvPr id="31" name="Chart 152">
          <a:extLst>
            <a:ext uri="{FF2B5EF4-FFF2-40B4-BE49-F238E27FC236}">
              <a16:creationId xmlns=""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151</xdr:row>
      <xdr:rowOff>38817</xdr:rowOff>
    </xdr:from>
    <xdr:to>
      <xdr:col>19</xdr:col>
      <xdr:colOff>163973</xdr:colOff>
      <xdr:row>165</xdr:row>
      <xdr:rowOff>0</xdr:rowOff>
    </xdr:to>
    <xdr:graphicFrame macro="">
      <xdr:nvGraphicFramePr>
        <xdr:cNvPr id="32" name="Chart 152">
          <a:extLst>
            <a:ext uri="{FF2B5EF4-FFF2-40B4-BE49-F238E27FC236}">
              <a16:creationId xmlns="" xmlns:a16="http://schemas.microsoft.com/office/drawing/2014/main"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408564</xdr:colOff>
      <xdr:row>169</xdr:row>
      <xdr:rowOff>16666</xdr:rowOff>
    </xdr:from>
    <xdr:to>
      <xdr:col>19</xdr:col>
      <xdr:colOff>175048</xdr:colOff>
      <xdr:row>182</xdr:row>
      <xdr:rowOff>143983</xdr:rowOff>
    </xdr:to>
    <xdr:graphicFrame macro="">
      <xdr:nvGraphicFramePr>
        <xdr:cNvPr id="33" name="Chart 152">
          <a:extLst>
            <a:ext uri="{FF2B5EF4-FFF2-40B4-BE49-F238E27FC236}">
              <a16:creationId xmlns=""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188</xdr:row>
      <xdr:rowOff>38817</xdr:rowOff>
    </xdr:from>
    <xdr:to>
      <xdr:col>19</xdr:col>
      <xdr:colOff>163973</xdr:colOff>
      <xdr:row>202</xdr:row>
      <xdr:rowOff>0</xdr:rowOff>
    </xdr:to>
    <xdr:graphicFrame macro="">
      <xdr:nvGraphicFramePr>
        <xdr:cNvPr id="34" name="Chart 152">
          <a:extLst>
            <a:ext uri="{FF2B5EF4-FFF2-40B4-BE49-F238E27FC236}">
              <a16:creationId xmlns="" xmlns:a16="http://schemas.microsoft.com/office/drawing/2014/main"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207</xdr:row>
      <xdr:rowOff>38817</xdr:rowOff>
    </xdr:from>
    <xdr:to>
      <xdr:col>19</xdr:col>
      <xdr:colOff>163973</xdr:colOff>
      <xdr:row>221</xdr:row>
      <xdr:rowOff>0</xdr:rowOff>
    </xdr:to>
    <xdr:graphicFrame macro="">
      <xdr:nvGraphicFramePr>
        <xdr:cNvPr id="35" name="Chart 152">
          <a:extLst>
            <a:ext uri="{FF2B5EF4-FFF2-40B4-BE49-F238E27FC236}">
              <a16:creationId xmlns=""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36" name="Chart 152">
          <a:extLst>
            <a:ext uri="{FF2B5EF4-FFF2-40B4-BE49-F238E27FC236}">
              <a16:creationId xmlns="" xmlns:a16="http://schemas.microsoft.com/office/drawing/2014/main"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246</xdr:row>
      <xdr:rowOff>38817</xdr:rowOff>
    </xdr:from>
    <xdr:to>
      <xdr:col>19</xdr:col>
      <xdr:colOff>163973</xdr:colOff>
      <xdr:row>260</xdr:row>
      <xdr:rowOff>0</xdr:rowOff>
    </xdr:to>
    <xdr:graphicFrame macro="">
      <xdr:nvGraphicFramePr>
        <xdr:cNvPr id="37" name="Chart 152">
          <a:extLst>
            <a:ext uri="{FF2B5EF4-FFF2-40B4-BE49-F238E27FC236}">
              <a16:creationId xmlns="" xmlns:a16="http://schemas.microsoft.com/office/drawing/2014/main"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265</xdr:row>
      <xdr:rowOff>38817</xdr:rowOff>
    </xdr:from>
    <xdr:to>
      <xdr:col>19</xdr:col>
      <xdr:colOff>163973</xdr:colOff>
      <xdr:row>279</xdr:row>
      <xdr:rowOff>0</xdr:rowOff>
    </xdr:to>
    <xdr:graphicFrame macro="">
      <xdr:nvGraphicFramePr>
        <xdr:cNvPr id="38" name="Chart 152">
          <a:extLst>
            <a:ext uri="{FF2B5EF4-FFF2-40B4-BE49-F238E27FC236}">
              <a16:creationId xmlns="" xmlns:a16="http://schemas.microsoft.com/office/drawing/2014/main"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303</xdr:row>
      <xdr:rowOff>38817</xdr:rowOff>
    </xdr:from>
    <xdr:to>
      <xdr:col>19</xdr:col>
      <xdr:colOff>163973</xdr:colOff>
      <xdr:row>317</xdr:row>
      <xdr:rowOff>0</xdr:rowOff>
    </xdr:to>
    <xdr:graphicFrame macro="">
      <xdr:nvGraphicFramePr>
        <xdr:cNvPr id="39" name="Chart 152">
          <a:extLst>
            <a:ext uri="{FF2B5EF4-FFF2-40B4-BE49-F238E27FC236}">
              <a16:creationId xmlns="" xmlns:a16="http://schemas.microsoft.com/office/drawing/2014/main"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40" name="Chart 152">
          <a:extLst>
            <a:ext uri="{FF2B5EF4-FFF2-40B4-BE49-F238E27FC236}">
              <a16:creationId xmlns="" xmlns:a16="http://schemas.microsoft.com/office/drawing/2014/main"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344</xdr:row>
      <xdr:rowOff>38817</xdr:rowOff>
    </xdr:from>
    <xdr:to>
      <xdr:col>19</xdr:col>
      <xdr:colOff>163973</xdr:colOff>
      <xdr:row>358</xdr:row>
      <xdr:rowOff>0</xdr:rowOff>
    </xdr:to>
    <xdr:graphicFrame macro="">
      <xdr:nvGraphicFramePr>
        <xdr:cNvPr id="41" name="Chart 152">
          <a:extLst>
            <a:ext uri="{FF2B5EF4-FFF2-40B4-BE49-F238E27FC236}">
              <a16:creationId xmlns="" xmlns:a16="http://schemas.microsoft.com/office/drawing/2014/main"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408565</xdr:colOff>
      <xdr:row>361</xdr:row>
      <xdr:rowOff>138497</xdr:rowOff>
    </xdr:from>
    <xdr:to>
      <xdr:col>19</xdr:col>
      <xdr:colOff>175049</xdr:colOff>
      <xdr:row>375</xdr:row>
      <xdr:rowOff>77529</xdr:rowOff>
    </xdr:to>
    <xdr:graphicFrame macro="">
      <xdr:nvGraphicFramePr>
        <xdr:cNvPr id="42" name="Chart 152">
          <a:extLst>
            <a:ext uri="{FF2B5EF4-FFF2-40B4-BE49-F238E27FC236}">
              <a16:creationId xmlns="" xmlns:a16="http://schemas.microsoft.com/office/drawing/2014/main"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386413</xdr:colOff>
      <xdr:row>376</xdr:row>
      <xdr:rowOff>149572</xdr:rowOff>
    </xdr:from>
    <xdr:to>
      <xdr:col>19</xdr:col>
      <xdr:colOff>152897</xdr:colOff>
      <xdr:row>390</xdr:row>
      <xdr:rowOff>88604</xdr:rowOff>
    </xdr:to>
    <xdr:graphicFrame macro="">
      <xdr:nvGraphicFramePr>
        <xdr:cNvPr id="43" name="Chart 152">
          <a:extLst>
            <a:ext uri="{FF2B5EF4-FFF2-40B4-BE49-F238E27FC236}">
              <a16:creationId xmlns="" xmlns:a16="http://schemas.microsoft.com/office/drawing/2014/main" id="{00000000-0008-0000-02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386414</xdr:colOff>
      <xdr:row>392</xdr:row>
      <xdr:rowOff>160650</xdr:rowOff>
    </xdr:from>
    <xdr:to>
      <xdr:col>19</xdr:col>
      <xdr:colOff>152898</xdr:colOff>
      <xdr:row>405</xdr:row>
      <xdr:rowOff>22152</xdr:rowOff>
    </xdr:to>
    <xdr:graphicFrame macro="">
      <xdr:nvGraphicFramePr>
        <xdr:cNvPr id="44" name="Chart 152">
          <a:extLst>
            <a:ext uri="{FF2B5EF4-FFF2-40B4-BE49-F238E27FC236}">
              <a16:creationId xmlns=""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386414</xdr:colOff>
      <xdr:row>407</xdr:row>
      <xdr:rowOff>60969</xdr:rowOff>
    </xdr:from>
    <xdr:to>
      <xdr:col>19</xdr:col>
      <xdr:colOff>152898</xdr:colOff>
      <xdr:row>419</xdr:row>
      <xdr:rowOff>121832</xdr:rowOff>
    </xdr:to>
    <xdr:graphicFrame macro="">
      <xdr:nvGraphicFramePr>
        <xdr:cNvPr id="45" name="Chart 152">
          <a:extLst>
            <a:ext uri="{FF2B5EF4-FFF2-40B4-BE49-F238E27FC236}">
              <a16:creationId xmlns="" xmlns:a16="http://schemas.microsoft.com/office/drawing/2014/main"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375338</xdr:colOff>
      <xdr:row>422</xdr:row>
      <xdr:rowOff>171724</xdr:rowOff>
    </xdr:from>
    <xdr:to>
      <xdr:col>19</xdr:col>
      <xdr:colOff>141822</xdr:colOff>
      <xdr:row>436</xdr:row>
      <xdr:rowOff>110755</xdr:rowOff>
    </xdr:to>
    <xdr:graphicFrame macro="">
      <xdr:nvGraphicFramePr>
        <xdr:cNvPr id="46" name="Chart 152">
          <a:extLst>
            <a:ext uri="{FF2B5EF4-FFF2-40B4-BE49-F238E27FC236}">
              <a16:creationId xmlns=""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308884</xdr:colOff>
      <xdr:row>438</xdr:row>
      <xdr:rowOff>110755</xdr:rowOff>
    </xdr:from>
    <xdr:to>
      <xdr:col>19</xdr:col>
      <xdr:colOff>75368</xdr:colOff>
      <xdr:row>450</xdr:row>
      <xdr:rowOff>66452</xdr:rowOff>
    </xdr:to>
    <xdr:graphicFrame macro="">
      <xdr:nvGraphicFramePr>
        <xdr:cNvPr id="47" name="Chart 152">
          <a:extLst>
            <a:ext uri="{FF2B5EF4-FFF2-40B4-BE49-F238E27FC236}">
              <a16:creationId xmlns=""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408565</xdr:colOff>
      <xdr:row>452</xdr:row>
      <xdr:rowOff>160650</xdr:rowOff>
    </xdr:from>
    <xdr:to>
      <xdr:col>19</xdr:col>
      <xdr:colOff>175049</xdr:colOff>
      <xdr:row>466</xdr:row>
      <xdr:rowOff>99681</xdr:rowOff>
    </xdr:to>
    <xdr:graphicFrame macro="">
      <xdr:nvGraphicFramePr>
        <xdr:cNvPr id="73" name="Chart 152">
          <a:extLst>
            <a:ext uri="{FF2B5EF4-FFF2-40B4-BE49-F238E27FC236}">
              <a16:creationId xmlns=""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468</xdr:row>
      <xdr:rowOff>188284</xdr:rowOff>
    </xdr:from>
    <xdr:to>
      <xdr:col>19</xdr:col>
      <xdr:colOff>163973</xdr:colOff>
      <xdr:row>481</xdr:row>
      <xdr:rowOff>55376</xdr:rowOff>
    </xdr:to>
    <xdr:graphicFrame macro="">
      <xdr:nvGraphicFramePr>
        <xdr:cNvPr id="74" name="Chart 152">
          <a:extLst>
            <a:ext uri="{FF2B5EF4-FFF2-40B4-BE49-F238E27FC236}">
              <a16:creationId xmlns=""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386413</xdr:colOff>
      <xdr:row>483</xdr:row>
      <xdr:rowOff>182799</xdr:rowOff>
    </xdr:from>
    <xdr:to>
      <xdr:col>19</xdr:col>
      <xdr:colOff>152897</xdr:colOff>
      <xdr:row>497</xdr:row>
      <xdr:rowOff>121831</xdr:rowOff>
    </xdr:to>
    <xdr:graphicFrame macro="">
      <xdr:nvGraphicFramePr>
        <xdr:cNvPr id="75" name="Chart 152">
          <a:extLst>
            <a:ext uri="{FF2B5EF4-FFF2-40B4-BE49-F238E27FC236}">
              <a16:creationId xmlns=""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353186</xdr:colOff>
      <xdr:row>500</xdr:row>
      <xdr:rowOff>182801</xdr:rowOff>
    </xdr:from>
    <xdr:to>
      <xdr:col>19</xdr:col>
      <xdr:colOff>119670</xdr:colOff>
      <xdr:row>512</xdr:row>
      <xdr:rowOff>1</xdr:rowOff>
    </xdr:to>
    <xdr:graphicFrame macro="">
      <xdr:nvGraphicFramePr>
        <xdr:cNvPr id="76" name="Chart 152">
          <a:extLst>
            <a:ext uri="{FF2B5EF4-FFF2-40B4-BE49-F238E27FC236}">
              <a16:creationId xmlns=""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386414</xdr:colOff>
      <xdr:row>528</xdr:row>
      <xdr:rowOff>182799</xdr:rowOff>
    </xdr:from>
    <xdr:to>
      <xdr:col>19</xdr:col>
      <xdr:colOff>152898</xdr:colOff>
      <xdr:row>542</xdr:row>
      <xdr:rowOff>121831</xdr:rowOff>
    </xdr:to>
    <xdr:graphicFrame macro="">
      <xdr:nvGraphicFramePr>
        <xdr:cNvPr id="77" name="Chart 152">
          <a:extLst>
            <a:ext uri="{FF2B5EF4-FFF2-40B4-BE49-F238E27FC236}">
              <a16:creationId xmlns=""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430716</xdr:colOff>
      <xdr:row>547</xdr:row>
      <xdr:rowOff>182799</xdr:rowOff>
    </xdr:from>
    <xdr:to>
      <xdr:col>19</xdr:col>
      <xdr:colOff>197200</xdr:colOff>
      <xdr:row>561</xdr:row>
      <xdr:rowOff>121831</xdr:rowOff>
    </xdr:to>
    <xdr:graphicFrame macro="">
      <xdr:nvGraphicFramePr>
        <xdr:cNvPr id="78" name="Chart 152">
          <a:extLst>
            <a:ext uri="{FF2B5EF4-FFF2-40B4-BE49-F238E27FC236}">
              <a16:creationId xmlns=""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1</xdr:colOff>
      <xdr:row>569</xdr:row>
      <xdr:rowOff>0</xdr:rowOff>
    </xdr:from>
    <xdr:to>
      <xdr:col>18</xdr:col>
      <xdr:colOff>28576</xdr:colOff>
      <xdr:row>573</xdr:row>
      <xdr:rowOff>87940</xdr:rowOff>
    </xdr:to>
    <xdr:grpSp>
      <xdr:nvGrpSpPr>
        <xdr:cNvPr id="79" name="Group 78">
          <a:extLst>
            <a:ext uri="{FF2B5EF4-FFF2-40B4-BE49-F238E27FC236}">
              <a16:creationId xmlns="" xmlns:a16="http://schemas.microsoft.com/office/drawing/2014/main" id="{C7CE4878-CC56-470A-9B9D-FD4996521DA1}"/>
            </a:ext>
          </a:extLst>
        </xdr:cNvPr>
        <xdr:cNvGrpSpPr/>
      </xdr:nvGrpSpPr>
      <xdr:grpSpPr>
        <a:xfrm>
          <a:off x="1152526" y="93687900"/>
          <a:ext cx="4648200" cy="735640"/>
          <a:chOff x="1828800" y="10820400"/>
          <a:chExt cx="5181600" cy="752475"/>
        </a:xfrm>
      </xdr:grpSpPr>
      <xdr:sp macro="" textlink="">
        <xdr:nvSpPr>
          <xdr:cNvPr id="80" name="TextBox 79">
            <a:extLst>
              <a:ext uri="{FF2B5EF4-FFF2-40B4-BE49-F238E27FC236}">
                <a16:creationId xmlns="" xmlns:a16="http://schemas.microsoft.com/office/drawing/2014/main"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1" name="TextBox 80">
            <a:extLst>
              <a:ext uri="{FF2B5EF4-FFF2-40B4-BE49-F238E27FC236}">
                <a16:creationId xmlns="" xmlns:a16="http://schemas.microsoft.com/office/drawing/2014/main"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2" name="TextBox 81">
            <a:extLst>
              <a:ext uri="{FF2B5EF4-FFF2-40B4-BE49-F238E27FC236}">
                <a16:creationId xmlns="" xmlns:a16="http://schemas.microsoft.com/office/drawing/2014/main"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ada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adar Khal"/>
      <sheetName val="Offtake khal"/>
      <sheetName val="Outfall khal"/>
      <sheetName val="Kadar khal"/>
      <sheetName val="Abstract of earth"/>
    </sheetNames>
    <sheetDataSet>
      <sheetData sheetId="0" refreshError="1"/>
      <sheetData sheetId="1" refreshError="1"/>
      <sheetData sheetId="2" refreshError="1"/>
      <sheetData sheetId="3">
        <row r="7">
          <cell r="B7">
            <v>0</v>
          </cell>
          <cell r="C7">
            <v>3.0680000000000001</v>
          </cell>
        </row>
        <row r="8">
          <cell r="B8">
            <v>5</v>
          </cell>
          <cell r="C8">
            <v>3.0649999999999999</v>
          </cell>
          <cell r="I8">
            <v>0</v>
          </cell>
          <cell r="J8">
            <v>3.0680000000000001</v>
          </cell>
        </row>
        <row r="9">
          <cell r="B9">
            <v>10</v>
          </cell>
          <cell r="C9">
            <v>3.06</v>
          </cell>
          <cell r="I9">
            <v>5</v>
          </cell>
          <cell r="J9">
            <v>3.0649999999999999</v>
          </cell>
        </row>
        <row r="10">
          <cell r="B10">
            <v>12</v>
          </cell>
          <cell r="C10">
            <v>1.2310000000000001</v>
          </cell>
          <cell r="I10">
            <v>10</v>
          </cell>
          <cell r="J10">
            <v>3.06</v>
          </cell>
        </row>
        <row r="11">
          <cell r="B11">
            <v>14</v>
          </cell>
          <cell r="C11">
            <v>0.25900000000000001</v>
          </cell>
          <cell r="I11">
            <v>12</v>
          </cell>
          <cell r="J11">
            <v>1.2310000000000001</v>
          </cell>
        </row>
        <row r="12">
          <cell r="B12">
            <v>16</v>
          </cell>
          <cell r="C12">
            <v>-0.13400000000000001</v>
          </cell>
          <cell r="I12">
            <v>14</v>
          </cell>
          <cell r="J12">
            <v>0.25900000000000001</v>
          </cell>
        </row>
        <row r="13">
          <cell r="B13">
            <v>18</v>
          </cell>
          <cell r="C13">
            <v>-0.224</v>
          </cell>
          <cell r="I13">
            <v>16</v>
          </cell>
          <cell r="J13">
            <v>-0.13400000000000001</v>
          </cell>
        </row>
        <row r="14">
          <cell r="B14">
            <v>20</v>
          </cell>
          <cell r="C14">
            <v>-0.30399999999999999</v>
          </cell>
          <cell r="I14">
            <v>18</v>
          </cell>
          <cell r="J14">
            <v>-0.224</v>
          </cell>
        </row>
        <row r="15">
          <cell r="B15">
            <v>22</v>
          </cell>
          <cell r="C15">
            <v>-0.41399999999999998</v>
          </cell>
          <cell r="I15">
            <v>20</v>
          </cell>
          <cell r="J15">
            <v>-0.30399999999999999</v>
          </cell>
        </row>
        <row r="16">
          <cell r="B16">
            <v>24</v>
          </cell>
          <cell r="C16">
            <v>-0.499</v>
          </cell>
          <cell r="I16">
            <v>22</v>
          </cell>
          <cell r="J16">
            <v>-0.41399999999999998</v>
          </cell>
        </row>
        <row r="17">
          <cell r="B17">
            <v>26</v>
          </cell>
          <cell r="C17">
            <v>-0.58399999999999996</v>
          </cell>
          <cell r="I17">
            <v>24</v>
          </cell>
          <cell r="J17">
            <v>-0.499</v>
          </cell>
        </row>
        <row r="18">
          <cell r="B18">
            <v>28</v>
          </cell>
          <cell r="C18">
            <v>-0.67900000000000005</v>
          </cell>
          <cell r="I18">
            <v>26</v>
          </cell>
          <cell r="J18">
            <v>-0.58399999999999996</v>
          </cell>
        </row>
        <row r="19">
          <cell r="B19">
            <v>30</v>
          </cell>
          <cell r="C19">
            <v>-0.73</v>
          </cell>
          <cell r="I19">
            <v>28</v>
          </cell>
          <cell r="J19">
            <v>-0.67900000000000005</v>
          </cell>
        </row>
        <row r="20">
          <cell r="B20">
            <v>32</v>
          </cell>
          <cell r="C20">
            <v>-0.879</v>
          </cell>
          <cell r="I20">
            <v>30</v>
          </cell>
          <cell r="J20">
            <v>-0.73</v>
          </cell>
        </row>
        <row r="21">
          <cell r="B21">
            <v>36</v>
          </cell>
          <cell r="C21">
            <v>-0.93</v>
          </cell>
          <cell r="I21">
            <v>32</v>
          </cell>
          <cell r="J21">
            <v>-0.879</v>
          </cell>
        </row>
        <row r="22">
          <cell r="B22">
            <v>38</v>
          </cell>
          <cell r="C22">
            <v>-1.105</v>
          </cell>
          <cell r="I22">
            <v>36</v>
          </cell>
          <cell r="J22">
            <v>-0.93</v>
          </cell>
        </row>
        <row r="23">
          <cell r="B23">
            <v>40</v>
          </cell>
          <cell r="C23">
            <v>-1.179</v>
          </cell>
          <cell r="I23">
            <v>38</v>
          </cell>
          <cell r="J23">
            <v>-1.105</v>
          </cell>
        </row>
        <row r="24">
          <cell r="B24">
            <v>42</v>
          </cell>
          <cell r="C24">
            <v>-1.32</v>
          </cell>
          <cell r="I24">
            <v>38.592500000000001</v>
          </cell>
          <cell r="J24">
            <v>-1.5</v>
          </cell>
        </row>
        <row r="25">
          <cell r="B25">
            <v>47</v>
          </cell>
          <cell r="C25">
            <v>-1.399</v>
          </cell>
          <cell r="I25">
            <v>43.592500000000001</v>
          </cell>
          <cell r="J25">
            <v>-1.5</v>
          </cell>
        </row>
        <row r="26">
          <cell r="B26">
            <v>52</v>
          </cell>
          <cell r="C26">
            <v>-1.33</v>
          </cell>
          <cell r="I26">
            <v>48.592500000000001</v>
          </cell>
          <cell r="J26">
            <v>-1.5</v>
          </cell>
        </row>
        <row r="27">
          <cell r="B27">
            <v>54</v>
          </cell>
          <cell r="C27">
            <v>-1.163</v>
          </cell>
          <cell r="I27">
            <v>48.892499999999998</v>
          </cell>
          <cell r="J27">
            <v>-1.3</v>
          </cell>
        </row>
        <row r="28">
          <cell r="B28">
            <v>56</v>
          </cell>
          <cell r="C28">
            <v>-1.107</v>
          </cell>
          <cell r="I28">
            <v>52</v>
          </cell>
          <cell r="J28">
            <v>-1.33</v>
          </cell>
        </row>
        <row r="29">
          <cell r="B29">
            <v>58</v>
          </cell>
          <cell r="C29">
            <v>-0.94</v>
          </cell>
          <cell r="I29">
            <v>54</v>
          </cell>
          <cell r="J29">
            <v>-1.163</v>
          </cell>
        </row>
        <row r="30">
          <cell r="B30">
            <v>60</v>
          </cell>
          <cell r="C30">
            <v>-0.73</v>
          </cell>
          <cell r="I30">
            <v>56</v>
          </cell>
          <cell r="J30">
            <v>-1.107</v>
          </cell>
        </row>
        <row r="31">
          <cell r="B31">
            <v>62</v>
          </cell>
          <cell r="C31">
            <v>-0.53900000000000003</v>
          </cell>
          <cell r="I31">
            <v>58</v>
          </cell>
          <cell r="J31">
            <v>-0.94</v>
          </cell>
        </row>
        <row r="32">
          <cell r="B32">
            <v>64</v>
          </cell>
          <cell r="C32">
            <v>-0.47899999999999998</v>
          </cell>
          <cell r="I32">
            <v>60</v>
          </cell>
          <cell r="J32">
            <v>-0.73</v>
          </cell>
        </row>
        <row r="33">
          <cell r="B33">
            <v>66</v>
          </cell>
          <cell r="C33">
            <v>-0.36899999999999999</v>
          </cell>
          <cell r="I33">
            <v>62</v>
          </cell>
          <cell r="J33">
            <v>-0.53900000000000003</v>
          </cell>
        </row>
        <row r="34">
          <cell r="B34">
            <v>68</v>
          </cell>
          <cell r="C34">
            <v>-0.27900000000000003</v>
          </cell>
          <cell r="I34">
            <v>64</v>
          </cell>
          <cell r="J34">
            <v>-0.47899999999999998</v>
          </cell>
        </row>
        <row r="35">
          <cell r="B35">
            <v>70</v>
          </cell>
          <cell r="C35">
            <v>-0.16900000000000001</v>
          </cell>
          <cell r="I35">
            <v>66</v>
          </cell>
          <cell r="J35">
            <v>-0.36899999999999999</v>
          </cell>
        </row>
        <row r="36">
          <cell r="B36">
            <v>72</v>
          </cell>
          <cell r="C36">
            <v>-0.114</v>
          </cell>
          <cell r="I36">
            <v>68</v>
          </cell>
          <cell r="J36">
            <v>-0.27900000000000003</v>
          </cell>
        </row>
        <row r="37">
          <cell r="B37">
            <v>74</v>
          </cell>
          <cell r="C37">
            <v>-2.4E-2</v>
          </cell>
          <cell r="I37">
            <v>70</v>
          </cell>
          <cell r="J37">
            <v>-0.16900000000000001</v>
          </cell>
        </row>
        <row r="38">
          <cell r="B38">
            <v>76</v>
          </cell>
          <cell r="C38">
            <v>7.0000000000000007E-2</v>
          </cell>
          <cell r="I38">
            <v>72</v>
          </cell>
          <cell r="J38">
            <v>-0.114</v>
          </cell>
        </row>
        <row r="39">
          <cell r="B39">
            <v>78</v>
          </cell>
          <cell r="C39">
            <v>0.121</v>
          </cell>
          <cell r="I39">
            <v>74</v>
          </cell>
          <cell r="J39">
            <v>-2.4E-2</v>
          </cell>
        </row>
        <row r="40">
          <cell r="B40">
            <v>80</v>
          </cell>
          <cell r="C40">
            <v>0.33100000000000002</v>
          </cell>
          <cell r="I40">
            <v>76</v>
          </cell>
          <cell r="J40">
            <v>7.0000000000000007E-2</v>
          </cell>
        </row>
        <row r="41">
          <cell r="B41">
            <v>82</v>
          </cell>
          <cell r="C41">
            <v>0.8</v>
          </cell>
          <cell r="I41">
            <v>78</v>
          </cell>
          <cell r="J41">
            <v>0.121</v>
          </cell>
        </row>
        <row r="42">
          <cell r="B42">
            <v>84</v>
          </cell>
          <cell r="C42">
            <v>2.95</v>
          </cell>
          <cell r="I42">
            <v>80</v>
          </cell>
          <cell r="J42">
            <v>0.33100000000000002</v>
          </cell>
        </row>
        <row r="43">
          <cell r="B43">
            <v>90</v>
          </cell>
          <cell r="C43">
            <v>2.9849999999999999</v>
          </cell>
          <cell r="I43">
            <v>82</v>
          </cell>
          <cell r="J43">
            <v>0.8</v>
          </cell>
        </row>
        <row r="44">
          <cell r="B44">
            <v>95</v>
          </cell>
          <cell r="C44">
            <v>3.06</v>
          </cell>
          <cell r="I44">
            <v>84</v>
          </cell>
          <cell r="J44">
            <v>2.95</v>
          </cell>
        </row>
        <row r="45">
          <cell r="I45">
            <v>90</v>
          </cell>
          <cell r="J45">
            <v>2.9849999999999999</v>
          </cell>
        </row>
        <row r="46">
          <cell r="I46">
            <v>95</v>
          </cell>
          <cell r="J46">
            <v>3.06</v>
          </cell>
        </row>
        <row r="54">
          <cell r="B54">
            <v>0</v>
          </cell>
          <cell r="C54">
            <v>0.92</v>
          </cell>
        </row>
        <row r="55">
          <cell r="B55">
            <v>6</v>
          </cell>
          <cell r="C55">
            <v>0.91500000000000004</v>
          </cell>
          <cell r="I55">
            <v>0</v>
          </cell>
          <cell r="J55">
            <v>0.92</v>
          </cell>
        </row>
        <row r="56">
          <cell r="B56">
            <v>7</v>
          </cell>
          <cell r="C56">
            <v>1.89</v>
          </cell>
          <cell r="I56">
            <v>6</v>
          </cell>
          <cell r="J56">
            <v>0.91500000000000004</v>
          </cell>
        </row>
        <row r="57">
          <cell r="B57">
            <v>10</v>
          </cell>
          <cell r="C57">
            <v>1.895</v>
          </cell>
          <cell r="I57">
            <v>7</v>
          </cell>
          <cell r="J57">
            <v>1.89</v>
          </cell>
        </row>
        <row r="58">
          <cell r="B58">
            <v>12</v>
          </cell>
          <cell r="C58">
            <v>-0.105</v>
          </cell>
          <cell r="I58">
            <v>10</v>
          </cell>
          <cell r="J58">
            <v>1.895</v>
          </cell>
        </row>
        <row r="59">
          <cell r="B59">
            <v>14</v>
          </cell>
          <cell r="C59">
            <v>-0.79600000000000004</v>
          </cell>
          <cell r="I59">
            <v>12</v>
          </cell>
          <cell r="J59">
            <v>-0.105</v>
          </cell>
        </row>
        <row r="60">
          <cell r="B60">
            <v>16</v>
          </cell>
          <cell r="C60">
            <v>-0.995</v>
          </cell>
          <cell r="I60">
            <v>14</v>
          </cell>
          <cell r="J60">
            <v>-0.79600000000000004</v>
          </cell>
        </row>
        <row r="61">
          <cell r="B61">
            <v>18</v>
          </cell>
          <cell r="C61">
            <v>-1.1559999999999999</v>
          </cell>
          <cell r="I61">
            <v>15.056000000000001</v>
          </cell>
          <cell r="J61">
            <v>-1.5</v>
          </cell>
        </row>
        <row r="62">
          <cell r="B62">
            <v>20</v>
          </cell>
          <cell r="C62">
            <v>-1.3959999999999999</v>
          </cell>
          <cell r="I62">
            <v>20.056000000000001</v>
          </cell>
          <cell r="J62">
            <v>-1.5</v>
          </cell>
        </row>
        <row r="63">
          <cell r="B63">
            <v>21.5</v>
          </cell>
          <cell r="C63">
            <v>-1.4450000000000001</v>
          </cell>
          <cell r="I63">
            <v>25.056000000000001</v>
          </cell>
          <cell r="J63">
            <v>-1.5</v>
          </cell>
        </row>
        <row r="64">
          <cell r="B64">
            <v>23</v>
          </cell>
          <cell r="C64">
            <v>-1.391</v>
          </cell>
          <cell r="I64">
            <v>25.656000000000002</v>
          </cell>
          <cell r="J64">
            <v>-1.1000000000000001</v>
          </cell>
        </row>
        <row r="65">
          <cell r="B65">
            <v>25</v>
          </cell>
          <cell r="C65">
            <v>-1.165</v>
          </cell>
          <cell r="I65">
            <v>27</v>
          </cell>
          <cell r="J65">
            <v>-1.01</v>
          </cell>
        </row>
        <row r="66">
          <cell r="B66">
            <v>27</v>
          </cell>
          <cell r="C66">
            <v>-1.01</v>
          </cell>
          <cell r="I66">
            <v>29</v>
          </cell>
          <cell r="J66">
            <v>-0.75600000000000001</v>
          </cell>
        </row>
        <row r="67">
          <cell r="B67">
            <v>29</v>
          </cell>
          <cell r="C67">
            <v>-0.75600000000000001</v>
          </cell>
          <cell r="I67">
            <v>31</v>
          </cell>
          <cell r="J67">
            <v>-0.5</v>
          </cell>
        </row>
        <row r="68">
          <cell r="B68">
            <v>31</v>
          </cell>
          <cell r="C68">
            <v>-0.5</v>
          </cell>
          <cell r="I68">
            <v>33</v>
          </cell>
          <cell r="J68">
            <v>0.995</v>
          </cell>
        </row>
        <row r="69">
          <cell r="B69">
            <v>33</v>
          </cell>
          <cell r="C69">
            <v>0.995</v>
          </cell>
          <cell r="I69">
            <v>35</v>
          </cell>
          <cell r="J69">
            <v>0.99</v>
          </cell>
        </row>
        <row r="70">
          <cell r="B70">
            <v>35</v>
          </cell>
          <cell r="C70">
            <v>0.99</v>
          </cell>
          <cell r="I70">
            <v>40</v>
          </cell>
          <cell r="J70">
            <v>0.98499999999999999</v>
          </cell>
        </row>
        <row r="71">
          <cell r="B71">
            <v>40</v>
          </cell>
          <cell r="C71">
            <v>0.98499999999999999</v>
          </cell>
        </row>
        <row r="75">
          <cell r="B75">
            <v>0</v>
          </cell>
          <cell r="C75">
            <v>0.875</v>
          </cell>
        </row>
        <row r="76">
          <cell r="B76">
            <v>6</v>
          </cell>
          <cell r="C76">
            <v>0.87</v>
          </cell>
        </row>
        <row r="77">
          <cell r="B77">
            <v>7</v>
          </cell>
          <cell r="C77">
            <v>1.907</v>
          </cell>
        </row>
        <row r="78">
          <cell r="B78">
            <v>10</v>
          </cell>
          <cell r="C78">
            <v>1.915</v>
          </cell>
        </row>
        <row r="79">
          <cell r="B79">
            <v>12</v>
          </cell>
          <cell r="C79">
            <v>-0.45600000000000002</v>
          </cell>
        </row>
        <row r="80">
          <cell r="B80">
            <v>14</v>
          </cell>
          <cell r="C80">
            <v>-0.83</v>
          </cell>
        </row>
        <row r="81">
          <cell r="B81">
            <v>16</v>
          </cell>
          <cell r="C81">
            <v>-0.95599999999999996</v>
          </cell>
          <cell r="I81">
            <v>0</v>
          </cell>
          <cell r="J81">
            <v>0.875</v>
          </cell>
        </row>
        <row r="82">
          <cell r="B82">
            <v>18</v>
          </cell>
          <cell r="C82">
            <v>-1.3460000000000001</v>
          </cell>
          <cell r="I82">
            <v>6</v>
          </cell>
          <cell r="J82">
            <v>0.87</v>
          </cell>
        </row>
        <row r="83">
          <cell r="B83">
            <v>20</v>
          </cell>
          <cell r="C83">
            <v>-1.395</v>
          </cell>
          <cell r="I83">
            <v>7</v>
          </cell>
          <cell r="J83">
            <v>1.907</v>
          </cell>
        </row>
        <row r="84">
          <cell r="B84">
            <v>22</v>
          </cell>
          <cell r="C84">
            <v>-1.347</v>
          </cell>
          <cell r="I84">
            <v>10</v>
          </cell>
          <cell r="J84">
            <v>1.915</v>
          </cell>
        </row>
        <row r="85">
          <cell r="B85">
            <v>24</v>
          </cell>
          <cell r="C85">
            <v>-0.96099999999999997</v>
          </cell>
          <cell r="I85">
            <v>12</v>
          </cell>
          <cell r="J85">
            <v>-0.45600000000000002</v>
          </cell>
        </row>
        <row r="86">
          <cell r="B86">
            <v>26</v>
          </cell>
          <cell r="C86">
            <v>-0.75700000000000001</v>
          </cell>
          <cell r="I86">
            <v>13.566000000000001</v>
          </cell>
          <cell r="J86">
            <v>-1.5</v>
          </cell>
        </row>
        <row r="87">
          <cell r="B87">
            <v>28</v>
          </cell>
          <cell r="C87">
            <v>-0.39500000000000002</v>
          </cell>
          <cell r="I87">
            <v>18.566000000000003</v>
          </cell>
          <cell r="J87">
            <v>-1.5</v>
          </cell>
        </row>
        <row r="88">
          <cell r="B88">
            <v>30</v>
          </cell>
          <cell r="C88">
            <v>0.98499999999999999</v>
          </cell>
          <cell r="I88">
            <v>23.566000000000003</v>
          </cell>
          <cell r="J88">
            <v>-1.5</v>
          </cell>
        </row>
        <row r="89">
          <cell r="B89">
            <v>40</v>
          </cell>
          <cell r="C89">
            <v>0.98</v>
          </cell>
          <cell r="I89">
            <v>24.316000000000003</v>
          </cell>
          <cell r="J89">
            <v>-1</v>
          </cell>
        </row>
        <row r="90">
          <cell r="B90">
            <v>45</v>
          </cell>
          <cell r="C90">
            <v>0.97499999999999998</v>
          </cell>
          <cell r="I90">
            <v>26</v>
          </cell>
          <cell r="J90">
            <v>-0.75700000000000001</v>
          </cell>
        </row>
        <row r="94">
          <cell r="B94">
            <v>0</v>
          </cell>
          <cell r="C94">
            <v>1.0680000000000001</v>
          </cell>
        </row>
        <row r="95">
          <cell r="B95">
            <v>5</v>
          </cell>
          <cell r="C95">
            <v>1.0629999999999999</v>
          </cell>
        </row>
        <row r="96">
          <cell r="B96">
            <v>7</v>
          </cell>
          <cell r="C96">
            <v>1.0580000000000001</v>
          </cell>
        </row>
        <row r="97">
          <cell r="B97">
            <v>8</v>
          </cell>
          <cell r="C97">
            <v>1.9870000000000001</v>
          </cell>
        </row>
        <row r="98">
          <cell r="B98">
            <v>10</v>
          </cell>
          <cell r="C98">
            <v>1.994</v>
          </cell>
        </row>
        <row r="99">
          <cell r="B99">
            <v>12</v>
          </cell>
          <cell r="C99">
            <v>-0.127</v>
          </cell>
        </row>
        <row r="100">
          <cell r="B100">
            <v>14</v>
          </cell>
          <cell r="C100">
            <v>-0.76700000000000002</v>
          </cell>
          <cell r="I100">
            <v>0</v>
          </cell>
          <cell r="J100">
            <v>1.0680000000000001</v>
          </cell>
        </row>
        <row r="101">
          <cell r="B101">
            <v>16</v>
          </cell>
          <cell r="C101">
            <v>-1.012</v>
          </cell>
          <cell r="I101">
            <v>5</v>
          </cell>
          <cell r="J101">
            <v>1.0629999999999999</v>
          </cell>
        </row>
        <row r="102">
          <cell r="B102">
            <v>18</v>
          </cell>
          <cell r="C102">
            <v>-1.177</v>
          </cell>
          <cell r="I102">
            <v>7</v>
          </cell>
          <cell r="J102">
            <v>1.0580000000000001</v>
          </cell>
        </row>
        <row r="103">
          <cell r="B103">
            <v>20</v>
          </cell>
          <cell r="C103">
            <v>-1.397</v>
          </cell>
          <cell r="I103">
            <v>8</v>
          </cell>
          <cell r="J103">
            <v>1.9870000000000001</v>
          </cell>
        </row>
        <row r="104">
          <cell r="B104">
            <v>21</v>
          </cell>
          <cell r="C104">
            <v>-1.452</v>
          </cell>
          <cell r="I104">
            <v>10</v>
          </cell>
          <cell r="J104">
            <v>1.994</v>
          </cell>
        </row>
        <row r="105">
          <cell r="B105">
            <v>22</v>
          </cell>
          <cell r="C105">
            <v>-1.393</v>
          </cell>
          <cell r="I105">
            <v>12</v>
          </cell>
          <cell r="J105">
            <v>-0.127</v>
          </cell>
        </row>
        <row r="106">
          <cell r="B106">
            <v>24</v>
          </cell>
          <cell r="C106">
            <v>-1.163</v>
          </cell>
          <cell r="I106">
            <v>14.0595</v>
          </cell>
          <cell r="J106">
            <v>-1.5</v>
          </cell>
        </row>
        <row r="107">
          <cell r="B107">
            <v>26</v>
          </cell>
          <cell r="C107">
            <v>-1.002</v>
          </cell>
          <cell r="I107">
            <v>19.0595</v>
          </cell>
          <cell r="J107">
            <v>-1.5</v>
          </cell>
        </row>
        <row r="108">
          <cell r="B108">
            <v>28</v>
          </cell>
          <cell r="C108">
            <v>-0.76300000000000001</v>
          </cell>
          <cell r="I108">
            <v>24.0595</v>
          </cell>
          <cell r="J108">
            <v>-1.5</v>
          </cell>
        </row>
        <row r="109">
          <cell r="B109">
            <v>30</v>
          </cell>
          <cell r="C109">
            <v>-0.51200000000000001</v>
          </cell>
          <cell r="I109">
            <v>24.659500000000001</v>
          </cell>
          <cell r="J109">
            <v>-1.1000000000000001</v>
          </cell>
        </row>
        <row r="110">
          <cell r="B110">
            <v>32</v>
          </cell>
          <cell r="C110">
            <v>0.998</v>
          </cell>
          <cell r="I110">
            <v>26</v>
          </cell>
          <cell r="J110">
            <v>-1.002</v>
          </cell>
        </row>
        <row r="111">
          <cell r="B111">
            <v>35</v>
          </cell>
          <cell r="C111">
            <v>1.0029999999999999</v>
          </cell>
          <cell r="I111">
            <v>28</v>
          </cell>
          <cell r="J111">
            <v>-0.76300000000000001</v>
          </cell>
        </row>
        <row r="112">
          <cell r="B112">
            <v>40</v>
          </cell>
          <cell r="C112">
            <v>1.008</v>
          </cell>
          <cell r="I112">
            <v>30</v>
          </cell>
          <cell r="J112">
            <v>-0.51200000000000001</v>
          </cell>
        </row>
        <row r="116">
          <cell r="B116">
            <v>0</v>
          </cell>
          <cell r="C116">
            <v>1.153</v>
          </cell>
        </row>
        <row r="117">
          <cell r="B117">
            <v>6</v>
          </cell>
          <cell r="C117">
            <v>1.1479999999999999</v>
          </cell>
          <cell r="I117">
            <v>6</v>
          </cell>
          <cell r="J117">
            <v>1.1479999999999999</v>
          </cell>
        </row>
        <row r="118">
          <cell r="B118">
            <v>7</v>
          </cell>
          <cell r="C118">
            <v>2.2480000000000002</v>
          </cell>
          <cell r="I118">
            <v>7</v>
          </cell>
          <cell r="J118">
            <v>2.2480000000000002</v>
          </cell>
        </row>
        <row r="119">
          <cell r="B119">
            <v>10</v>
          </cell>
          <cell r="C119">
            <v>2.2429999999999999</v>
          </cell>
          <cell r="I119">
            <v>10</v>
          </cell>
          <cell r="J119">
            <v>2.2429999999999999</v>
          </cell>
        </row>
        <row r="120">
          <cell r="B120">
            <v>12</v>
          </cell>
          <cell r="C120">
            <v>-9.2999999999999999E-2</v>
          </cell>
          <cell r="I120">
            <v>12</v>
          </cell>
          <cell r="J120">
            <v>-9.2999999999999999E-2</v>
          </cell>
        </row>
        <row r="121">
          <cell r="B121">
            <v>14</v>
          </cell>
          <cell r="C121">
            <v>-0.747</v>
          </cell>
          <cell r="I121">
            <v>14</v>
          </cell>
          <cell r="J121">
            <v>-0.747</v>
          </cell>
        </row>
        <row r="122">
          <cell r="B122">
            <v>16</v>
          </cell>
          <cell r="C122">
            <v>-0.90700000000000003</v>
          </cell>
          <cell r="I122">
            <v>15.1295</v>
          </cell>
          <cell r="J122">
            <v>-1.5</v>
          </cell>
        </row>
        <row r="123">
          <cell r="B123">
            <v>18</v>
          </cell>
          <cell r="C123">
            <v>-1.1319999999999999</v>
          </cell>
          <cell r="I123">
            <v>20.1295</v>
          </cell>
          <cell r="J123">
            <v>-1.5</v>
          </cell>
        </row>
        <row r="124">
          <cell r="B124">
            <v>20</v>
          </cell>
          <cell r="C124">
            <v>-1.327</v>
          </cell>
          <cell r="I124">
            <v>25.1295</v>
          </cell>
          <cell r="J124">
            <v>-1.5</v>
          </cell>
        </row>
        <row r="125">
          <cell r="B125">
            <v>21</v>
          </cell>
          <cell r="C125">
            <v>-1.3720000000000001</v>
          </cell>
          <cell r="I125">
            <v>26.179500000000001</v>
          </cell>
          <cell r="J125">
            <v>-0.8</v>
          </cell>
        </row>
        <row r="126">
          <cell r="B126">
            <v>22</v>
          </cell>
          <cell r="C126">
            <v>-1.323</v>
          </cell>
          <cell r="I126">
            <v>28</v>
          </cell>
          <cell r="J126">
            <v>-0.75700000000000001</v>
          </cell>
        </row>
        <row r="127">
          <cell r="B127">
            <v>24</v>
          </cell>
          <cell r="C127">
            <v>-1.133</v>
          </cell>
          <cell r="I127">
            <v>30</v>
          </cell>
          <cell r="J127">
            <v>-4.2000000000000003E-2</v>
          </cell>
        </row>
        <row r="128">
          <cell r="B128">
            <v>26</v>
          </cell>
          <cell r="C128">
            <v>-0.89300000000000002</v>
          </cell>
          <cell r="I128">
            <v>32</v>
          </cell>
          <cell r="J128">
            <v>1.8680000000000001</v>
          </cell>
        </row>
        <row r="129">
          <cell r="B129">
            <v>28</v>
          </cell>
          <cell r="C129">
            <v>-0.75700000000000001</v>
          </cell>
          <cell r="I129">
            <v>33</v>
          </cell>
          <cell r="J129">
            <v>1.863</v>
          </cell>
        </row>
        <row r="130">
          <cell r="B130">
            <v>30</v>
          </cell>
          <cell r="C130">
            <v>-4.2000000000000003E-2</v>
          </cell>
          <cell r="I130">
            <v>34</v>
          </cell>
          <cell r="J130">
            <v>1.1679999999999999</v>
          </cell>
        </row>
        <row r="131">
          <cell r="B131">
            <v>32</v>
          </cell>
          <cell r="C131">
            <v>1.8680000000000001</v>
          </cell>
          <cell r="I131">
            <v>40</v>
          </cell>
          <cell r="J131">
            <v>1.1739999999999999</v>
          </cell>
        </row>
        <row r="132">
          <cell r="B132">
            <v>33</v>
          </cell>
          <cell r="C132">
            <v>1.863</v>
          </cell>
          <cell r="I132">
            <v>45</v>
          </cell>
          <cell r="J132">
            <v>1.1779999999999999</v>
          </cell>
        </row>
        <row r="133">
          <cell r="B133">
            <v>34</v>
          </cell>
          <cell r="C133">
            <v>1.1679999999999999</v>
          </cell>
        </row>
        <row r="134">
          <cell r="B134">
            <v>40</v>
          </cell>
          <cell r="C134">
            <v>1.1739999999999999</v>
          </cell>
        </row>
        <row r="135">
          <cell r="B135">
            <v>45</v>
          </cell>
          <cell r="C135">
            <v>1.1779999999999999</v>
          </cell>
        </row>
        <row r="151">
          <cell r="B151">
            <v>0</v>
          </cell>
          <cell r="C151">
            <v>1.2529999999999999</v>
          </cell>
        </row>
        <row r="152">
          <cell r="B152">
            <v>6</v>
          </cell>
          <cell r="C152">
            <v>1.258</v>
          </cell>
        </row>
        <row r="153">
          <cell r="B153">
            <v>7</v>
          </cell>
          <cell r="C153">
            <v>2.173</v>
          </cell>
        </row>
        <row r="154">
          <cell r="B154">
            <v>10</v>
          </cell>
          <cell r="C154">
            <v>2.1779999999999999</v>
          </cell>
        </row>
        <row r="155">
          <cell r="B155">
            <v>12</v>
          </cell>
          <cell r="C155">
            <v>-0.16700000000000001</v>
          </cell>
          <cell r="I155">
            <v>0</v>
          </cell>
          <cell r="J155">
            <v>1.2529999999999999</v>
          </cell>
        </row>
        <row r="156">
          <cell r="B156">
            <v>14</v>
          </cell>
          <cell r="C156">
            <v>-0.84299999999999997</v>
          </cell>
          <cell r="I156">
            <v>6</v>
          </cell>
          <cell r="J156">
            <v>1.258</v>
          </cell>
        </row>
        <row r="157">
          <cell r="B157">
            <v>16</v>
          </cell>
          <cell r="C157">
            <v>-0.99299999999999999</v>
          </cell>
          <cell r="I157">
            <v>7</v>
          </cell>
          <cell r="J157">
            <v>2.173</v>
          </cell>
        </row>
        <row r="158">
          <cell r="B158">
            <v>18</v>
          </cell>
          <cell r="C158">
            <v>-1.248</v>
          </cell>
          <cell r="I158">
            <v>10</v>
          </cell>
          <cell r="J158">
            <v>2.1779999999999999</v>
          </cell>
        </row>
        <row r="159">
          <cell r="B159">
            <v>20</v>
          </cell>
          <cell r="C159">
            <v>-1.2929999999999999</v>
          </cell>
          <cell r="I159">
            <v>12</v>
          </cell>
          <cell r="J159">
            <v>-0.16700000000000001</v>
          </cell>
        </row>
        <row r="160">
          <cell r="B160">
            <v>22</v>
          </cell>
          <cell r="C160">
            <v>-1.242</v>
          </cell>
          <cell r="I160">
            <v>13.999499999999999</v>
          </cell>
          <cell r="J160">
            <v>-1.5</v>
          </cell>
        </row>
        <row r="161">
          <cell r="B161">
            <v>24</v>
          </cell>
          <cell r="C161">
            <v>-1.0069999999999999</v>
          </cell>
          <cell r="I161">
            <v>18.999499999999998</v>
          </cell>
          <cell r="J161">
            <v>-1.5</v>
          </cell>
        </row>
        <row r="162">
          <cell r="B162">
            <v>26</v>
          </cell>
          <cell r="C162">
            <v>-0.84199999999999997</v>
          </cell>
          <cell r="I162">
            <v>23.999499999999998</v>
          </cell>
          <cell r="J162">
            <v>-1.5</v>
          </cell>
        </row>
        <row r="163">
          <cell r="B163">
            <v>28</v>
          </cell>
          <cell r="C163">
            <v>-0.26800000000000002</v>
          </cell>
          <cell r="I163">
            <v>24.749499999999998</v>
          </cell>
          <cell r="J163">
            <v>-1</v>
          </cell>
        </row>
        <row r="164">
          <cell r="B164">
            <v>30</v>
          </cell>
          <cell r="C164">
            <v>1.153</v>
          </cell>
          <cell r="I164">
            <v>26</v>
          </cell>
          <cell r="J164">
            <v>-0.84199999999999997</v>
          </cell>
        </row>
        <row r="165">
          <cell r="B165">
            <v>35</v>
          </cell>
          <cell r="C165">
            <v>1.1579999999999999</v>
          </cell>
          <cell r="I165">
            <v>28</v>
          </cell>
          <cell r="J165">
            <v>-0.26800000000000002</v>
          </cell>
        </row>
        <row r="166">
          <cell r="B166">
            <v>40</v>
          </cell>
          <cell r="C166">
            <v>1.163</v>
          </cell>
          <cell r="I166">
            <v>30</v>
          </cell>
          <cell r="J166">
            <v>1.153</v>
          </cell>
        </row>
        <row r="170">
          <cell r="B170">
            <v>0</v>
          </cell>
          <cell r="C170">
            <v>2.0990000000000002</v>
          </cell>
        </row>
        <row r="171">
          <cell r="B171">
            <v>5</v>
          </cell>
          <cell r="C171">
            <v>2.1139999999999999</v>
          </cell>
          <cell r="I171">
            <v>5</v>
          </cell>
          <cell r="J171">
            <v>2.1139999999999999</v>
          </cell>
        </row>
        <row r="172">
          <cell r="B172">
            <v>10</v>
          </cell>
          <cell r="C172">
            <v>2.1190000000000002</v>
          </cell>
          <cell r="I172">
            <v>10</v>
          </cell>
          <cell r="J172">
            <v>2.1190000000000002</v>
          </cell>
        </row>
        <row r="173">
          <cell r="B173">
            <v>12</v>
          </cell>
          <cell r="C173">
            <v>-0.20599999999999999</v>
          </cell>
          <cell r="I173">
            <v>12</v>
          </cell>
          <cell r="J173">
            <v>-0.20599999999999999</v>
          </cell>
        </row>
        <row r="174">
          <cell r="B174">
            <v>14</v>
          </cell>
          <cell r="C174">
            <v>-0.80100000000000005</v>
          </cell>
          <cell r="I174">
            <v>13.941000000000001</v>
          </cell>
          <cell r="J174">
            <v>-1.5</v>
          </cell>
        </row>
        <row r="175">
          <cell r="B175">
            <v>16</v>
          </cell>
          <cell r="C175">
            <v>-0.95199999999999996</v>
          </cell>
          <cell r="I175">
            <v>18.941000000000003</v>
          </cell>
          <cell r="J175">
            <v>-1.5</v>
          </cell>
        </row>
        <row r="176">
          <cell r="B176">
            <v>18</v>
          </cell>
          <cell r="C176">
            <v>-1.1919999999999999</v>
          </cell>
          <cell r="I176">
            <v>23.941000000000003</v>
          </cell>
          <cell r="J176">
            <v>-1.5</v>
          </cell>
        </row>
        <row r="177">
          <cell r="B177">
            <v>20</v>
          </cell>
          <cell r="C177">
            <v>-1.2410000000000001</v>
          </cell>
          <cell r="I177">
            <v>24.691000000000003</v>
          </cell>
          <cell r="J177">
            <v>-1</v>
          </cell>
        </row>
        <row r="178">
          <cell r="B178">
            <v>22</v>
          </cell>
          <cell r="C178">
            <v>-1.1930000000000001</v>
          </cell>
          <cell r="I178">
            <v>26</v>
          </cell>
          <cell r="J178">
            <v>-0.78500000000000003</v>
          </cell>
        </row>
        <row r="179">
          <cell r="B179">
            <v>24</v>
          </cell>
          <cell r="C179">
            <v>-0.95299999999999996</v>
          </cell>
          <cell r="I179">
            <v>28</v>
          </cell>
          <cell r="J179">
            <v>-0.23100000000000001</v>
          </cell>
        </row>
        <row r="180">
          <cell r="B180">
            <v>26</v>
          </cell>
          <cell r="C180">
            <v>-0.78500000000000003</v>
          </cell>
          <cell r="I180">
            <v>30</v>
          </cell>
          <cell r="J180">
            <v>1.079</v>
          </cell>
        </row>
        <row r="181">
          <cell r="B181">
            <v>28</v>
          </cell>
          <cell r="C181">
            <v>-0.23100000000000001</v>
          </cell>
          <cell r="I181">
            <v>35</v>
          </cell>
          <cell r="J181">
            <v>1.0840000000000001</v>
          </cell>
        </row>
        <row r="182">
          <cell r="B182">
            <v>30</v>
          </cell>
          <cell r="C182">
            <v>1.079</v>
          </cell>
          <cell r="I182">
            <v>40</v>
          </cell>
          <cell r="J182">
            <v>1.089</v>
          </cell>
        </row>
        <row r="183">
          <cell r="B183">
            <v>35</v>
          </cell>
          <cell r="C183">
            <v>1.0840000000000001</v>
          </cell>
        </row>
        <row r="184">
          <cell r="B184">
            <v>40</v>
          </cell>
          <cell r="C184">
            <v>1.089</v>
          </cell>
        </row>
        <row r="188">
          <cell r="B188">
            <v>0</v>
          </cell>
          <cell r="C188">
            <v>1.111</v>
          </cell>
        </row>
        <row r="189">
          <cell r="B189">
            <v>6</v>
          </cell>
          <cell r="C189">
            <v>1.1060000000000001</v>
          </cell>
        </row>
        <row r="190">
          <cell r="B190">
            <v>7</v>
          </cell>
          <cell r="C190">
            <v>2.2949999999999999</v>
          </cell>
        </row>
        <row r="191">
          <cell r="B191">
            <v>10</v>
          </cell>
          <cell r="C191">
            <v>2.286</v>
          </cell>
        </row>
        <row r="192">
          <cell r="B192">
            <v>12</v>
          </cell>
          <cell r="C192">
            <v>-0.115</v>
          </cell>
        </row>
        <row r="193">
          <cell r="B193">
            <v>14</v>
          </cell>
          <cell r="C193">
            <v>-0.45400000000000001</v>
          </cell>
        </row>
        <row r="194">
          <cell r="B194">
            <v>16</v>
          </cell>
          <cell r="C194">
            <v>-0.71499999999999997</v>
          </cell>
          <cell r="I194">
            <v>0</v>
          </cell>
          <cell r="J194">
            <v>1.111</v>
          </cell>
        </row>
        <row r="195">
          <cell r="B195">
            <v>18</v>
          </cell>
          <cell r="C195">
            <v>-0.94599999999999995</v>
          </cell>
          <cell r="I195">
            <v>6</v>
          </cell>
          <cell r="J195">
            <v>1.1060000000000001</v>
          </cell>
        </row>
        <row r="196">
          <cell r="B196">
            <v>19</v>
          </cell>
          <cell r="C196">
            <v>-1.004</v>
          </cell>
          <cell r="I196">
            <v>7</v>
          </cell>
          <cell r="J196">
            <v>2.2949999999999999</v>
          </cell>
        </row>
        <row r="197">
          <cell r="B197">
            <v>20</v>
          </cell>
          <cell r="C197">
            <v>-0.94499999999999995</v>
          </cell>
          <cell r="I197">
            <v>10</v>
          </cell>
          <cell r="J197">
            <v>2.286</v>
          </cell>
        </row>
        <row r="198">
          <cell r="B198">
            <v>22</v>
          </cell>
          <cell r="C198">
            <v>-0.76400000000000001</v>
          </cell>
          <cell r="I198">
            <v>12</v>
          </cell>
          <cell r="J198">
            <v>-0.115</v>
          </cell>
        </row>
        <row r="199">
          <cell r="B199">
            <v>24</v>
          </cell>
          <cell r="C199">
            <v>-0.46899999999999997</v>
          </cell>
          <cell r="I199">
            <v>14.077500000000001</v>
          </cell>
          <cell r="J199">
            <v>-1.5</v>
          </cell>
        </row>
        <row r="200">
          <cell r="B200">
            <v>26</v>
          </cell>
          <cell r="C200">
            <v>-8.4000000000000005E-2</v>
          </cell>
          <cell r="I200">
            <v>19.077500000000001</v>
          </cell>
          <cell r="J200">
            <v>-1.5</v>
          </cell>
        </row>
        <row r="201">
          <cell r="B201">
            <v>28</v>
          </cell>
          <cell r="C201">
            <v>1.095</v>
          </cell>
          <cell r="I201">
            <v>24.077500000000001</v>
          </cell>
          <cell r="J201">
            <v>-1.5</v>
          </cell>
        </row>
        <row r="202">
          <cell r="B202">
            <v>35</v>
          </cell>
          <cell r="C202">
            <v>1.1060000000000001</v>
          </cell>
          <cell r="I202">
            <v>26.177500000000002</v>
          </cell>
          <cell r="J202">
            <v>-0.1</v>
          </cell>
        </row>
        <row r="203">
          <cell r="B203">
            <v>40</v>
          </cell>
          <cell r="C203">
            <v>1.111</v>
          </cell>
          <cell r="I203">
            <v>28</v>
          </cell>
          <cell r="J203">
            <v>1.095</v>
          </cell>
        </row>
        <row r="207">
          <cell r="B207">
            <v>0</v>
          </cell>
          <cell r="C207">
            <v>2.7519999999999998</v>
          </cell>
        </row>
        <row r="208">
          <cell r="B208">
            <v>5</v>
          </cell>
          <cell r="C208">
            <v>2.7549999999999999</v>
          </cell>
        </row>
        <row r="209">
          <cell r="B209">
            <v>10</v>
          </cell>
          <cell r="C209">
            <v>2.76</v>
          </cell>
        </row>
        <row r="210">
          <cell r="B210">
            <v>12</v>
          </cell>
          <cell r="C210">
            <v>-0.03</v>
          </cell>
        </row>
        <row r="211">
          <cell r="B211">
            <v>14</v>
          </cell>
          <cell r="C211">
            <v>-0.54</v>
          </cell>
        </row>
        <row r="212">
          <cell r="B212">
            <v>16</v>
          </cell>
          <cell r="C212">
            <v>-0.72099999999999997</v>
          </cell>
        </row>
        <row r="213">
          <cell r="B213">
            <v>17</v>
          </cell>
          <cell r="C213">
            <v>-0.78</v>
          </cell>
        </row>
        <row r="214">
          <cell r="B214">
            <v>18</v>
          </cell>
          <cell r="C214">
            <v>-0.72399999999999998</v>
          </cell>
          <cell r="I214">
            <v>0</v>
          </cell>
          <cell r="J214">
            <v>2.7519999999999998</v>
          </cell>
        </row>
        <row r="215">
          <cell r="B215">
            <v>20</v>
          </cell>
          <cell r="C215">
            <v>-0.54100000000000004</v>
          </cell>
          <cell r="I215">
            <v>5</v>
          </cell>
          <cell r="J215">
            <v>2.7549999999999999</v>
          </cell>
        </row>
        <row r="216">
          <cell r="B216">
            <v>22</v>
          </cell>
          <cell r="C216">
            <v>-9.0999999999999998E-2</v>
          </cell>
          <cell r="I216">
            <v>11.3825</v>
          </cell>
          <cell r="J216">
            <v>-1.5</v>
          </cell>
        </row>
        <row r="217">
          <cell r="B217">
            <v>24</v>
          </cell>
          <cell r="C217">
            <v>2.66</v>
          </cell>
          <cell r="I217">
            <v>16.3825</v>
          </cell>
          <cell r="J217">
            <v>-1.5</v>
          </cell>
        </row>
        <row r="218">
          <cell r="B218">
            <v>29</v>
          </cell>
          <cell r="C218">
            <v>2.6549999999999998</v>
          </cell>
          <cell r="I218">
            <v>21.3825</v>
          </cell>
          <cell r="J218">
            <v>-1.5</v>
          </cell>
        </row>
        <row r="219">
          <cell r="B219">
            <v>30</v>
          </cell>
          <cell r="C219">
            <v>2.65</v>
          </cell>
          <cell r="I219">
            <v>27.607500000000002</v>
          </cell>
          <cell r="J219">
            <v>2.65</v>
          </cell>
        </row>
        <row r="220">
          <cell r="I220">
            <v>30</v>
          </cell>
          <cell r="J220">
            <v>2.65</v>
          </cell>
        </row>
        <row r="227">
          <cell r="B227">
            <v>0</v>
          </cell>
          <cell r="C227">
            <v>3.5590000000000002</v>
          </cell>
        </row>
        <row r="228">
          <cell r="B228">
            <v>3</v>
          </cell>
          <cell r="C228">
            <v>3.5489999999999999</v>
          </cell>
        </row>
        <row r="229">
          <cell r="B229">
            <v>5</v>
          </cell>
          <cell r="C229">
            <v>0.94899999999999995</v>
          </cell>
        </row>
        <row r="230">
          <cell r="B230">
            <v>7</v>
          </cell>
          <cell r="C230">
            <v>0.19800000000000001</v>
          </cell>
        </row>
        <row r="231">
          <cell r="B231">
            <v>9</v>
          </cell>
          <cell r="C231">
            <v>-6.0000000000000001E-3</v>
          </cell>
        </row>
        <row r="232">
          <cell r="B232">
            <v>11</v>
          </cell>
          <cell r="C232">
            <v>-0.20200000000000001</v>
          </cell>
        </row>
        <row r="233">
          <cell r="B233">
            <v>13</v>
          </cell>
          <cell r="C233">
            <v>-0.40200000000000002</v>
          </cell>
          <cell r="I233">
            <v>0</v>
          </cell>
          <cell r="J233">
            <v>3.5590000000000002</v>
          </cell>
        </row>
        <row r="234">
          <cell r="B234">
            <v>14</v>
          </cell>
          <cell r="C234">
            <v>-0.45100000000000001</v>
          </cell>
          <cell r="I234">
            <v>1.5</v>
          </cell>
          <cell r="J234">
            <v>3.5489999999999999</v>
          </cell>
        </row>
        <row r="235">
          <cell r="B235">
            <v>15</v>
          </cell>
          <cell r="C235">
            <v>-0.40300000000000002</v>
          </cell>
          <cell r="I235">
            <v>9.0734999999999992</v>
          </cell>
          <cell r="J235">
            <v>-1.5</v>
          </cell>
        </row>
        <row r="236">
          <cell r="B236">
            <v>17</v>
          </cell>
          <cell r="C236">
            <v>-0.251</v>
          </cell>
          <cell r="I236">
            <v>14.073499999999999</v>
          </cell>
          <cell r="J236">
            <v>-1.5</v>
          </cell>
        </row>
        <row r="237">
          <cell r="B237">
            <v>19</v>
          </cell>
          <cell r="C237">
            <v>-1.0999999999999999E-2</v>
          </cell>
          <cell r="I237">
            <v>19.073499999999999</v>
          </cell>
          <cell r="J237">
            <v>-1.5</v>
          </cell>
        </row>
        <row r="238">
          <cell r="B238">
            <v>21</v>
          </cell>
          <cell r="C238">
            <v>0.14899999999999999</v>
          </cell>
          <cell r="I238">
            <v>26.798500000000001</v>
          </cell>
          <cell r="J238">
            <v>3.65</v>
          </cell>
        </row>
        <row r="239">
          <cell r="B239">
            <v>23</v>
          </cell>
          <cell r="C239">
            <v>0.84299999999999997</v>
          </cell>
          <cell r="I239">
            <v>30</v>
          </cell>
          <cell r="J239">
            <v>3.6619999999999999</v>
          </cell>
        </row>
        <row r="240">
          <cell r="B240">
            <v>25</v>
          </cell>
          <cell r="C240">
            <v>3.629</v>
          </cell>
          <cell r="I240">
            <v>35</v>
          </cell>
          <cell r="J240">
            <v>3.6539999999999999</v>
          </cell>
        </row>
        <row r="241">
          <cell r="B241">
            <v>30</v>
          </cell>
          <cell r="C241">
            <v>3.6619999999999999</v>
          </cell>
        </row>
        <row r="242">
          <cell r="B242">
            <v>35</v>
          </cell>
          <cell r="C242">
            <v>3.6539999999999999</v>
          </cell>
        </row>
        <row r="246">
          <cell r="B246">
            <v>0</v>
          </cell>
          <cell r="C246">
            <v>3.044</v>
          </cell>
        </row>
        <row r="247">
          <cell r="B247">
            <v>5</v>
          </cell>
          <cell r="C247">
            <v>3.0539999999999998</v>
          </cell>
        </row>
        <row r="248">
          <cell r="B248">
            <v>10</v>
          </cell>
          <cell r="C248">
            <v>3.0590000000000002</v>
          </cell>
        </row>
        <row r="249">
          <cell r="B249">
            <v>12</v>
          </cell>
          <cell r="C249">
            <v>0.86899999999999999</v>
          </cell>
        </row>
        <row r="250">
          <cell r="B250">
            <v>14</v>
          </cell>
          <cell r="C250">
            <v>0.159</v>
          </cell>
        </row>
        <row r="251">
          <cell r="B251">
            <v>16</v>
          </cell>
          <cell r="C251">
            <v>-0.24099999999999999</v>
          </cell>
        </row>
        <row r="252">
          <cell r="B252">
            <v>18</v>
          </cell>
          <cell r="C252">
            <v>-0.442</v>
          </cell>
          <cell r="I252">
            <v>0</v>
          </cell>
          <cell r="J252">
            <v>3.044</v>
          </cell>
        </row>
        <row r="253">
          <cell r="B253">
            <v>20</v>
          </cell>
          <cell r="C253">
            <v>-0.58899999999999997</v>
          </cell>
          <cell r="I253">
            <v>5</v>
          </cell>
          <cell r="J253">
            <v>3.0539999999999998</v>
          </cell>
        </row>
        <row r="254">
          <cell r="B254">
            <v>23</v>
          </cell>
          <cell r="C254">
            <v>-0.64100000000000001</v>
          </cell>
          <cell r="I254">
            <v>10</v>
          </cell>
          <cell r="J254">
            <v>3.0590000000000002</v>
          </cell>
        </row>
        <row r="255">
          <cell r="B255">
            <v>26</v>
          </cell>
          <cell r="C255">
            <v>-0.58199999999999996</v>
          </cell>
          <cell r="I255">
            <v>12</v>
          </cell>
          <cell r="J255">
            <v>0.86899999999999999</v>
          </cell>
        </row>
        <row r="256">
          <cell r="B256">
            <v>29</v>
          </cell>
          <cell r="C256">
            <v>-0.441</v>
          </cell>
          <cell r="I256">
            <v>14</v>
          </cell>
          <cell r="J256">
            <v>0.159</v>
          </cell>
        </row>
        <row r="257">
          <cell r="B257">
            <v>32</v>
          </cell>
          <cell r="C257">
            <v>5.2999999999999999E-2</v>
          </cell>
          <cell r="I257">
            <v>15</v>
          </cell>
          <cell r="J257">
            <v>-0.24099999999999999</v>
          </cell>
        </row>
        <row r="258">
          <cell r="B258">
            <v>34</v>
          </cell>
          <cell r="C258">
            <v>1.3080000000000001</v>
          </cell>
          <cell r="I258">
            <v>16.888500000000001</v>
          </cell>
          <cell r="J258">
            <v>-1.5</v>
          </cell>
        </row>
        <row r="259">
          <cell r="B259">
            <v>36</v>
          </cell>
          <cell r="C259">
            <v>3.5750000000000002</v>
          </cell>
          <cell r="I259">
            <v>21.888500000000001</v>
          </cell>
          <cell r="J259">
            <v>-1.5</v>
          </cell>
        </row>
        <row r="260">
          <cell r="B260">
            <v>41</v>
          </cell>
          <cell r="C260">
            <v>3.5790000000000002</v>
          </cell>
          <cell r="I260">
            <v>26.888500000000001</v>
          </cell>
          <cell r="J260">
            <v>-1.5</v>
          </cell>
        </row>
        <row r="261">
          <cell r="B261">
            <v>42</v>
          </cell>
          <cell r="C261">
            <v>3.5710000000000002</v>
          </cell>
          <cell r="I261">
            <v>28.388500000000001</v>
          </cell>
          <cell r="J261">
            <v>-0.5</v>
          </cell>
        </row>
        <row r="265">
          <cell r="B265">
            <v>0</v>
          </cell>
          <cell r="C265">
            <v>2.573</v>
          </cell>
        </row>
        <row r="266">
          <cell r="B266">
            <v>5</v>
          </cell>
          <cell r="C266">
            <v>2.5779999999999998</v>
          </cell>
        </row>
        <row r="267">
          <cell r="B267">
            <v>10</v>
          </cell>
          <cell r="C267">
            <v>2.593</v>
          </cell>
        </row>
        <row r="268">
          <cell r="B268">
            <v>12</v>
          </cell>
          <cell r="C268">
            <v>0.59299999999999997</v>
          </cell>
        </row>
        <row r="269">
          <cell r="B269">
            <v>14</v>
          </cell>
          <cell r="C269">
            <v>0.29299999999999998</v>
          </cell>
        </row>
        <row r="270">
          <cell r="B270">
            <v>16</v>
          </cell>
          <cell r="C270">
            <v>0.13100000000000001</v>
          </cell>
        </row>
        <row r="271">
          <cell r="B271">
            <v>18</v>
          </cell>
          <cell r="C271">
            <v>-6.2E-2</v>
          </cell>
        </row>
        <row r="272">
          <cell r="B272">
            <v>20</v>
          </cell>
          <cell r="C272">
            <v>-0.23699999999999999</v>
          </cell>
          <cell r="I272">
            <v>0</v>
          </cell>
          <cell r="J272">
            <v>2.573</v>
          </cell>
        </row>
        <row r="273">
          <cell r="B273">
            <v>22</v>
          </cell>
          <cell r="C273">
            <v>-0.41699999999999998</v>
          </cell>
          <cell r="I273">
            <v>5</v>
          </cell>
          <cell r="J273">
            <v>2.5779999999999998</v>
          </cell>
        </row>
        <row r="274">
          <cell r="B274">
            <v>24</v>
          </cell>
          <cell r="C274">
            <v>-0.60699999999999998</v>
          </cell>
          <cell r="I274">
            <v>10</v>
          </cell>
          <cell r="J274">
            <v>2.593</v>
          </cell>
        </row>
        <row r="275">
          <cell r="B275">
            <v>26</v>
          </cell>
          <cell r="C275">
            <v>-0.65700000000000003</v>
          </cell>
          <cell r="I275">
            <v>12</v>
          </cell>
          <cell r="J275">
            <v>0.59299999999999997</v>
          </cell>
        </row>
        <row r="276">
          <cell r="B276">
            <v>28</v>
          </cell>
          <cell r="C276">
            <v>-0.60799999999999998</v>
          </cell>
          <cell r="I276">
            <v>14</v>
          </cell>
          <cell r="J276">
            <v>0.29299999999999998</v>
          </cell>
        </row>
        <row r="277">
          <cell r="B277">
            <v>30</v>
          </cell>
          <cell r="C277">
            <v>-0.42299999999999999</v>
          </cell>
          <cell r="I277">
            <v>16</v>
          </cell>
          <cell r="J277">
            <v>0.13100000000000001</v>
          </cell>
        </row>
        <row r="278">
          <cell r="B278">
            <v>32</v>
          </cell>
          <cell r="C278">
            <v>-0.23799999999999999</v>
          </cell>
          <cell r="I278">
            <v>18.4465</v>
          </cell>
          <cell r="J278">
            <v>-1.5</v>
          </cell>
        </row>
        <row r="279">
          <cell r="B279">
            <v>34</v>
          </cell>
          <cell r="C279">
            <v>-6.3E-2</v>
          </cell>
          <cell r="I279">
            <v>23.4465</v>
          </cell>
          <cell r="J279">
            <v>-1.5</v>
          </cell>
        </row>
        <row r="280">
          <cell r="B280">
            <v>36</v>
          </cell>
          <cell r="C280">
            <v>0.13200000000000001</v>
          </cell>
          <cell r="I280">
            <v>28.4465</v>
          </cell>
          <cell r="J280">
            <v>-1.5</v>
          </cell>
        </row>
        <row r="281">
          <cell r="B281">
            <v>40</v>
          </cell>
          <cell r="C281">
            <v>1.4930000000000001</v>
          </cell>
          <cell r="I281">
            <v>29.9465</v>
          </cell>
          <cell r="J281">
            <v>-0.5</v>
          </cell>
        </row>
        <row r="282">
          <cell r="B282">
            <v>42</v>
          </cell>
          <cell r="C282">
            <v>3.6080000000000001</v>
          </cell>
          <cell r="I282">
            <v>30</v>
          </cell>
          <cell r="J282">
            <v>-0.42299999999999999</v>
          </cell>
        </row>
        <row r="283">
          <cell r="B283">
            <v>46</v>
          </cell>
          <cell r="C283">
            <v>3.6080000000000001</v>
          </cell>
          <cell r="I283">
            <v>32</v>
          </cell>
          <cell r="J283">
            <v>-0.23799999999999999</v>
          </cell>
        </row>
        <row r="284">
          <cell r="B284">
            <v>47</v>
          </cell>
          <cell r="C284">
            <v>3.613</v>
          </cell>
          <cell r="I284">
            <v>34</v>
          </cell>
          <cell r="J284">
            <v>-6.3E-2</v>
          </cell>
        </row>
        <row r="285">
          <cell r="I285">
            <v>36</v>
          </cell>
          <cell r="J285">
            <v>0.13200000000000001</v>
          </cell>
        </row>
        <row r="294">
          <cell r="I294">
            <v>40</v>
          </cell>
          <cell r="J294">
            <v>1.4930000000000001</v>
          </cell>
        </row>
        <row r="295">
          <cell r="I295">
            <v>42</v>
          </cell>
          <cell r="J295">
            <v>3.6080000000000001</v>
          </cell>
        </row>
        <row r="296">
          <cell r="I296">
            <v>46</v>
          </cell>
          <cell r="J296">
            <v>3.6080000000000001</v>
          </cell>
        </row>
        <row r="297">
          <cell r="I297">
            <v>47</v>
          </cell>
          <cell r="J297">
            <v>3.613</v>
          </cell>
        </row>
        <row r="303">
          <cell r="B303">
            <v>0</v>
          </cell>
          <cell r="C303">
            <v>2.774</v>
          </cell>
        </row>
        <row r="304">
          <cell r="B304">
            <v>5</v>
          </cell>
          <cell r="C304">
            <v>2.8239999999999998</v>
          </cell>
        </row>
        <row r="305">
          <cell r="B305">
            <v>7</v>
          </cell>
          <cell r="C305">
            <v>0.96399999999999997</v>
          </cell>
        </row>
        <row r="306">
          <cell r="B306">
            <v>9</v>
          </cell>
          <cell r="C306">
            <v>0.66400000000000003</v>
          </cell>
        </row>
        <row r="307">
          <cell r="B307">
            <v>11</v>
          </cell>
          <cell r="C307">
            <v>0.36399999999999999</v>
          </cell>
        </row>
        <row r="308">
          <cell r="B308">
            <v>13</v>
          </cell>
          <cell r="C308">
            <v>7.3999999999999996E-2</v>
          </cell>
        </row>
        <row r="309">
          <cell r="B309">
            <v>15</v>
          </cell>
          <cell r="C309">
            <v>-0.14099999999999999</v>
          </cell>
        </row>
        <row r="310">
          <cell r="B310">
            <v>17</v>
          </cell>
          <cell r="C310">
            <v>-0.28399999999999997</v>
          </cell>
          <cell r="I310">
            <v>0</v>
          </cell>
          <cell r="J310">
            <v>2.774</v>
          </cell>
        </row>
        <row r="311">
          <cell r="B311">
            <v>19</v>
          </cell>
          <cell r="C311">
            <v>-0.48699999999999999</v>
          </cell>
          <cell r="I311">
            <v>5</v>
          </cell>
          <cell r="J311">
            <v>2.8239999999999998</v>
          </cell>
        </row>
        <row r="312">
          <cell r="B312">
            <v>21</v>
          </cell>
          <cell r="C312">
            <v>-0.54600000000000004</v>
          </cell>
          <cell r="I312">
            <v>7</v>
          </cell>
          <cell r="J312">
            <v>0.96399999999999997</v>
          </cell>
        </row>
        <row r="313">
          <cell r="B313">
            <v>23</v>
          </cell>
          <cell r="C313">
            <v>-0.49199999999999999</v>
          </cell>
          <cell r="I313">
            <v>9</v>
          </cell>
          <cell r="J313">
            <v>0.66400000000000003</v>
          </cell>
        </row>
        <row r="314">
          <cell r="B314">
            <v>25</v>
          </cell>
          <cell r="C314">
            <v>-0.33600000000000002</v>
          </cell>
          <cell r="I314">
            <v>11</v>
          </cell>
          <cell r="J314">
            <v>0.36399999999999999</v>
          </cell>
        </row>
        <row r="315">
          <cell r="B315">
            <v>27</v>
          </cell>
          <cell r="C315">
            <v>-0.14599999999999999</v>
          </cell>
          <cell r="I315">
            <v>13</v>
          </cell>
          <cell r="J315">
            <v>7.3999999999999996E-2</v>
          </cell>
        </row>
        <row r="316">
          <cell r="B316">
            <v>29</v>
          </cell>
          <cell r="C316">
            <v>0.113</v>
          </cell>
          <cell r="I316">
            <v>15.361000000000001</v>
          </cell>
          <cell r="J316">
            <v>-1.5</v>
          </cell>
        </row>
        <row r="317">
          <cell r="B317">
            <v>31</v>
          </cell>
          <cell r="C317">
            <v>0.33900000000000002</v>
          </cell>
          <cell r="I317">
            <v>20.361000000000001</v>
          </cell>
          <cell r="J317">
            <v>-1.5</v>
          </cell>
        </row>
        <row r="318">
          <cell r="B318">
            <v>33</v>
          </cell>
          <cell r="C318">
            <v>0.55600000000000005</v>
          </cell>
          <cell r="I318">
            <v>25.361000000000001</v>
          </cell>
          <cell r="J318">
            <v>-1.5</v>
          </cell>
        </row>
        <row r="319">
          <cell r="B319">
            <v>35</v>
          </cell>
          <cell r="C319">
            <v>1.5389999999999999</v>
          </cell>
          <cell r="I319">
            <v>27.611000000000001</v>
          </cell>
          <cell r="J319">
            <v>0</v>
          </cell>
        </row>
        <row r="320">
          <cell r="B320">
            <v>37</v>
          </cell>
          <cell r="C320">
            <v>4.1840000000000002</v>
          </cell>
          <cell r="I320">
            <v>29</v>
          </cell>
          <cell r="J320">
            <v>0.113</v>
          </cell>
        </row>
        <row r="321">
          <cell r="B321">
            <v>40</v>
          </cell>
          <cell r="C321">
            <v>4.1909999999999998</v>
          </cell>
          <cell r="I321">
            <v>31</v>
          </cell>
          <cell r="J321">
            <v>0.33900000000000002</v>
          </cell>
        </row>
        <row r="324">
          <cell r="B324">
            <v>0</v>
          </cell>
          <cell r="C324">
            <v>2.8290000000000002</v>
          </cell>
        </row>
        <row r="325">
          <cell r="B325">
            <v>5</v>
          </cell>
          <cell r="C325">
            <v>2.819</v>
          </cell>
        </row>
        <row r="326">
          <cell r="B326">
            <v>10</v>
          </cell>
          <cell r="C326">
            <v>2.8130000000000002</v>
          </cell>
        </row>
        <row r="327">
          <cell r="B327">
            <v>12</v>
          </cell>
          <cell r="C327">
            <v>1.244</v>
          </cell>
        </row>
        <row r="328">
          <cell r="B328">
            <v>14</v>
          </cell>
          <cell r="C328">
            <v>0.67400000000000004</v>
          </cell>
        </row>
        <row r="329">
          <cell r="B329">
            <v>16</v>
          </cell>
          <cell r="C329">
            <v>4.0000000000000001E-3</v>
          </cell>
        </row>
        <row r="330">
          <cell r="B330">
            <v>18</v>
          </cell>
          <cell r="C330">
            <v>-0.126</v>
          </cell>
        </row>
        <row r="331">
          <cell r="B331">
            <v>20</v>
          </cell>
          <cell r="C331">
            <v>-0.28699999999999998</v>
          </cell>
          <cell r="I331">
            <v>0</v>
          </cell>
          <cell r="J331">
            <v>2.8290000000000002</v>
          </cell>
        </row>
        <row r="332">
          <cell r="B332">
            <v>22</v>
          </cell>
          <cell r="C332">
            <v>-0.47699999999999998</v>
          </cell>
          <cell r="I332">
            <v>5</v>
          </cell>
          <cell r="J332">
            <v>2.819</v>
          </cell>
        </row>
        <row r="333">
          <cell r="B333">
            <v>24</v>
          </cell>
          <cell r="C333">
            <v>-0.52600000000000002</v>
          </cell>
          <cell r="I333">
            <v>10</v>
          </cell>
          <cell r="J333">
            <v>2.8130000000000002</v>
          </cell>
        </row>
        <row r="334">
          <cell r="B334">
            <v>26</v>
          </cell>
          <cell r="C334">
            <v>-0.47799999999999998</v>
          </cell>
          <cell r="I334">
            <v>12</v>
          </cell>
          <cell r="J334">
            <v>1.244</v>
          </cell>
        </row>
        <row r="335">
          <cell r="B335">
            <v>28</v>
          </cell>
          <cell r="C335">
            <v>-0.33600000000000002</v>
          </cell>
          <cell r="I335">
            <v>14</v>
          </cell>
          <cell r="J335">
            <v>0.67400000000000004</v>
          </cell>
        </row>
        <row r="336">
          <cell r="B336">
            <v>30</v>
          </cell>
          <cell r="C336">
            <v>-0.14099999999999999</v>
          </cell>
          <cell r="I336">
            <v>16</v>
          </cell>
          <cell r="J336">
            <v>4.0000000000000001E-3</v>
          </cell>
        </row>
        <row r="337">
          <cell r="B337">
            <v>32</v>
          </cell>
          <cell r="C337">
            <v>1.2999999999999999E-2</v>
          </cell>
          <cell r="I337">
            <v>18.256</v>
          </cell>
          <cell r="J337">
            <v>-1.5</v>
          </cell>
        </row>
        <row r="338">
          <cell r="B338">
            <v>34</v>
          </cell>
          <cell r="C338">
            <v>0.26900000000000002</v>
          </cell>
          <cell r="I338">
            <v>23.256</v>
          </cell>
          <cell r="J338">
            <v>-1.5</v>
          </cell>
        </row>
        <row r="339">
          <cell r="B339">
            <v>36</v>
          </cell>
          <cell r="C339">
            <v>1.0129999999999999</v>
          </cell>
          <cell r="I339">
            <v>28.256</v>
          </cell>
          <cell r="J339">
            <v>-1.5</v>
          </cell>
        </row>
        <row r="340">
          <cell r="B340">
            <v>38</v>
          </cell>
          <cell r="C340">
            <v>4.3529999999999998</v>
          </cell>
          <cell r="I340">
            <v>30.521000000000001</v>
          </cell>
          <cell r="J340">
            <v>0.01</v>
          </cell>
        </row>
        <row r="341">
          <cell r="B341">
            <v>41</v>
          </cell>
          <cell r="C341">
            <v>4.3639999999999999</v>
          </cell>
          <cell r="I341">
            <v>32</v>
          </cell>
          <cell r="J341">
            <v>1.2999999999999999E-2</v>
          </cell>
        </row>
        <row r="344">
          <cell r="B344">
            <v>0</v>
          </cell>
          <cell r="C344">
            <v>2.7890000000000001</v>
          </cell>
        </row>
        <row r="345">
          <cell r="B345">
            <v>5</v>
          </cell>
          <cell r="C345">
            <v>2.78</v>
          </cell>
        </row>
        <row r="346">
          <cell r="B346">
            <v>10</v>
          </cell>
          <cell r="C346">
            <v>2.7639999999999998</v>
          </cell>
        </row>
        <row r="347">
          <cell r="B347">
            <v>12</v>
          </cell>
          <cell r="C347">
            <v>1.0589999999999999</v>
          </cell>
        </row>
        <row r="348">
          <cell r="B348">
            <v>14</v>
          </cell>
          <cell r="C348">
            <v>0.67400000000000004</v>
          </cell>
        </row>
        <row r="349">
          <cell r="B349">
            <v>16</v>
          </cell>
          <cell r="C349">
            <v>0.374</v>
          </cell>
        </row>
        <row r="350">
          <cell r="B350">
            <v>18</v>
          </cell>
          <cell r="C350">
            <v>6.4000000000000001E-2</v>
          </cell>
        </row>
        <row r="351">
          <cell r="B351">
            <v>20</v>
          </cell>
          <cell r="C351">
            <v>-0.13100000000000001</v>
          </cell>
          <cell r="I351">
            <v>0</v>
          </cell>
          <cell r="J351">
            <v>2.7890000000000001</v>
          </cell>
        </row>
        <row r="352">
          <cell r="B352">
            <v>22</v>
          </cell>
          <cell r="C352">
            <v>-0.36599999999999999</v>
          </cell>
          <cell r="I352">
            <v>5</v>
          </cell>
          <cell r="J352">
            <v>2.78</v>
          </cell>
        </row>
        <row r="353">
          <cell r="B353">
            <v>24</v>
          </cell>
          <cell r="C353">
            <v>-0.42599999999999999</v>
          </cell>
          <cell r="I353">
            <v>10</v>
          </cell>
          <cell r="J353">
            <v>2.7639999999999998</v>
          </cell>
        </row>
        <row r="354">
          <cell r="B354">
            <v>26</v>
          </cell>
          <cell r="C354">
            <v>-0.377</v>
          </cell>
          <cell r="I354">
            <v>12</v>
          </cell>
          <cell r="J354">
            <v>1.0589999999999999</v>
          </cell>
        </row>
        <row r="355">
          <cell r="B355">
            <v>28</v>
          </cell>
          <cell r="C355">
            <v>-0.11600000000000001</v>
          </cell>
          <cell r="I355">
            <v>14</v>
          </cell>
          <cell r="J355">
            <v>0.67400000000000004</v>
          </cell>
        </row>
        <row r="356">
          <cell r="B356">
            <v>30</v>
          </cell>
          <cell r="C356">
            <v>0.113</v>
          </cell>
          <cell r="I356">
            <v>17.260999999999999</v>
          </cell>
          <cell r="J356">
            <v>-1.5</v>
          </cell>
        </row>
        <row r="357">
          <cell r="B357">
            <v>32</v>
          </cell>
          <cell r="C357">
            <v>0.51300000000000001</v>
          </cell>
          <cell r="I357">
            <v>22.260999999999999</v>
          </cell>
          <cell r="J357">
            <v>-1.5</v>
          </cell>
        </row>
        <row r="358">
          <cell r="B358">
            <v>34</v>
          </cell>
          <cell r="C358">
            <v>0.67400000000000004</v>
          </cell>
          <cell r="I358">
            <v>27.260999999999999</v>
          </cell>
          <cell r="J358">
            <v>-1.5</v>
          </cell>
        </row>
        <row r="359">
          <cell r="B359">
            <v>36</v>
          </cell>
          <cell r="C359">
            <v>1.6739999999999999</v>
          </cell>
          <cell r="I359">
            <v>29.510999999999999</v>
          </cell>
          <cell r="J359">
            <v>0</v>
          </cell>
        </row>
        <row r="360">
          <cell r="B360">
            <v>38</v>
          </cell>
          <cell r="C360">
            <v>3.9630000000000001</v>
          </cell>
          <cell r="I360">
            <v>30</v>
          </cell>
          <cell r="J360">
            <v>0.113</v>
          </cell>
        </row>
        <row r="361">
          <cell r="B361">
            <v>42</v>
          </cell>
          <cell r="C361">
            <v>3.9590000000000001</v>
          </cell>
          <cell r="I361">
            <v>32</v>
          </cell>
          <cell r="J361">
            <v>0.51300000000000001</v>
          </cell>
        </row>
        <row r="364">
          <cell r="B364">
            <v>0</v>
          </cell>
          <cell r="C364">
            <v>3.0259999999999998</v>
          </cell>
        </row>
        <row r="365">
          <cell r="B365">
            <v>5</v>
          </cell>
          <cell r="C365">
            <v>3.012</v>
          </cell>
          <cell r="I365">
            <v>0</v>
          </cell>
          <cell r="J365">
            <v>3.0259999999999998</v>
          </cell>
        </row>
        <row r="366">
          <cell r="B366">
            <v>10</v>
          </cell>
          <cell r="C366">
            <v>1.9330000000000001</v>
          </cell>
          <cell r="I366">
            <v>5</v>
          </cell>
          <cell r="J366">
            <v>3.012</v>
          </cell>
        </row>
        <row r="367">
          <cell r="B367">
            <v>12</v>
          </cell>
          <cell r="C367">
            <v>1.1279999999999999</v>
          </cell>
          <cell r="I367">
            <v>10</v>
          </cell>
          <cell r="J367">
            <v>1.9330000000000001</v>
          </cell>
        </row>
        <row r="368">
          <cell r="B368">
            <v>14</v>
          </cell>
          <cell r="C368">
            <v>0.48099999999999998</v>
          </cell>
          <cell r="I368">
            <v>15.1495</v>
          </cell>
          <cell r="J368">
            <v>-1.5</v>
          </cell>
        </row>
        <row r="369">
          <cell r="B369">
            <v>16</v>
          </cell>
          <cell r="C369">
            <v>3.0000000000000001E-3</v>
          </cell>
          <cell r="I369">
            <v>18.1495</v>
          </cell>
          <cell r="J369">
            <v>-1.5</v>
          </cell>
        </row>
        <row r="370">
          <cell r="B370">
            <v>18</v>
          </cell>
          <cell r="C370">
            <v>-9.9000000000000005E-2</v>
          </cell>
          <cell r="I370">
            <v>21.1495</v>
          </cell>
          <cell r="J370">
            <v>-1.5</v>
          </cell>
        </row>
        <row r="371">
          <cell r="B371">
            <v>20</v>
          </cell>
          <cell r="C371">
            <v>2E-3</v>
          </cell>
          <cell r="I371">
            <v>27.4495</v>
          </cell>
          <cell r="J371">
            <v>2.7</v>
          </cell>
        </row>
        <row r="372">
          <cell r="B372">
            <v>22</v>
          </cell>
          <cell r="C372">
            <v>0.47399999999999998</v>
          </cell>
          <cell r="I372">
            <v>30</v>
          </cell>
          <cell r="J372">
            <v>3.6070000000000002</v>
          </cell>
        </row>
        <row r="373">
          <cell r="B373">
            <v>24</v>
          </cell>
          <cell r="C373">
            <v>1.0820000000000001</v>
          </cell>
        </row>
        <row r="374">
          <cell r="B374">
            <v>26</v>
          </cell>
          <cell r="C374">
            <v>2.1309999999999998</v>
          </cell>
        </row>
        <row r="375">
          <cell r="B375">
            <v>30</v>
          </cell>
          <cell r="C375">
            <v>3.6070000000000002</v>
          </cell>
        </row>
        <row r="379">
          <cell r="B379">
            <v>0</v>
          </cell>
          <cell r="C379">
            <v>1.232</v>
          </cell>
        </row>
        <row r="380">
          <cell r="B380">
            <v>5</v>
          </cell>
          <cell r="C380">
            <v>1.2270000000000001</v>
          </cell>
        </row>
        <row r="381">
          <cell r="B381">
            <v>10</v>
          </cell>
          <cell r="C381">
            <v>1.2170000000000001</v>
          </cell>
        </row>
        <row r="382">
          <cell r="B382">
            <v>12</v>
          </cell>
          <cell r="C382">
            <v>0.317</v>
          </cell>
        </row>
        <row r="383">
          <cell r="B383">
            <v>14</v>
          </cell>
          <cell r="C383">
            <v>7.0000000000000001E-3</v>
          </cell>
        </row>
        <row r="384">
          <cell r="B384">
            <v>16</v>
          </cell>
          <cell r="C384">
            <v>-0.253</v>
          </cell>
          <cell r="I384">
            <v>0</v>
          </cell>
          <cell r="J384">
            <v>1.232</v>
          </cell>
        </row>
        <row r="385">
          <cell r="B385">
            <v>17</v>
          </cell>
          <cell r="C385">
            <v>-0.30299999999999999</v>
          </cell>
          <cell r="I385">
            <v>5</v>
          </cell>
          <cell r="J385">
            <v>1.2270000000000001</v>
          </cell>
        </row>
        <row r="386">
          <cell r="B386">
            <v>18</v>
          </cell>
          <cell r="C386">
            <v>-0.251</v>
          </cell>
          <cell r="I386">
            <v>9</v>
          </cell>
          <cell r="J386">
            <v>1.2170000000000001</v>
          </cell>
        </row>
        <row r="387">
          <cell r="B387">
            <v>20</v>
          </cell>
          <cell r="C387">
            <v>5.6000000000000001E-2</v>
          </cell>
          <cell r="I387">
            <v>13.0755</v>
          </cell>
          <cell r="J387">
            <v>-1.5</v>
          </cell>
        </row>
        <row r="388">
          <cell r="B388">
            <v>22</v>
          </cell>
          <cell r="C388">
            <v>1.1020000000000001</v>
          </cell>
          <cell r="I388">
            <v>16.075499999999998</v>
          </cell>
          <cell r="J388">
            <v>-1.5</v>
          </cell>
        </row>
        <row r="389">
          <cell r="B389">
            <v>24</v>
          </cell>
          <cell r="C389">
            <v>3.641</v>
          </cell>
          <cell r="I389">
            <v>19.075499999999998</v>
          </cell>
          <cell r="J389">
            <v>-1.5</v>
          </cell>
        </row>
        <row r="390">
          <cell r="B390">
            <v>28</v>
          </cell>
          <cell r="C390">
            <v>3.6520000000000001</v>
          </cell>
          <cell r="I390">
            <v>26.8035</v>
          </cell>
          <cell r="J390">
            <v>3.6520000000000001</v>
          </cell>
        </row>
        <row r="391">
          <cell r="B391">
            <v>30</v>
          </cell>
          <cell r="C391">
            <v>3.6469999999999998</v>
          </cell>
          <cell r="I391">
            <v>28</v>
          </cell>
          <cell r="J391">
            <v>3.6520000000000001</v>
          </cell>
        </row>
        <row r="395">
          <cell r="B395">
            <v>0</v>
          </cell>
          <cell r="C395">
            <v>1.37</v>
          </cell>
        </row>
        <row r="396">
          <cell r="B396">
            <v>5</v>
          </cell>
          <cell r="C396">
            <v>1.355</v>
          </cell>
        </row>
        <row r="397">
          <cell r="B397">
            <v>10</v>
          </cell>
          <cell r="C397">
            <v>1.345</v>
          </cell>
        </row>
        <row r="398">
          <cell r="B398">
            <v>12</v>
          </cell>
          <cell r="C398">
            <v>0.34</v>
          </cell>
          <cell r="I398">
            <v>0</v>
          </cell>
          <cell r="J398">
            <v>1.37</v>
          </cell>
        </row>
        <row r="399">
          <cell r="B399">
            <v>14</v>
          </cell>
          <cell r="C399">
            <v>-3.5000000000000003E-2</v>
          </cell>
          <cell r="I399">
            <v>5</v>
          </cell>
          <cell r="J399">
            <v>1.355</v>
          </cell>
        </row>
        <row r="400">
          <cell r="B400">
            <v>16</v>
          </cell>
          <cell r="C400">
            <v>-0.42299999999999999</v>
          </cell>
          <cell r="I400">
            <v>8</v>
          </cell>
          <cell r="J400">
            <v>1.345</v>
          </cell>
        </row>
        <row r="401">
          <cell r="B401">
            <v>16.5</v>
          </cell>
          <cell r="C401">
            <v>-0.47499999999999998</v>
          </cell>
          <cell r="I401">
            <v>12.2675</v>
          </cell>
          <cell r="J401">
            <v>-1.5</v>
          </cell>
        </row>
        <row r="402">
          <cell r="B402">
            <v>17</v>
          </cell>
          <cell r="C402">
            <v>-0.41899999999999998</v>
          </cell>
          <cell r="I402">
            <v>15.2675</v>
          </cell>
          <cell r="J402">
            <v>-1.5</v>
          </cell>
        </row>
        <row r="403">
          <cell r="B403">
            <v>19</v>
          </cell>
          <cell r="C403">
            <v>-4.1000000000000002E-2</v>
          </cell>
          <cell r="I403">
            <v>18.267499999999998</v>
          </cell>
          <cell r="J403">
            <v>-1.5</v>
          </cell>
        </row>
        <row r="404">
          <cell r="B404">
            <v>21</v>
          </cell>
          <cell r="C404">
            <v>0.76</v>
          </cell>
          <cell r="I404">
            <v>25.758499999999998</v>
          </cell>
          <cell r="J404">
            <v>3.4940000000000002</v>
          </cell>
        </row>
        <row r="405">
          <cell r="B405">
            <v>23</v>
          </cell>
          <cell r="C405">
            <v>3.4849999999999999</v>
          </cell>
          <cell r="I405">
            <v>27</v>
          </cell>
          <cell r="J405">
            <v>3.4940000000000002</v>
          </cell>
        </row>
        <row r="406">
          <cell r="B406">
            <v>27</v>
          </cell>
          <cell r="C406">
            <v>3.4940000000000002</v>
          </cell>
        </row>
        <row r="410">
          <cell r="B410">
            <v>0</v>
          </cell>
          <cell r="C410">
            <v>1.68</v>
          </cell>
        </row>
        <row r="411">
          <cell r="B411">
            <v>5</v>
          </cell>
          <cell r="C411">
            <v>1.675</v>
          </cell>
        </row>
        <row r="412">
          <cell r="B412">
            <v>10</v>
          </cell>
          <cell r="C412">
            <v>1.67</v>
          </cell>
        </row>
        <row r="413">
          <cell r="B413">
            <v>11</v>
          </cell>
          <cell r="C413">
            <v>0.16500000000000001</v>
          </cell>
        </row>
        <row r="414">
          <cell r="B414">
            <v>13</v>
          </cell>
          <cell r="C414">
            <v>-8.1000000000000003E-2</v>
          </cell>
          <cell r="I414">
            <v>0</v>
          </cell>
          <cell r="J414">
            <v>1.68</v>
          </cell>
        </row>
        <row r="415">
          <cell r="B415">
            <v>15</v>
          </cell>
          <cell r="C415">
            <v>-0.38100000000000001</v>
          </cell>
          <cell r="I415">
            <v>5</v>
          </cell>
          <cell r="J415">
            <v>1.675</v>
          </cell>
        </row>
        <row r="416">
          <cell r="B416">
            <v>17</v>
          </cell>
          <cell r="C416">
            <v>-0.44700000000000001</v>
          </cell>
          <cell r="I416">
            <v>8</v>
          </cell>
          <cell r="J416">
            <v>1.67</v>
          </cell>
        </row>
        <row r="417">
          <cell r="B417">
            <v>19</v>
          </cell>
          <cell r="C417">
            <v>-0.38200000000000001</v>
          </cell>
          <cell r="I417">
            <v>12.754999999999999</v>
          </cell>
          <cell r="J417">
            <v>-1.5</v>
          </cell>
        </row>
        <row r="418">
          <cell r="B418">
            <v>21</v>
          </cell>
          <cell r="C418">
            <v>-0.03</v>
          </cell>
          <cell r="I418">
            <v>15.754999999999999</v>
          </cell>
          <cell r="J418">
            <v>-1.5</v>
          </cell>
        </row>
        <row r="419">
          <cell r="B419">
            <v>23</v>
          </cell>
          <cell r="C419">
            <v>1.5649999999999999</v>
          </cell>
          <cell r="I419">
            <v>18.754999999999999</v>
          </cell>
          <cell r="J419">
            <v>-1.5</v>
          </cell>
        </row>
        <row r="420">
          <cell r="B420">
            <v>24</v>
          </cell>
          <cell r="C420">
            <v>3.5819999999999999</v>
          </cell>
          <cell r="I420">
            <v>26.3765</v>
          </cell>
          <cell r="J420">
            <v>3.581</v>
          </cell>
        </row>
        <row r="421">
          <cell r="B421">
            <v>28</v>
          </cell>
          <cell r="C421">
            <v>3.58</v>
          </cell>
          <cell r="I421">
            <v>28</v>
          </cell>
          <cell r="J421">
            <v>3.58</v>
          </cell>
        </row>
        <row r="425">
          <cell r="B425">
            <v>0</v>
          </cell>
          <cell r="C425">
            <v>2.5059999999999998</v>
          </cell>
        </row>
        <row r="426">
          <cell r="B426">
            <v>5</v>
          </cell>
          <cell r="C426">
            <v>2.5110000000000001</v>
          </cell>
        </row>
        <row r="427">
          <cell r="B427">
            <v>10</v>
          </cell>
          <cell r="C427">
            <v>2.516</v>
          </cell>
        </row>
        <row r="428">
          <cell r="B428">
            <v>12</v>
          </cell>
          <cell r="C428">
            <v>0.35099999999999998</v>
          </cell>
        </row>
        <row r="429">
          <cell r="B429">
            <v>14</v>
          </cell>
          <cell r="C429">
            <v>5.0999999999999997E-2</v>
          </cell>
        </row>
        <row r="430">
          <cell r="B430">
            <v>15</v>
          </cell>
          <cell r="C430">
            <v>-0.19500000000000001</v>
          </cell>
          <cell r="I430">
            <v>0</v>
          </cell>
          <cell r="J430">
            <v>2.5059999999999998</v>
          </cell>
        </row>
        <row r="431">
          <cell r="B431">
            <v>16</v>
          </cell>
          <cell r="C431">
            <v>-0.28399999999999997</v>
          </cell>
          <cell r="I431">
            <v>5</v>
          </cell>
          <cell r="J431">
            <v>2.5110000000000001</v>
          </cell>
        </row>
        <row r="432">
          <cell r="B432">
            <v>17</v>
          </cell>
          <cell r="C432">
            <v>-0.22500000000000001</v>
          </cell>
          <cell r="I432">
            <v>10</v>
          </cell>
          <cell r="J432">
            <v>2.516</v>
          </cell>
        </row>
        <row r="433">
          <cell r="B433">
            <v>18</v>
          </cell>
          <cell r="C433">
            <v>-3.5000000000000003E-2</v>
          </cell>
          <cell r="I433">
            <v>12</v>
          </cell>
          <cell r="J433">
            <v>0.35099999999999998</v>
          </cell>
        </row>
        <row r="434">
          <cell r="B434">
            <v>20</v>
          </cell>
          <cell r="C434">
            <v>0.156</v>
          </cell>
          <cell r="I434">
            <v>14.7765</v>
          </cell>
          <cell r="J434">
            <v>-1.5</v>
          </cell>
        </row>
        <row r="435">
          <cell r="B435">
            <v>21</v>
          </cell>
          <cell r="C435">
            <v>0.45100000000000001</v>
          </cell>
          <cell r="I435">
            <v>17.776499999999999</v>
          </cell>
          <cell r="J435">
            <v>-1.5</v>
          </cell>
        </row>
        <row r="436">
          <cell r="B436">
            <v>22</v>
          </cell>
          <cell r="C436">
            <v>1.5660000000000001</v>
          </cell>
          <cell r="I436">
            <v>20.776499999999999</v>
          </cell>
          <cell r="J436">
            <v>-1.5</v>
          </cell>
        </row>
        <row r="437">
          <cell r="B437">
            <v>30</v>
          </cell>
          <cell r="C437">
            <v>1.571</v>
          </cell>
          <cell r="I437">
            <v>25.276499999999999</v>
          </cell>
          <cell r="J437">
            <v>1.5</v>
          </cell>
        </row>
        <row r="438">
          <cell r="B438">
            <v>35</v>
          </cell>
          <cell r="C438">
            <v>1.5760000000000001</v>
          </cell>
          <cell r="I438">
            <v>30</v>
          </cell>
          <cell r="J438">
            <v>1.571</v>
          </cell>
        </row>
        <row r="441">
          <cell r="B441">
            <v>0</v>
          </cell>
          <cell r="C441">
            <v>3.7320000000000002</v>
          </cell>
        </row>
        <row r="442">
          <cell r="B442">
            <v>5</v>
          </cell>
          <cell r="C442">
            <v>3.9750000000000001</v>
          </cell>
        </row>
        <row r="443">
          <cell r="B443">
            <v>10</v>
          </cell>
          <cell r="C443">
            <v>2.7879999999999998</v>
          </cell>
        </row>
        <row r="444">
          <cell r="B444">
            <v>12</v>
          </cell>
          <cell r="C444">
            <v>1.772</v>
          </cell>
        </row>
        <row r="445">
          <cell r="B445">
            <v>14</v>
          </cell>
          <cell r="C445">
            <v>0.83299999999999996</v>
          </cell>
          <cell r="I445">
            <v>0</v>
          </cell>
          <cell r="J445">
            <v>3.7320000000000002</v>
          </cell>
        </row>
        <row r="446">
          <cell r="B446">
            <v>16</v>
          </cell>
          <cell r="C446">
            <v>0.254</v>
          </cell>
          <cell r="I446">
            <v>5</v>
          </cell>
          <cell r="J446">
            <v>3.9750000000000001</v>
          </cell>
        </row>
        <row r="447">
          <cell r="B447">
            <v>18</v>
          </cell>
          <cell r="C447">
            <v>0.153</v>
          </cell>
          <cell r="I447">
            <v>13.212499999999999</v>
          </cell>
          <cell r="J447">
            <v>-1.5</v>
          </cell>
        </row>
        <row r="448">
          <cell r="B448">
            <v>20</v>
          </cell>
          <cell r="C448">
            <v>0.25600000000000001</v>
          </cell>
          <cell r="I448">
            <v>16.212499999999999</v>
          </cell>
          <cell r="J448">
            <v>-1.5</v>
          </cell>
        </row>
        <row r="449">
          <cell r="B449">
            <v>22</v>
          </cell>
          <cell r="C449">
            <v>0.878</v>
          </cell>
          <cell r="I449">
            <v>19.212499999999999</v>
          </cell>
          <cell r="J449">
            <v>-1.5</v>
          </cell>
        </row>
        <row r="450">
          <cell r="B450">
            <v>24</v>
          </cell>
          <cell r="C450">
            <v>1.7889999999999999</v>
          </cell>
          <cell r="I450">
            <v>24.462499999999999</v>
          </cell>
          <cell r="J450">
            <v>2</v>
          </cell>
        </row>
        <row r="451">
          <cell r="B451">
            <v>26</v>
          </cell>
          <cell r="C451">
            <v>2.266</v>
          </cell>
          <cell r="I451">
            <v>26</v>
          </cell>
          <cell r="J451">
            <v>2.266</v>
          </cell>
        </row>
        <row r="452">
          <cell r="B452">
            <v>30</v>
          </cell>
          <cell r="C452">
            <v>2.6320000000000001</v>
          </cell>
          <cell r="I452">
            <v>30</v>
          </cell>
          <cell r="J452">
            <v>2.6320000000000001</v>
          </cell>
        </row>
        <row r="455">
          <cell r="B455">
            <v>0</v>
          </cell>
          <cell r="C455">
            <v>4.0039999999999996</v>
          </cell>
        </row>
        <row r="456">
          <cell r="B456">
            <v>5</v>
          </cell>
          <cell r="C456">
            <v>3.9990000000000001</v>
          </cell>
        </row>
        <row r="457">
          <cell r="B457">
            <v>10</v>
          </cell>
          <cell r="C457">
            <v>2.798</v>
          </cell>
        </row>
        <row r="458">
          <cell r="B458">
            <v>12</v>
          </cell>
          <cell r="C458">
            <v>1.7490000000000001</v>
          </cell>
        </row>
        <row r="459">
          <cell r="B459">
            <v>14</v>
          </cell>
          <cell r="C459">
            <v>0.79400000000000004</v>
          </cell>
        </row>
        <row r="460">
          <cell r="B460">
            <v>16</v>
          </cell>
          <cell r="C460">
            <v>1E-3</v>
          </cell>
        </row>
        <row r="461">
          <cell r="B461">
            <v>18</v>
          </cell>
          <cell r="C461">
            <v>-0.1</v>
          </cell>
        </row>
        <row r="462">
          <cell r="B462">
            <v>19</v>
          </cell>
          <cell r="C462">
            <v>2E-3</v>
          </cell>
        </row>
        <row r="463">
          <cell r="B463">
            <v>20</v>
          </cell>
          <cell r="C463">
            <v>0.29799999999999999</v>
          </cell>
          <cell r="I463">
            <v>0</v>
          </cell>
          <cell r="J463">
            <v>4.0039999999999996</v>
          </cell>
        </row>
        <row r="464">
          <cell r="B464">
            <v>22</v>
          </cell>
          <cell r="C464">
            <v>0.78400000000000003</v>
          </cell>
          <cell r="I464">
            <v>5</v>
          </cell>
          <cell r="J464">
            <v>3.9990000000000001</v>
          </cell>
        </row>
        <row r="465">
          <cell r="B465">
            <v>26</v>
          </cell>
          <cell r="C465">
            <v>1.8009999999999999</v>
          </cell>
          <cell r="I465">
            <v>8</v>
          </cell>
          <cell r="J465">
            <v>3.2</v>
          </cell>
        </row>
        <row r="466">
          <cell r="B466">
            <v>28</v>
          </cell>
          <cell r="C466">
            <v>2.6619999999999999</v>
          </cell>
          <cell r="I466">
            <v>15.05</v>
          </cell>
          <cell r="J466">
            <v>-1.5</v>
          </cell>
        </row>
        <row r="467">
          <cell r="B467">
            <v>32</v>
          </cell>
          <cell r="C467">
            <v>2.669</v>
          </cell>
          <cell r="I467">
            <v>18.05</v>
          </cell>
          <cell r="J467">
            <v>-1.5</v>
          </cell>
        </row>
        <row r="471">
          <cell r="B471">
            <v>0</v>
          </cell>
          <cell r="C471">
            <v>2.4830000000000001</v>
          </cell>
        </row>
        <row r="472">
          <cell r="B472">
            <v>2</v>
          </cell>
          <cell r="C472">
            <v>2.4769999999999999</v>
          </cell>
        </row>
        <row r="473">
          <cell r="B473">
            <v>4</v>
          </cell>
          <cell r="C473">
            <v>0.52</v>
          </cell>
        </row>
        <row r="474">
          <cell r="B474">
            <v>6</v>
          </cell>
          <cell r="C474">
            <v>-0.223</v>
          </cell>
        </row>
        <row r="475">
          <cell r="B475">
            <v>8</v>
          </cell>
          <cell r="C475">
            <v>-0.55700000000000005</v>
          </cell>
        </row>
        <row r="476">
          <cell r="B476">
            <v>10</v>
          </cell>
          <cell r="C476">
            <v>-0.61199999999999999</v>
          </cell>
        </row>
        <row r="477">
          <cell r="B477">
            <v>12</v>
          </cell>
          <cell r="C477">
            <v>-0.55300000000000005</v>
          </cell>
        </row>
        <row r="478">
          <cell r="B478">
            <v>14</v>
          </cell>
          <cell r="C478">
            <v>-0.27700000000000002</v>
          </cell>
        </row>
        <row r="479">
          <cell r="B479">
            <v>16</v>
          </cell>
          <cell r="C479">
            <v>0.42499999999999999</v>
          </cell>
          <cell r="I479">
            <v>0</v>
          </cell>
          <cell r="J479">
            <v>2.4830000000000001</v>
          </cell>
        </row>
        <row r="480">
          <cell r="B480">
            <v>17</v>
          </cell>
          <cell r="C480">
            <v>2.2930000000000001</v>
          </cell>
          <cell r="I480">
            <v>1</v>
          </cell>
          <cell r="J480">
            <v>2.4769999999999999</v>
          </cell>
        </row>
        <row r="481">
          <cell r="B481">
            <v>18</v>
          </cell>
          <cell r="C481">
            <v>3.8479999999999999</v>
          </cell>
          <cell r="I481">
            <v>6.9654999999999996</v>
          </cell>
          <cell r="J481">
            <v>-1.5</v>
          </cell>
        </row>
        <row r="482">
          <cell r="B482">
            <v>22</v>
          </cell>
          <cell r="C482">
            <v>3.8540000000000001</v>
          </cell>
          <cell r="I482">
            <v>9.9654999999999987</v>
          </cell>
          <cell r="J482">
            <v>-1.5</v>
          </cell>
        </row>
        <row r="483">
          <cell r="I483">
            <v>12.965499999999999</v>
          </cell>
          <cell r="J483">
            <v>-1.5</v>
          </cell>
        </row>
        <row r="486">
          <cell r="B486">
            <v>0</v>
          </cell>
          <cell r="C486">
            <v>2.9580000000000002</v>
          </cell>
        </row>
        <row r="487">
          <cell r="B487">
            <v>5</v>
          </cell>
          <cell r="C487">
            <v>2.9529999999999998</v>
          </cell>
        </row>
        <row r="488">
          <cell r="B488">
            <v>10</v>
          </cell>
          <cell r="C488">
            <v>2.948</v>
          </cell>
          <cell r="I488">
            <v>0</v>
          </cell>
          <cell r="J488">
            <v>2.9580000000000002</v>
          </cell>
        </row>
        <row r="489">
          <cell r="B489">
            <v>12</v>
          </cell>
          <cell r="C489">
            <v>1.9379999999999999</v>
          </cell>
          <cell r="I489">
            <v>5</v>
          </cell>
          <cell r="J489">
            <v>2.9529999999999998</v>
          </cell>
        </row>
        <row r="490">
          <cell r="B490">
            <v>14</v>
          </cell>
          <cell r="C490">
            <v>0.20300000000000001</v>
          </cell>
          <cell r="I490">
            <v>9</v>
          </cell>
          <cell r="J490">
            <v>2.948</v>
          </cell>
        </row>
        <row r="491">
          <cell r="B491">
            <v>16</v>
          </cell>
          <cell r="C491">
            <v>-0.17699999999999999</v>
          </cell>
          <cell r="I491">
            <v>15.672000000000001</v>
          </cell>
          <cell r="J491">
            <v>-1.5</v>
          </cell>
        </row>
        <row r="492">
          <cell r="B492">
            <v>18</v>
          </cell>
          <cell r="C492">
            <v>-0.52300000000000002</v>
          </cell>
          <cell r="I492">
            <v>18.672000000000001</v>
          </cell>
          <cell r="J492">
            <v>-1.5</v>
          </cell>
        </row>
        <row r="493">
          <cell r="B493">
            <v>19</v>
          </cell>
          <cell r="C493">
            <v>-0.56200000000000006</v>
          </cell>
          <cell r="I493">
            <v>21.672000000000001</v>
          </cell>
          <cell r="J493">
            <v>-1.5</v>
          </cell>
        </row>
        <row r="494">
          <cell r="B494">
            <v>20</v>
          </cell>
          <cell r="C494">
            <v>-0.52</v>
          </cell>
          <cell r="I494">
            <v>29.755499999999998</v>
          </cell>
          <cell r="J494">
            <v>3.8889999999999998</v>
          </cell>
        </row>
        <row r="495">
          <cell r="B495">
            <v>22</v>
          </cell>
          <cell r="C495">
            <v>-0.123</v>
          </cell>
          <cell r="I495">
            <v>32</v>
          </cell>
          <cell r="J495">
            <v>3.903</v>
          </cell>
        </row>
        <row r="496">
          <cell r="B496">
            <v>24</v>
          </cell>
          <cell r="C496">
            <v>0.27600000000000002</v>
          </cell>
        </row>
        <row r="497">
          <cell r="B497">
            <v>26</v>
          </cell>
          <cell r="C497">
            <v>1.623</v>
          </cell>
        </row>
        <row r="498">
          <cell r="B498">
            <v>28</v>
          </cell>
          <cell r="C498">
            <v>3.8889999999999998</v>
          </cell>
        </row>
        <row r="499">
          <cell r="B499">
            <v>32</v>
          </cell>
          <cell r="C499">
            <v>3.903</v>
          </cell>
        </row>
        <row r="503">
          <cell r="B503">
            <v>0</v>
          </cell>
          <cell r="C503">
            <v>3.1850000000000001</v>
          </cell>
        </row>
        <row r="504">
          <cell r="B504">
            <v>2</v>
          </cell>
          <cell r="C504">
            <v>3.18</v>
          </cell>
        </row>
        <row r="505">
          <cell r="B505">
            <v>4</v>
          </cell>
          <cell r="C505">
            <v>0.83499999999999996</v>
          </cell>
        </row>
        <row r="506">
          <cell r="B506">
            <v>6</v>
          </cell>
          <cell r="C506">
            <v>0.379</v>
          </cell>
        </row>
        <row r="507">
          <cell r="B507">
            <v>8</v>
          </cell>
          <cell r="C507">
            <v>7.9000000000000001E-2</v>
          </cell>
          <cell r="I507">
            <v>0</v>
          </cell>
          <cell r="J507">
            <v>3.1850000000000001</v>
          </cell>
        </row>
        <row r="508">
          <cell r="B508">
            <v>10</v>
          </cell>
          <cell r="C508">
            <v>-0.214</v>
          </cell>
          <cell r="I508">
            <v>2</v>
          </cell>
          <cell r="J508">
            <v>3.18</v>
          </cell>
        </row>
        <row r="509">
          <cell r="B509">
            <v>11</v>
          </cell>
          <cell r="C509">
            <v>-0.26</v>
          </cell>
          <cell r="I509">
            <v>4</v>
          </cell>
          <cell r="J509">
            <v>0.83499999999999996</v>
          </cell>
        </row>
        <row r="510">
          <cell r="B510">
            <v>12</v>
          </cell>
          <cell r="C510">
            <v>-0.21199999999999999</v>
          </cell>
          <cell r="I510">
            <v>5</v>
          </cell>
          <cell r="J510">
            <v>0.379</v>
          </cell>
        </row>
        <row r="511">
          <cell r="B511">
            <v>14</v>
          </cell>
          <cell r="C511">
            <v>2.5000000000000001E-2</v>
          </cell>
          <cell r="I511">
            <v>7.8185000000000002</v>
          </cell>
          <cell r="J511">
            <v>-1.5</v>
          </cell>
        </row>
        <row r="512">
          <cell r="B512">
            <v>16</v>
          </cell>
          <cell r="C512">
            <v>0.378</v>
          </cell>
          <cell r="I512">
            <v>10.8185</v>
          </cell>
          <cell r="J512">
            <v>-1.5</v>
          </cell>
        </row>
        <row r="513">
          <cell r="B513">
            <v>18</v>
          </cell>
          <cell r="C513">
            <v>0.83</v>
          </cell>
          <cell r="I513">
            <v>13.8185</v>
          </cell>
          <cell r="J513">
            <v>-1.5</v>
          </cell>
        </row>
        <row r="514">
          <cell r="B514">
            <v>20</v>
          </cell>
          <cell r="C514">
            <v>3.9340000000000002</v>
          </cell>
          <cell r="I514">
            <v>16.8185</v>
          </cell>
          <cell r="J514">
            <v>0.5</v>
          </cell>
        </row>
        <row r="515">
          <cell r="B515">
            <v>24</v>
          </cell>
          <cell r="C515">
            <v>3.94</v>
          </cell>
          <cell r="I515">
            <v>18</v>
          </cell>
          <cell r="J515">
            <v>0.83</v>
          </cell>
        </row>
        <row r="516">
          <cell r="I516">
            <v>20</v>
          </cell>
          <cell r="J516">
            <v>3.9340000000000002</v>
          </cell>
        </row>
        <row r="517">
          <cell r="I517">
            <v>24</v>
          </cell>
          <cell r="J517">
            <v>3.94</v>
          </cell>
        </row>
        <row r="531">
          <cell r="B531">
            <v>0</v>
          </cell>
          <cell r="C531">
            <v>2.8319999999999999</v>
          </cell>
        </row>
        <row r="532">
          <cell r="B532">
            <v>5</v>
          </cell>
          <cell r="C532">
            <v>2.8220000000000001</v>
          </cell>
        </row>
        <row r="533">
          <cell r="B533">
            <v>10</v>
          </cell>
          <cell r="C533">
            <v>2.8170000000000002</v>
          </cell>
        </row>
        <row r="534">
          <cell r="B534">
            <v>12</v>
          </cell>
          <cell r="C534">
            <v>0.32700000000000001</v>
          </cell>
        </row>
        <row r="535">
          <cell r="B535">
            <v>13</v>
          </cell>
          <cell r="C535">
            <v>-1.9E-2</v>
          </cell>
        </row>
        <row r="536">
          <cell r="B536">
            <v>14</v>
          </cell>
          <cell r="C536">
            <v>-0.33300000000000002</v>
          </cell>
          <cell r="I536">
            <v>0</v>
          </cell>
          <cell r="J536">
            <v>2.8319999999999999</v>
          </cell>
        </row>
        <row r="537">
          <cell r="B537">
            <v>15.5</v>
          </cell>
          <cell r="C537">
            <v>-0.40799999999999997</v>
          </cell>
          <cell r="I537">
            <v>5</v>
          </cell>
          <cell r="J537">
            <v>2.8220000000000001</v>
          </cell>
        </row>
        <row r="538">
          <cell r="B538">
            <v>17</v>
          </cell>
          <cell r="C538">
            <v>-0.34300000000000003</v>
          </cell>
          <cell r="I538">
            <v>6.5</v>
          </cell>
          <cell r="J538">
            <v>2.8170000000000002</v>
          </cell>
        </row>
        <row r="539">
          <cell r="B539">
            <v>19</v>
          </cell>
          <cell r="C539">
            <v>3.2000000000000001E-2</v>
          </cell>
          <cell r="I539">
            <v>12.9755</v>
          </cell>
          <cell r="J539">
            <v>-1.5</v>
          </cell>
        </row>
        <row r="540">
          <cell r="B540">
            <v>20</v>
          </cell>
          <cell r="C540">
            <v>0.377</v>
          </cell>
          <cell r="I540">
            <v>15.9755</v>
          </cell>
          <cell r="J540">
            <v>-1.5</v>
          </cell>
        </row>
        <row r="541">
          <cell r="B541">
            <v>21</v>
          </cell>
          <cell r="C541">
            <v>1.3759999999999999</v>
          </cell>
          <cell r="I541">
            <v>18.9755</v>
          </cell>
          <cell r="J541">
            <v>-1.5</v>
          </cell>
        </row>
        <row r="542">
          <cell r="B542">
            <v>22</v>
          </cell>
          <cell r="C542">
            <v>1.4359999999999999</v>
          </cell>
          <cell r="I542">
            <v>27.5855</v>
          </cell>
          <cell r="J542">
            <v>4.24</v>
          </cell>
        </row>
        <row r="543">
          <cell r="B543">
            <v>24</v>
          </cell>
          <cell r="C543">
            <v>4.242</v>
          </cell>
          <cell r="I543">
            <v>28</v>
          </cell>
          <cell r="J543">
            <v>4.28</v>
          </cell>
        </row>
        <row r="544">
          <cell r="B544">
            <v>26</v>
          </cell>
          <cell r="C544">
            <v>4.2469999999999999</v>
          </cell>
        </row>
        <row r="545">
          <cell r="B545">
            <v>27</v>
          </cell>
          <cell r="C545">
            <v>4.24</v>
          </cell>
        </row>
        <row r="546">
          <cell r="B546">
            <v>28</v>
          </cell>
          <cell r="C546">
            <v>4.24</v>
          </cell>
        </row>
        <row r="550">
          <cell r="B550">
            <v>0</v>
          </cell>
          <cell r="C550">
            <v>2.242</v>
          </cell>
        </row>
        <row r="551">
          <cell r="B551">
            <v>5</v>
          </cell>
          <cell r="C551">
            <v>2.2469999999999999</v>
          </cell>
        </row>
        <row r="552">
          <cell r="B552">
            <v>10</v>
          </cell>
          <cell r="C552">
            <v>2.2509999999999999</v>
          </cell>
        </row>
        <row r="553">
          <cell r="B553">
            <v>12</v>
          </cell>
          <cell r="C553">
            <v>0.35599999999999998</v>
          </cell>
        </row>
        <row r="554">
          <cell r="B554">
            <v>14</v>
          </cell>
          <cell r="C554">
            <v>5.6000000000000001E-2</v>
          </cell>
        </row>
        <row r="555">
          <cell r="B555">
            <v>16</v>
          </cell>
          <cell r="C555">
            <v>-0.17699999999999999</v>
          </cell>
          <cell r="I555">
            <v>0</v>
          </cell>
          <cell r="J555">
            <v>2.242</v>
          </cell>
        </row>
        <row r="556">
          <cell r="B556">
            <v>18</v>
          </cell>
          <cell r="C556">
            <v>-0.23300000000000001</v>
          </cell>
          <cell r="I556">
            <v>5</v>
          </cell>
          <cell r="J556">
            <v>2.2469999999999999</v>
          </cell>
        </row>
        <row r="557">
          <cell r="B557">
            <v>20</v>
          </cell>
          <cell r="C557">
            <v>-0.17299999999999999</v>
          </cell>
          <cell r="I557">
            <v>8</v>
          </cell>
          <cell r="J557">
            <v>2.2509999999999999</v>
          </cell>
        </row>
        <row r="558">
          <cell r="B558">
            <v>22</v>
          </cell>
          <cell r="C558">
            <v>1.7000000000000001E-2</v>
          </cell>
          <cell r="I558">
            <v>14.3765</v>
          </cell>
          <cell r="J558">
            <v>-2</v>
          </cell>
        </row>
        <row r="559">
          <cell r="B559">
            <v>24</v>
          </cell>
          <cell r="C559">
            <v>0.35499999999999998</v>
          </cell>
          <cell r="I559">
            <v>17.3765</v>
          </cell>
          <cell r="J559">
            <v>-2</v>
          </cell>
        </row>
        <row r="560">
          <cell r="B560">
            <v>26</v>
          </cell>
          <cell r="C560">
            <v>2.7559999999999998</v>
          </cell>
          <cell r="I560">
            <v>20.3765</v>
          </cell>
          <cell r="J560">
            <v>-2</v>
          </cell>
        </row>
        <row r="561">
          <cell r="B561">
            <v>28</v>
          </cell>
          <cell r="C561">
            <v>2.766</v>
          </cell>
          <cell r="I561">
            <v>27.5015</v>
          </cell>
          <cell r="J561">
            <v>2.75</v>
          </cell>
        </row>
        <row r="562">
          <cell r="B562">
            <v>30</v>
          </cell>
          <cell r="C562">
            <v>4.407</v>
          </cell>
          <cell r="I562">
            <v>28</v>
          </cell>
          <cell r="J562">
            <v>2.766</v>
          </cell>
        </row>
        <row r="563">
          <cell r="B563">
            <v>35</v>
          </cell>
          <cell r="C563">
            <v>4.399</v>
          </cell>
          <cell r="I563">
            <v>30</v>
          </cell>
          <cell r="J563">
            <v>4.407</v>
          </cell>
        </row>
        <row r="564">
          <cell r="I564">
            <v>35</v>
          </cell>
          <cell r="J564">
            <v>4.399</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opLeftCell="A325" zoomScaleNormal="100" zoomScaleSheetLayoutView="70" workbookViewId="0">
      <selection activeCell="A375" sqref="A375:XFD375"/>
    </sheetView>
  </sheetViews>
  <sheetFormatPr defaultRowHeight="12.75" x14ac:dyDescent="0.2"/>
  <cols>
    <col min="1" max="1" width="9.140625" style="21"/>
    <col min="2" max="2" width="8.140625" style="28" customWidth="1"/>
    <col min="3" max="3" width="8.5703125" style="29" customWidth="1"/>
    <col min="4" max="4" width="11.5703125" style="29" customWidth="1"/>
    <col min="5" max="5" width="8.140625" style="21" hidden="1" customWidth="1"/>
    <col min="6" max="6" width="10.7109375" style="21" hidden="1" customWidth="1"/>
    <col min="7" max="7" width="11.28515625" style="21" hidden="1" customWidth="1"/>
    <col min="8" max="8" width="11.140625" style="21" hidden="1" customWidth="1"/>
    <col min="9" max="9" width="10.85546875" style="21" hidden="1" customWidth="1"/>
    <col min="10" max="10" width="13.5703125" style="38" hidden="1" customWidth="1"/>
    <col min="11" max="11" width="7.42578125" style="21" hidden="1" customWidth="1"/>
    <col min="12" max="12" width="9.42578125" style="21" hidden="1" customWidth="1"/>
    <col min="13" max="13" width="10.85546875" style="21" hidden="1" customWidth="1"/>
    <col min="14" max="14" width="11" style="21" customWidth="1"/>
    <col min="15" max="16" width="10.140625" style="21" customWidth="1"/>
    <col min="17" max="17" width="8.7109375" style="21" customWidth="1"/>
    <col min="18" max="18" width="9.140625" style="21"/>
    <col min="19" max="19" width="26.5703125" style="21" customWidth="1"/>
    <col min="20" max="20" width="6.140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84" t="s">
        <v>114</v>
      </c>
      <c r="B1" s="84"/>
      <c r="C1" s="84"/>
      <c r="D1" s="84"/>
      <c r="E1" s="84"/>
      <c r="F1" s="84"/>
      <c r="G1" s="84"/>
      <c r="H1" s="84"/>
      <c r="I1" s="84"/>
      <c r="J1" s="84"/>
      <c r="K1" s="84"/>
      <c r="L1" s="84"/>
      <c r="M1" s="84"/>
      <c r="N1" s="84"/>
      <c r="O1" s="84"/>
      <c r="P1" s="84"/>
      <c r="Q1" s="84"/>
      <c r="R1" s="84"/>
      <c r="S1" s="84"/>
      <c r="T1" s="84"/>
      <c r="U1" s="20"/>
      <c r="V1" s="20"/>
    </row>
    <row r="2" spans="1:22" ht="15" x14ac:dyDescent="0.2">
      <c r="B2" s="35"/>
      <c r="C2" s="22"/>
      <c r="D2" s="22"/>
      <c r="E2" s="35"/>
      <c r="F2" s="35"/>
      <c r="G2" s="35"/>
      <c r="H2" s="35"/>
      <c r="I2" s="35"/>
      <c r="J2" s="35"/>
      <c r="K2" s="35"/>
      <c r="L2" s="35"/>
      <c r="M2" s="35"/>
      <c r="N2" s="35"/>
      <c r="O2" s="35"/>
      <c r="P2" s="35"/>
      <c r="Q2" s="35"/>
      <c r="R2" s="35"/>
      <c r="S2" s="35"/>
      <c r="T2" s="20"/>
      <c r="U2" s="20"/>
      <c r="V2" s="20"/>
    </row>
    <row r="3" spans="1:22" ht="15" x14ac:dyDescent="0.2">
      <c r="B3" s="35"/>
      <c r="C3" s="22"/>
      <c r="D3" s="22"/>
      <c r="E3" s="35"/>
      <c r="F3" s="35"/>
      <c r="G3" s="35"/>
      <c r="H3" s="35"/>
      <c r="I3" s="35"/>
      <c r="J3" s="35"/>
      <c r="K3" s="35"/>
      <c r="L3" s="35"/>
      <c r="M3" s="35"/>
      <c r="N3" s="35"/>
      <c r="O3" s="35"/>
      <c r="P3" s="35"/>
      <c r="Q3" s="35"/>
      <c r="R3" s="35"/>
      <c r="S3" s="35"/>
      <c r="T3" s="20"/>
      <c r="U3" s="20"/>
      <c r="V3" s="20"/>
    </row>
    <row r="4" spans="1:22" ht="15" x14ac:dyDescent="0.2">
      <c r="B4" s="35"/>
      <c r="C4" s="22"/>
      <c r="D4" s="22"/>
      <c r="E4" s="35"/>
      <c r="F4" s="35"/>
      <c r="G4" s="35"/>
      <c r="H4" s="35"/>
      <c r="I4" s="35"/>
      <c r="J4" s="35"/>
      <c r="K4" s="35"/>
      <c r="L4" s="35"/>
      <c r="M4" s="35"/>
      <c r="N4" s="35"/>
      <c r="O4" s="35"/>
      <c r="P4" s="35"/>
      <c r="Q4" s="35"/>
      <c r="R4" s="35"/>
      <c r="S4" s="35"/>
      <c r="T4" s="20"/>
      <c r="U4" s="20"/>
      <c r="V4" s="20"/>
    </row>
    <row r="5" spans="1:22" ht="15" x14ac:dyDescent="0.2">
      <c r="B5" s="50" t="s">
        <v>70</v>
      </c>
      <c r="C5" s="50"/>
      <c r="D5" s="80">
        <v>0</v>
      </c>
      <c r="E5" s="80"/>
      <c r="J5" s="35"/>
      <c r="K5" s="35"/>
      <c r="L5" s="35"/>
      <c r="M5" s="35"/>
      <c r="N5" s="23"/>
      <c r="O5" s="23"/>
      <c r="P5" s="23"/>
    </row>
    <row r="6" spans="1:22" x14ac:dyDescent="0.2">
      <c r="B6" s="79" t="s">
        <v>109</v>
      </c>
      <c r="C6" s="79"/>
      <c r="D6" s="79"/>
      <c r="E6" s="79"/>
      <c r="F6" s="79"/>
      <c r="G6" s="79"/>
      <c r="I6" s="79" t="s">
        <v>71</v>
      </c>
      <c r="J6" s="79"/>
      <c r="K6" s="79"/>
      <c r="L6" s="79"/>
      <c r="M6" s="79"/>
      <c r="N6" s="24"/>
      <c r="O6" s="24"/>
      <c r="P6" s="24"/>
    </row>
    <row r="7" spans="1:22" x14ac:dyDescent="0.2">
      <c r="B7" s="51">
        <v>0</v>
      </c>
      <c r="C7" s="52">
        <v>3.0680000000000001</v>
      </c>
      <c r="D7" s="52" t="s">
        <v>115</v>
      </c>
      <c r="E7" s="53"/>
      <c r="F7" s="53"/>
      <c r="G7" s="53"/>
      <c r="H7" s="53"/>
      <c r="I7" s="54"/>
      <c r="J7" s="25"/>
      <c r="K7" s="55"/>
      <c r="L7" s="53"/>
      <c r="M7" s="55"/>
      <c r="N7" s="26"/>
      <c r="O7" s="26"/>
      <c r="P7" s="26"/>
      <c r="R7" s="27"/>
    </row>
    <row r="8" spans="1:22" x14ac:dyDescent="0.2">
      <c r="B8" s="51">
        <v>5</v>
      </c>
      <c r="C8" s="52">
        <v>3.0649999999999999</v>
      </c>
      <c r="D8" s="52"/>
      <c r="E8" s="55">
        <f>(C7+C8)/2</f>
        <v>3.0665</v>
      </c>
      <c r="F8" s="53">
        <f>B8-B7</f>
        <v>5</v>
      </c>
      <c r="G8" s="55">
        <f>E8*F8</f>
        <v>15.3325</v>
      </c>
      <c r="H8" s="53"/>
      <c r="I8" s="51">
        <v>0</v>
      </c>
      <c r="J8" s="52">
        <v>3.0680000000000001</v>
      </c>
      <c r="K8" s="55"/>
      <c r="L8" s="53"/>
      <c r="M8" s="55"/>
      <c r="N8" s="26"/>
      <c r="O8" s="26"/>
      <c r="P8" s="26"/>
      <c r="Q8" s="28"/>
      <c r="R8" s="27"/>
    </row>
    <row r="9" spans="1:22" x14ac:dyDescent="0.2">
      <c r="B9" s="51">
        <v>10</v>
      </c>
      <c r="C9" s="52">
        <v>3.06</v>
      </c>
      <c r="D9" s="52" t="s">
        <v>23</v>
      </c>
      <c r="E9" s="55">
        <f t="shared" ref="E9:E44" si="0">(C8+C9)/2</f>
        <v>3.0625</v>
      </c>
      <c r="F9" s="53">
        <f t="shared" ref="F9:F44" si="1">B9-B8</f>
        <v>5</v>
      </c>
      <c r="G9" s="55">
        <f t="shared" ref="G9:G44" si="2">E9*F9</f>
        <v>15.3125</v>
      </c>
      <c r="H9" s="53"/>
      <c r="I9" s="51">
        <v>5</v>
      </c>
      <c r="J9" s="52">
        <v>3.0649999999999999</v>
      </c>
      <c r="K9" s="55">
        <f t="shared" ref="K9:K14" si="3">AVERAGE(J8,J9)</f>
        <v>3.0665</v>
      </c>
      <c r="L9" s="53">
        <f t="shared" ref="L9:L14" si="4">I9-I8</f>
        <v>5</v>
      </c>
      <c r="M9" s="55">
        <f t="shared" ref="M9:M46" si="5">L9*K9</f>
        <v>15.3325</v>
      </c>
      <c r="N9" s="26"/>
      <c r="O9" s="26"/>
      <c r="P9" s="26"/>
      <c r="Q9" s="28"/>
      <c r="R9" s="27"/>
    </row>
    <row r="10" spans="1:22" x14ac:dyDescent="0.2">
      <c r="B10" s="51">
        <v>12</v>
      </c>
      <c r="C10" s="52">
        <v>1.2310000000000001</v>
      </c>
      <c r="D10" s="52"/>
      <c r="E10" s="55">
        <f t="shared" si="0"/>
        <v>2.1455000000000002</v>
      </c>
      <c r="F10" s="53">
        <f t="shared" si="1"/>
        <v>2</v>
      </c>
      <c r="G10" s="55">
        <f t="shared" si="2"/>
        <v>4.2910000000000004</v>
      </c>
      <c r="H10" s="53"/>
      <c r="I10" s="51">
        <v>10</v>
      </c>
      <c r="J10" s="52">
        <v>3.06</v>
      </c>
      <c r="K10" s="55">
        <f t="shared" si="3"/>
        <v>3.0625</v>
      </c>
      <c r="L10" s="53">
        <f t="shared" si="4"/>
        <v>5</v>
      </c>
      <c r="M10" s="55">
        <f t="shared" si="5"/>
        <v>15.3125</v>
      </c>
      <c r="N10" s="26"/>
      <c r="O10" s="26"/>
      <c r="P10" s="26"/>
      <c r="Q10" s="28"/>
      <c r="R10" s="27"/>
    </row>
    <row r="11" spans="1:22" x14ac:dyDescent="0.2">
      <c r="B11" s="51">
        <v>14</v>
      </c>
      <c r="C11" s="52">
        <v>0.25900000000000001</v>
      </c>
      <c r="D11" s="52"/>
      <c r="E11" s="55">
        <f t="shared" si="0"/>
        <v>0.74500000000000011</v>
      </c>
      <c r="F11" s="53">
        <f t="shared" si="1"/>
        <v>2</v>
      </c>
      <c r="G11" s="55">
        <f t="shared" si="2"/>
        <v>1.4900000000000002</v>
      </c>
      <c r="H11" s="53"/>
      <c r="I11" s="51">
        <v>12</v>
      </c>
      <c r="J11" s="52">
        <v>1.2310000000000001</v>
      </c>
      <c r="K11" s="55">
        <f t="shared" si="3"/>
        <v>2.1455000000000002</v>
      </c>
      <c r="L11" s="53">
        <f t="shared" si="4"/>
        <v>2</v>
      </c>
      <c r="M11" s="55">
        <f t="shared" si="5"/>
        <v>4.2910000000000004</v>
      </c>
      <c r="N11" s="26"/>
      <c r="O11" s="26"/>
      <c r="P11" s="26"/>
      <c r="Q11" s="28"/>
      <c r="R11" s="27"/>
    </row>
    <row r="12" spans="1:22" x14ac:dyDescent="0.2">
      <c r="B12" s="51">
        <v>16</v>
      </c>
      <c r="C12" s="52">
        <v>-0.13400000000000001</v>
      </c>
      <c r="D12" s="52"/>
      <c r="E12" s="55">
        <f t="shared" si="0"/>
        <v>6.25E-2</v>
      </c>
      <c r="F12" s="53">
        <f t="shared" si="1"/>
        <v>2</v>
      </c>
      <c r="G12" s="55">
        <f t="shared" si="2"/>
        <v>0.125</v>
      </c>
      <c r="H12" s="53"/>
      <c r="I12" s="51">
        <v>14</v>
      </c>
      <c r="J12" s="52">
        <v>0.25900000000000001</v>
      </c>
      <c r="K12" s="55">
        <f t="shared" si="3"/>
        <v>0.74500000000000011</v>
      </c>
      <c r="L12" s="53">
        <f t="shared" si="4"/>
        <v>2</v>
      </c>
      <c r="M12" s="55">
        <f t="shared" si="5"/>
        <v>1.4900000000000002</v>
      </c>
      <c r="N12" s="26"/>
      <c r="O12" s="26"/>
      <c r="P12" s="26"/>
      <c r="Q12" s="28"/>
      <c r="R12" s="27"/>
    </row>
    <row r="13" spans="1:22" x14ac:dyDescent="0.2">
      <c r="B13" s="51">
        <v>18</v>
      </c>
      <c r="C13" s="52">
        <v>-0.224</v>
      </c>
      <c r="E13" s="55">
        <f t="shared" si="0"/>
        <v>-0.17899999999999999</v>
      </c>
      <c r="F13" s="53">
        <f t="shared" si="1"/>
        <v>2</v>
      </c>
      <c r="G13" s="55">
        <f t="shared" si="2"/>
        <v>-0.35799999999999998</v>
      </c>
      <c r="H13" s="53"/>
      <c r="I13" s="51">
        <v>16</v>
      </c>
      <c r="J13" s="52">
        <v>-0.13400000000000001</v>
      </c>
      <c r="K13" s="55">
        <f t="shared" si="3"/>
        <v>6.25E-2</v>
      </c>
      <c r="L13" s="53">
        <f t="shared" si="4"/>
        <v>2</v>
      </c>
      <c r="M13" s="55">
        <f t="shared" si="5"/>
        <v>0.125</v>
      </c>
      <c r="N13" s="26"/>
      <c r="O13" s="26"/>
      <c r="P13" s="26"/>
      <c r="Q13" s="28"/>
      <c r="R13" s="27"/>
    </row>
    <row r="14" spans="1:22" x14ac:dyDescent="0.2">
      <c r="B14" s="51">
        <v>20</v>
      </c>
      <c r="C14" s="52">
        <v>-0.30399999999999999</v>
      </c>
      <c r="D14" s="52"/>
      <c r="E14" s="55">
        <f t="shared" si="0"/>
        <v>-0.26400000000000001</v>
      </c>
      <c r="F14" s="53">
        <f t="shared" si="1"/>
        <v>2</v>
      </c>
      <c r="G14" s="55">
        <f t="shared" si="2"/>
        <v>-0.52800000000000002</v>
      </c>
      <c r="H14" s="53"/>
      <c r="I14" s="51">
        <v>18</v>
      </c>
      <c r="J14" s="52">
        <v>-0.224</v>
      </c>
      <c r="K14" s="55">
        <f t="shared" si="3"/>
        <v>-0.17899999999999999</v>
      </c>
      <c r="L14" s="53">
        <f t="shared" si="4"/>
        <v>2</v>
      </c>
      <c r="M14" s="55">
        <f t="shared" si="5"/>
        <v>-0.35799999999999998</v>
      </c>
      <c r="N14" s="26"/>
      <c r="O14" s="26"/>
      <c r="P14" s="26"/>
      <c r="Q14" s="28"/>
      <c r="R14" s="27"/>
    </row>
    <row r="15" spans="1:22" x14ac:dyDescent="0.2">
      <c r="B15" s="51">
        <v>22</v>
      </c>
      <c r="C15" s="52">
        <v>-0.41399999999999998</v>
      </c>
      <c r="D15" s="52"/>
      <c r="E15" s="55">
        <f t="shared" si="0"/>
        <v>-0.35899999999999999</v>
      </c>
      <c r="F15" s="53">
        <f t="shared" si="1"/>
        <v>2</v>
      </c>
      <c r="G15" s="55">
        <f t="shared" si="2"/>
        <v>-0.71799999999999997</v>
      </c>
      <c r="H15" s="53"/>
      <c r="I15" s="51">
        <v>20</v>
      </c>
      <c r="J15" s="52">
        <v>-0.30399999999999999</v>
      </c>
      <c r="K15" s="55">
        <f>AVERAGE(J14,J15)</f>
        <v>-0.26400000000000001</v>
      </c>
      <c r="L15" s="53">
        <f>I15-I14</f>
        <v>2</v>
      </c>
      <c r="M15" s="55">
        <f t="shared" si="5"/>
        <v>-0.52800000000000002</v>
      </c>
      <c r="N15" s="30"/>
      <c r="O15" s="30"/>
      <c r="P15" s="30"/>
      <c r="Q15" s="28"/>
      <c r="R15" s="27"/>
    </row>
    <row r="16" spans="1:22" x14ac:dyDescent="0.2">
      <c r="B16" s="51">
        <v>24</v>
      </c>
      <c r="C16" s="52">
        <v>-0.499</v>
      </c>
      <c r="D16" s="52"/>
      <c r="E16" s="55">
        <f t="shared" si="0"/>
        <v>-0.45650000000000002</v>
      </c>
      <c r="F16" s="53">
        <f t="shared" si="1"/>
        <v>2</v>
      </c>
      <c r="G16" s="55">
        <f t="shared" si="2"/>
        <v>-0.91300000000000003</v>
      </c>
      <c r="H16" s="53"/>
      <c r="I16" s="51">
        <v>22</v>
      </c>
      <c r="J16" s="52">
        <v>-0.41399999999999998</v>
      </c>
      <c r="K16" s="55">
        <f t="shared" ref="K16:K46" si="6">AVERAGE(J15,J16)</f>
        <v>-0.35899999999999999</v>
      </c>
      <c r="L16" s="53">
        <f t="shared" ref="L16:L46" si="7">I16-I15</f>
        <v>2</v>
      </c>
      <c r="M16" s="55">
        <f t="shared" si="5"/>
        <v>-0.71799999999999997</v>
      </c>
      <c r="N16" s="26"/>
      <c r="O16" s="26"/>
      <c r="P16" s="26"/>
      <c r="Q16" s="28"/>
      <c r="R16" s="27"/>
    </row>
    <row r="17" spans="2:19" x14ac:dyDescent="0.2">
      <c r="B17" s="51">
        <v>26</v>
      </c>
      <c r="C17" s="52">
        <v>-0.58399999999999996</v>
      </c>
      <c r="E17" s="55">
        <f t="shared" si="0"/>
        <v>-0.54149999999999998</v>
      </c>
      <c r="F17" s="53">
        <f t="shared" si="1"/>
        <v>2</v>
      </c>
      <c r="G17" s="55">
        <f t="shared" si="2"/>
        <v>-1.083</v>
      </c>
      <c r="H17" s="50"/>
      <c r="I17" s="51">
        <v>24</v>
      </c>
      <c r="J17" s="52">
        <v>-0.499</v>
      </c>
      <c r="K17" s="55">
        <f t="shared" si="6"/>
        <v>-0.45650000000000002</v>
      </c>
      <c r="L17" s="53">
        <f t="shared" si="7"/>
        <v>2</v>
      </c>
      <c r="M17" s="55">
        <f t="shared" si="5"/>
        <v>-0.91300000000000003</v>
      </c>
      <c r="N17" s="30"/>
      <c r="O17" s="30"/>
      <c r="P17" s="30"/>
      <c r="Q17" s="28"/>
      <c r="R17" s="27"/>
    </row>
    <row r="18" spans="2:19" x14ac:dyDescent="0.2">
      <c r="B18" s="51">
        <v>28</v>
      </c>
      <c r="C18" s="52">
        <v>-0.67900000000000005</v>
      </c>
      <c r="D18" s="52"/>
      <c r="E18" s="55">
        <f t="shared" si="0"/>
        <v>-0.63149999999999995</v>
      </c>
      <c r="F18" s="53">
        <f t="shared" si="1"/>
        <v>2</v>
      </c>
      <c r="G18" s="55">
        <f t="shared" si="2"/>
        <v>-1.2629999999999999</v>
      </c>
      <c r="H18" s="50"/>
      <c r="I18" s="51">
        <v>26</v>
      </c>
      <c r="J18" s="52">
        <v>-0.58399999999999996</v>
      </c>
      <c r="K18" s="55">
        <f t="shared" si="6"/>
        <v>-0.54149999999999998</v>
      </c>
      <c r="L18" s="53">
        <f t="shared" si="7"/>
        <v>2</v>
      </c>
      <c r="M18" s="55">
        <f t="shared" si="5"/>
        <v>-1.083</v>
      </c>
      <c r="N18" s="30"/>
      <c r="O18" s="30"/>
      <c r="P18" s="30"/>
      <c r="Q18" s="28"/>
      <c r="R18" s="27"/>
    </row>
    <row r="19" spans="2:19" x14ac:dyDescent="0.2">
      <c r="B19" s="51">
        <v>30</v>
      </c>
      <c r="C19" s="52">
        <v>-0.73</v>
      </c>
      <c r="D19" s="52"/>
      <c r="E19" s="55">
        <f t="shared" si="0"/>
        <v>-0.70450000000000002</v>
      </c>
      <c r="F19" s="53">
        <f t="shared" si="1"/>
        <v>2</v>
      </c>
      <c r="G19" s="55">
        <f t="shared" si="2"/>
        <v>-1.409</v>
      </c>
      <c r="H19" s="50"/>
      <c r="I19" s="51">
        <v>28</v>
      </c>
      <c r="J19" s="52">
        <v>-0.67900000000000005</v>
      </c>
      <c r="K19" s="55">
        <f t="shared" si="6"/>
        <v>-0.63149999999999995</v>
      </c>
      <c r="L19" s="53">
        <f t="shared" si="7"/>
        <v>2</v>
      </c>
      <c r="M19" s="55">
        <f t="shared" si="5"/>
        <v>-1.2629999999999999</v>
      </c>
      <c r="N19" s="26"/>
      <c r="O19" s="26"/>
      <c r="P19" s="26"/>
      <c r="R19" s="27"/>
    </row>
    <row r="20" spans="2:19" x14ac:dyDescent="0.2">
      <c r="B20" s="51">
        <v>32</v>
      </c>
      <c r="C20" s="52">
        <v>-0.879</v>
      </c>
      <c r="D20" s="52"/>
      <c r="E20" s="55">
        <f t="shared" si="0"/>
        <v>-0.80449999999999999</v>
      </c>
      <c r="F20" s="53">
        <f t="shared" si="1"/>
        <v>2</v>
      </c>
      <c r="G20" s="55">
        <f t="shared" si="2"/>
        <v>-1.609</v>
      </c>
      <c r="H20" s="50"/>
      <c r="I20" s="51">
        <v>30</v>
      </c>
      <c r="J20" s="52">
        <v>-0.73</v>
      </c>
      <c r="K20" s="55">
        <f t="shared" si="6"/>
        <v>-0.70450000000000002</v>
      </c>
      <c r="L20" s="53">
        <f t="shared" si="7"/>
        <v>2</v>
      </c>
      <c r="M20" s="55">
        <f t="shared" si="5"/>
        <v>-1.409</v>
      </c>
      <c r="N20" s="26"/>
      <c r="O20" s="26"/>
      <c r="P20" s="26"/>
      <c r="R20" s="27"/>
    </row>
    <row r="21" spans="2:19" x14ac:dyDescent="0.2">
      <c r="B21" s="51">
        <v>36</v>
      </c>
      <c r="C21" s="52">
        <v>-0.93</v>
      </c>
      <c r="D21" s="52"/>
      <c r="E21" s="55">
        <f t="shared" si="0"/>
        <v>-0.90450000000000008</v>
      </c>
      <c r="F21" s="53">
        <f t="shared" si="1"/>
        <v>4</v>
      </c>
      <c r="G21" s="55">
        <f t="shared" si="2"/>
        <v>-3.6180000000000003</v>
      </c>
      <c r="H21" s="50"/>
      <c r="I21" s="51">
        <v>32</v>
      </c>
      <c r="J21" s="52">
        <v>-0.879</v>
      </c>
      <c r="K21" s="55">
        <f t="shared" si="6"/>
        <v>-0.80449999999999999</v>
      </c>
      <c r="L21" s="53">
        <f t="shared" si="7"/>
        <v>2</v>
      </c>
      <c r="M21" s="55">
        <f t="shared" si="5"/>
        <v>-1.609</v>
      </c>
      <c r="N21" s="26"/>
      <c r="O21" s="26"/>
      <c r="P21" s="26"/>
      <c r="R21" s="27"/>
    </row>
    <row r="22" spans="2:19" x14ac:dyDescent="0.2">
      <c r="B22" s="54">
        <v>38</v>
      </c>
      <c r="C22" s="56">
        <v>-1.105</v>
      </c>
      <c r="D22" s="56"/>
      <c r="E22" s="55">
        <f t="shared" si="0"/>
        <v>-1.0175000000000001</v>
      </c>
      <c r="F22" s="53">
        <f t="shared" si="1"/>
        <v>2</v>
      </c>
      <c r="G22" s="55">
        <f t="shared" si="2"/>
        <v>-2.0350000000000001</v>
      </c>
      <c r="I22" s="51">
        <v>36</v>
      </c>
      <c r="J22" s="52">
        <v>-0.93</v>
      </c>
      <c r="K22" s="55">
        <f t="shared" si="6"/>
        <v>-0.90450000000000008</v>
      </c>
      <c r="L22" s="53">
        <f t="shared" si="7"/>
        <v>4</v>
      </c>
      <c r="M22" s="55">
        <f t="shared" si="5"/>
        <v>-3.6180000000000003</v>
      </c>
      <c r="N22" s="26"/>
      <c r="O22" s="26"/>
      <c r="P22" s="26"/>
      <c r="R22" s="27"/>
    </row>
    <row r="23" spans="2:19" x14ac:dyDescent="0.2">
      <c r="B23" s="54">
        <v>40</v>
      </c>
      <c r="C23" s="56">
        <v>-1.179</v>
      </c>
      <c r="D23" s="56"/>
      <c r="E23" s="55">
        <f t="shared" si="0"/>
        <v>-1.1419999999999999</v>
      </c>
      <c r="F23" s="53">
        <f t="shared" si="1"/>
        <v>2</v>
      </c>
      <c r="G23" s="55">
        <f t="shared" si="2"/>
        <v>-2.2839999999999998</v>
      </c>
      <c r="I23" s="54">
        <v>38</v>
      </c>
      <c r="J23" s="56">
        <v>-1.105</v>
      </c>
      <c r="K23" s="55">
        <f t="shared" si="6"/>
        <v>-1.0175000000000001</v>
      </c>
      <c r="L23" s="53">
        <f t="shared" si="7"/>
        <v>2</v>
      </c>
      <c r="M23" s="55">
        <f t="shared" si="5"/>
        <v>-2.0350000000000001</v>
      </c>
      <c r="O23" s="57"/>
      <c r="P23" s="57"/>
      <c r="Q23" s="57"/>
      <c r="R23" s="57"/>
      <c r="S23" s="57"/>
    </row>
    <row r="24" spans="2:19" ht="12.75" customHeight="1" x14ac:dyDescent="0.2">
      <c r="B24" s="54">
        <v>42</v>
      </c>
      <c r="C24" s="56">
        <v>-1.32</v>
      </c>
      <c r="D24" s="56"/>
      <c r="E24" s="55">
        <f t="shared" si="0"/>
        <v>-1.2495000000000001</v>
      </c>
      <c r="F24" s="53">
        <f t="shared" si="1"/>
        <v>2</v>
      </c>
      <c r="G24" s="55">
        <f t="shared" si="2"/>
        <v>-2.4990000000000001</v>
      </c>
      <c r="I24" s="39">
        <f>I23+(J23-J24)*1.5</f>
        <v>38.592500000000001</v>
      </c>
      <c r="J24" s="40">
        <v>-1.5</v>
      </c>
      <c r="K24" s="55">
        <f t="shared" si="6"/>
        <v>-1.3025</v>
      </c>
      <c r="L24" s="53">
        <f t="shared" si="7"/>
        <v>0.59250000000000114</v>
      </c>
      <c r="M24" s="55">
        <f t="shared" si="5"/>
        <v>-0.77173125000000142</v>
      </c>
      <c r="O24" s="57"/>
      <c r="P24" s="57"/>
      <c r="Q24" s="57"/>
      <c r="R24" s="57"/>
      <c r="S24" s="57"/>
    </row>
    <row r="25" spans="2:19" ht="12.75" customHeight="1" x14ac:dyDescent="0.2">
      <c r="B25" s="54">
        <v>47</v>
      </c>
      <c r="C25" s="56">
        <v>-1.399</v>
      </c>
      <c r="D25" s="52" t="s">
        <v>22</v>
      </c>
      <c r="E25" s="55">
        <f t="shared" si="0"/>
        <v>-1.3595000000000002</v>
      </c>
      <c r="F25" s="53">
        <f t="shared" si="1"/>
        <v>5</v>
      </c>
      <c r="G25" s="55">
        <f t="shared" si="2"/>
        <v>-6.7975000000000012</v>
      </c>
      <c r="I25" s="41">
        <f>I24+5</f>
        <v>43.592500000000001</v>
      </c>
      <c r="J25" s="42">
        <f>J24</f>
        <v>-1.5</v>
      </c>
      <c r="K25" s="55">
        <f t="shared" si="6"/>
        <v>-1.5</v>
      </c>
      <c r="L25" s="53">
        <f t="shared" si="7"/>
        <v>5</v>
      </c>
      <c r="M25" s="55">
        <f t="shared" si="5"/>
        <v>-7.5</v>
      </c>
      <c r="O25" s="57"/>
      <c r="P25" s="57"/>
      <c r="Q25" s="57"/>
      <c r="R25" s="57"/>
      <c r="S25" s="57"/>
    </row>
    <row r="26" spans="2:19" x14ac:dyDescent="0.2">
      <c r="B26" s="54">
        <v>52</v>
      </c>
      <c r="C26" s="56">
        <v>-1.33</v>
      </c>
      <c r="D26" s="56"/>
      <c r="E26" s="55">
        <f t="shared" si="0"/>
        <v>-1.3645</v>
      </c>
      <c r="F26" s="53">
        <f t="shared" si="1"/>
        <v>5</v>
      </c>
      <c r="G26" s="55">
        <f t="shared" si="2"/>
        <v>-6.8224999999999998</v>
      </c>
      <c r="H26" s="55"/>
      <c r="I26" s="39">
        <f>I25+5</f>
        <v>48.592500000000001</v>
      </c>
      <c r="J26" s="40">
        <f>J24</f>
        <v>-1.5</v>
      </c>
      <c r="K26" s="55">
        <f t="shared" si="6"/>
        <v>-1.5</v>
      </c>
      <c r="L26" s="53">
        <f t="shared" si="7"/>
        <v>5</v>
      </c>
      <c r="M26" s="55">
        <f t="shared" si="5"/>
        <v>-7.5</v>
      </c>
      <c r="N26" s="23"/>
      <c r="O26" s="57"/>
      <c r="P26" s="57"/>
      <c r="Q26" s="57"/>
      <c r="R26" s="57"/>
      <c r="S26" s="57"/>
    </row>
    <row r="27" spans="2:19" x14ac:dyDescent="0.2">
      <c r="B27" s="54">
        <v>54</v>
      </c>
      <c r="C27" s="56">
        <v>-1.163</v>
      </c>
      <c r="D27" s="56"/>
      <c r="E27" s="55">
        <f t="shared" si="0"/>
        <v>-1.2465000000000002</v>
      </c>
      <c r="F27" s="53">
        <f t="shared" si="1"/>
        <v>2</v>
      </c>
      <c r="G27" s="55">
        <f t="shared" si="2"/>
        <v>-2.4930000000000003</v>
      </c>
      <c r="H27" s="55"/>
      <c r="I27" s="39">
        <f>I26+(J27-J26)*1.5</f>
        <v>48.892499999999998</v>
      </c>
      <c r="J27" s="33">
        <v>-1.3</v>
      </c>
      <c r="K27" s="55">
        <f t="shared" si="6"/>
        <v>-1.4</v>
      </c>
      <c r="L27" s="53">
        <f t="shared" si="7"/>
        <v>0.29999999999999716</v>
      </c>
      <c r="M27" s="55">
        <f t="shared" si="5"/>
        <v>-0.41999999999999599</v>
      </c>
      <c r="N27" s="23"/>
      <c r="O27" s="57"/>
      <c r="P27" s="57"/>
      <c r="Q27" s="57"/>
      <c r="R27" s="57"/>
      <c r="S27" s="57"/>
    </row>
    <row r="28" spans="2:19" x14ac:dyDescent="0.2">
      <c r="B28" s="54">
        <v>56</v>
      </c>
      <c r="C28" s="56">
        <v>-1.107</v>
      </c>
      <c r="D28" s="56"/>
      <c r="E28" s="55">
        <f t="shared" si="0"/>
        <v>-1.135</v>
      </c>
      <c r="F28" s="53">
        <f t="shared" si="1"/>
        <v>2</v>
      </c>
      <c r="G28" s="55">
        <f t="shared" si="2"/>
        <v>-2.27</v>
      </c>
      <c r="H28" s="55"/>
      <c r="I28" s="54">
        <v>52</v>
      </c>
      <c r="J28" s="56">
        <v>-1.33</v>
      </c>
      <c r="K28" s="55">
        <f t="shared" si="6"/>
        <v>-1.3149999999999999</v>
      </c>
      <c r="L28" s="53">
        <f t="shared" si="7"/>
        <v>3.1075000000000017</v>
      </c>
      <c r="M28" s="55">
        <f t="shared" si="5"/>
        <v>-4.0863625000000017</v>
      </c>
      <c r="N28" s="23"/>
      <c r="O28" s="57"/>
      <c r="P28" s="57"/>
      <c r="Q28" s="57"/>
      <c r="R28" s="57"/>
      <c r="S28" s="57"/>
    </row>
    <row r="29" spans="2:19" x14ac:dyDescent="0.2">
      <c r="B29" s="54">
        <v>58</v>
      </c>
      <c r="C29" s="56">
        <v>-0.94</v>
      </c>
      <c r="D29" s="56"/>
      <c r="E29" s="55">
        <f t="shared" si="0"/>
        <v>-1.0234999999999999</v>
      </c>
      <c r="F29" s="53">
        <f t="shared" si="1"/>
        <v>2</v>
      </c>
      <c r="G29" s="55">
        <f t="shared" si="2"/>
        <v>-2.0469999999999997</v>
      </c>
      <c r="H29" s="55"/>
      <c r="I29" s="54">
        <v>54</v>
      </c>
      <c r="J29" s="56">
        <v>-1.163</v>
      </c>
      <c r="K29" s="55">
        <f t="shared" si="6"/>
        <v>-1.2465000000000002</v>
      </c>
      <c r="L29" s="53">
        <f t="shared" si="7"/>
        <v>2</v>
      </c>
      <c r="M29" s="55">
        <f t="shared" si="5"/>
        <v>-2.4930000000000003</v>
      </c>
      <c r="N29" s="23"/>
      <c r="O29" s="57"/>
      <c r="P29" s="57"/>
      <c r="Q29" s="57"/>
      <c r="R29" s="57"/>
      <c r="S29" s="57"/>
    </row>
    <row r="30" spans="2:19" x14ac:dyDescent="0.2">
      <c r="B30" s="54">
        <v>60</v>
      </c>
      <c r="C30" s="56">
        <v>-0.73</v>
      </c>
      <c r="D30" s="56"/>
      <c r="E30" s="55">
        <f t="shared" si="0"/>
        <v>-0.83499999999999996</v>
      </c>
      <c r="F30" s="53">
        <f t="shared" si="1"/>
        <v>2</v>
      </c>
      <c r="G30" s="55">
        <f t="shared" si="2"/>
        <v>-1.67</v>
      </c>
      <c r="H30" s="55"/>
      <c r="I30" s="54">
        <v>56</v>
      </c>
      <c r="J30" s="56">
        <v>-1.107</v>
      </c>
      <c r="K30" s="55">
        <f t="shared" si="6"/>
        <v>-1.135</v>
      </c>
      <c r="L30" s="53">
        <f t="shared" si="7"/>
        <v>2</v>
      </c>
      <c r="M30" s="55">
        <f t="shared" si="5"/>
        <v>-2.27</v>
      </c>
      <c r="N30" s="23"/>
      <c r="O30" s="57"/>
      <c r="P30" s="57"/>
      <c r="Q30" s="57"/>
      <c r="R30" s="57"/>
      <c r="S30" s="57"/>
    </row>
    <row r="31" spans="2:19" x14ac:dyDescent="0.2">
      <c r="B31" s="54">
        <v>62</v>
      </c>
      <c r="C31" s="56">
        <v>-0.53900000000000003</v>
      </c>
      <c r="D31" s="56"/>
      <c r="E31" s="55">
        <f t="shared" si="0"/>
        <v>-0.63450000000000006</v>
      </c>
      <c r="F31" s="53">
        <f t="shared" si="1"/>
        <v>2</v>
      </c>
      <c r="G31" s="55">
        <f t="shared" si="2"/>
        <v>-1.2690000000000001</v>
      </c>
      <c r="H31" s="55"/>
      <c r="I31" s="54">
        <v>58</v>
      </c>
      <c r="J31" s="56">
        <v>-0.94</v>
      </c>
      <c r="K31" s="55">
        <f t="shared" si="6"/>
        <v>-1.0234999999999999</v>
      </c>
      <c r="L31" s="53">
        <f t="shared" si="7"/>
        <v>2</v>
      </c>
      <c r="M31" s="55">
        <f t="shared" si="5"/>
        <v>-2.0469999999999997</v>
      </c>
      <c r="N31" s="23"/>
      <c r="O31" s="57"/>
      <c r="P31" s="57"/>
      <c r="Q31" s="57"/>
      <c r="R31" s="57"/>
      <c r="S31" s="57"/>
    </row>
    <row r="32" spans="2:19" x14ac:dyDescent="0.2">
      <c r="B32" s="54">
        <v>64</v>
      </c>
      <c r="C32" s="56">
        <v>-0.47899999999999998</v>
      </c>
      <c r="D32" s="56"/>
      <c r="E32" s="55">
        <f t="shared" si="0"/>
        <v>-0.50900000000000001</v>
      </c>
      <c r="F32" s="53">
        <f t="shared" si="1"/>
        <v>2</v>
      </c>
      <c r="G32" s="55">
        <f t="shared" si="2"/>
        <v>-1.018</v>
      </c>
      <c r="H32" s="55"/>
      <c r="I32" s="54">
        <v>60</v>
      </c>
      <c r="J32" s="56">
        <v>-0.73</v>
      </c>
      <c r="K32" s="55">
        <f t="shared" si="6"/>
        <v>-0.83499999999999996</v>
      </c>
      <c r="L32" s="53">
        <f t="shared" si="7"/>
        <v>2</v>
      </c>
      <c r="M32" s="55">
        <f t="shared" si="5"/>
        <v>-1.67</v>
      </c>
      <c r="N32" s="23"/>
      <c r="O32" s="57"/>
      <c r="P32" s="57"/>
      <c r="Q32" s="57"/>
      <c r="R32" s="57"/>
      <c r="S32" s="57"/>
    </row>
    <row r="33" spans="2:19" x14ac:dyDescent="0.2">
      <c r="B33" s="54">
        <v>66</v>
      </c>
      <c r="C33" s="56">
        <v>-0.36899999999999999</v>
      </c>
      <c r="D33" s="56"/>
      <c r="E33" s="55">
        <f t="shared" si="0"/>
        <v>-0.42399999999999999</v>
      </c>
      <c r="F33" s="53">
        <f t="shared" si="1"/>
        <v>2</v>
      </c>
      <c r="G33" s="55">
        <f t="shared" si="2"/>
        <v>-0.84799999999999998</v>
      </c>
      <c r="H33" s="55"/>
      <c r="I33" s="54">
        <v>62</v>
      </c>
      <c r="J33" s="56">
        <v>-0.53900000000000003</v>
      </c>
      <c r="K33" s="55">
        <f t="shared" si="6"/>
        <v>-0.63450000000000006</v>
      </c>
      <c r="L33" s="53">
        <f t="shared" si="7"/>
        <v>2</v>
      </c>
      <c r="M33" s="55">
        <f t="shared" si="5"/>
        <v>-1.2690000000000001</v>
      </c>
      <c r="N33" s="23"/>
      <c r="O33" s="57"/>
      <c r="P33" s="57"/>
      <c r="Q33" s="57"/>
      <c r="R33" s="57"/>
      <c r="S33" s="57"/>
    </row>
    <row r="34" spans="2:19" x14ac:dyDescent="0.2">
      <c r="B34" s="54">
        <v>68</v>
      </c>
      <c r="C34" s="56">
        <v>-0.27900000000000003</v>
      </c>
      <c r="D34" s="56"/>
      <c r="E34" s="55">
        <f t="shared" si="0"/>
        <v>-0.32400000000000001</v>
      </c>
      <c r="F34" s="53">
        <f t="shared" si="1"/>
        <v>2</v>
      </c>
      <c r="G34" s="55">
        <f t="shared" si="2"/>
        <v>-0.64800000000000002</v>
      </c>
      <c r="H34" s="55"/>
      <c r="I34" s="54">
        <v>64</v>
      </c>
      <c r="J34" s="56">
        <v>-0.47899999999999998</v>
      </c>
      <c r="K34" s="55">
        <f t="shared" si="6"/>
        <v>-0.50900000000000001</v>
      </c>
      <c r="L34" s="53">
        <f t="shared" si="7"/>
        <v>2</v>
      </c>
      <c r="M34" s="55">
        <f t="shared" si="5"/>
        <v>-1.018</v>
      </c>
      <c r="N34" s="23"/>
      <c r="O34" s="57"/>
      <c r="P34" s="57"/>
      <c r="Q34" s="57"/>
      <c r="R34" s="57"/>
      <c r="S34" s="57"/>
    </row>
    <row r="35" spans="2:19" x14ac:dyDescent="0.2">
      <c r="B35" s="54">
        <v>70</v>
      </c>
      <c r="C35" s="56">
        <v>-0.16900000000000001</v>
      </c>
      <c r="D35" s="56"/>
      <c r="E35" s="55">
        <f t="shared" si="0"/>
        <v>-0.22400000000000003</v>
      </c>
      <c r="F35" s="53">
        <f t="shared" si="1"/>
        <v>2</v>
      </c>
      <c r="G35" s="55">
        <f t="shared" si="2"/>
        <v>-0.44800000000000006</v>
      </c>
      <c r="H35" s="55"/>
      <c r="I35" s="54">
        <v>66</v>
      </c>
      <c r="J35" s="56">
        <v>-0.36899999999999999</v>
      </c>
      <c r="K35" s="55">
        <f t="shared" si="6"/>
        <v>-0.42399999999999999</v>
      </c>
      <c r="L35" s="53">
        <f t="shared" si="7"/>
        <v>2</v>
      </c>
      <c r="M35" s="55">
        <f t="shared" si="5"/>
        <v>-0.84799999999999998</v>
      </c>
      <c r="N35" s="23"/>
      <c r="O35" s="57"/>
      <c r="P35" s="57"/>
      <c r="Q35" s="57"/>
      <c r="R35" s="57"/>
      <c r="S35" s="57"/>
    </row>
    <row r="36" spans="2:19" x14ac:dyDescent="0.2">
      <c r="B36" s="54">
        <v>72</v>
      </c>
      <c r="C36" s="56">
        <v>-0.114</v>
      </c>
      <c r="D36" s="56"/>
      <c r="E36" s="55">
        <f t="shared" si="0"/>
        <v>-0.14150000000000001</v>
      </c>
      <c r="F36" s="53">
        <f t="shared" si="1"/>
        <v>2</v>
      </c>
      <c r="G36" s="55">
        <f t="shared" si="2"/>
        <v>-0.28300000000000003</v>
      </c>
      <c r="H36" s="55"/>
      <c r="I36" s="54">
        <v>68</v>
      </c>
      <c r="J36" s="56">
        <v>-0.27900000000000003</v>
      </c>
      <c r="K36" s="55">
        <f t="shared" si="6"/>
        <v>-0.32400000000000001</v>
      </c>
      <c r="L36" s="53">
        <f t="shared" si="7"/>
        <v>2</v>
      </c>
      <c r="M36" s="55">
        <f t="shared" si="5"/>
        <v>-0.64800000000000002</v>
      </c>
      <c r="N36" s="23"/>
      <c r="O36" s="58"/>
      <c r="P36" s="82"/>
      <c r="Q36" s="82"/>
      <c r="R36" s="82"/>
      <c r="S36" s="57"/>
    </row>
    <row r="37" spans="2:19" x14ac:dyDescent="0.2">
      <c r="B37" s="54">
        <v>74</v>
      </c>
      <c r="C37" s="56">
        <v>-2.4E-2</v>
      </c>
      <c r="D37" s="56"/>
      <c r="E37" s="55">
        <f t="shared" si="0"/>
        <v>-6.9000000000000006E-2</v>
      </c>
      <c r="F37" s="53">
        <f t="shared" si="1"/>
        <v>2</v>
      </c>
      <c r="G37" s="55">
        <f t="shared" si="2"/>
        <v>-0.13800000000000001</v>
      </c>
      <c r="H37" s="55"/>
      <c r="I37" s="54">
        <v>70</v>
      </c>
      <c r="J37" s="56">
        <v>-0.16900000000000001</v>
      </c>
      <c r="K37" s="55">
        <f t="shared" si="6"/>
        <v>-0.22400000000000003</v>
      </c>
      <c r="L37" s="53">
        <f t="shared" si="7"/>
        <v>2</v>
      </c>
      <c r="M37" s="55">
        <f t="shared" si="5"/>
        <v>-0.44800000000000006</v>
      </c>
      <c r="N37" s="23"/>
      <c r="O37" s="58"/>
      <c r="P37" s="59"/>
      <c r="Q37" s="59"/>
      <c r="R37" s="60"/>
      <c r="S37" s="57"/>
    </row>
    <row r="38" spans="2:19" x14ac:dyDescent="0.2">
      <c r="B38" s="54">
        <v>76</v>
      </c>
      <c r="C38" s="56">
        <v>7.0000000000000007E-2</v>
      </c>
      <c r="D38" s="56"/>
      <c r="E38" s="55">
        <f t="shared" si="0"/>
        <v>2.3000000000000003E-2</v>
      </c>
      <c r="F38" s="53">
        <f t="shared" si="1"/>
        <v>2</v>
      </c>
      <c r="G38" s="55">
        <f t="shared" si="2"/>
        <v>4.6000000000000006E-2</v>
      </c>
      <c r="H38" s="55"/>
      <c r="I38" s="54">
        <v>72</v>
      </c>
      <c r="J38" s="56">
        <v>-0.114</v>
      </c>
      <c r="K38" s="55">
        <f t="shared" si="6"/>
        <v>-0.14150000000000001</v>
      </c>
      <c r="L38" s="53">
        <f t="shared" si="7"/>
        <v>2</v>
      </c>
      <c r="M38" s="55">
        <f t="shared" si="5"/>
        <v>-0.28300000000000003</v>
      </c>
      <c r="N38" s="23"/>
      <c r="O38" s="58"/>
      <c r="P38" s="61"/>
      <c r="Q38" s="62"/>
      <c r="R38" s="62"/>
      <c r="S38" s="57"/>
    </row>
    <row r="39" spans="2:19" x14ac:dyDescent="0.2">
      <c r="B39" s="54">
        <v>78</v>
      </c>
      <c r="C39" s="56">
        <v>0.121</v>
      </c>
      <c r="D39" s="56"/>
      <c r="E39" s="55">
        <f t="shared" si="0"/>
        <v>9.5500000000000002E-2</v>
      </c>
      <c r="F39" s="53">
        <f t="shared" si="1"/>
        <v>2</v>
      </c>
      <c r="G39" s="55">
        <f t="shared" si="2"/>
        <v>0.191</v>
      </c>
      <c r="H39" s="55"/>
      <c r="I39" s="54">
        <v>74</v>
      </c>
      <c r="J39" s="56">
        <v>-2.4E-2</v>
      </c>
      <c r="K39" s="55">
        <f t="shared" si="6"/>
        <v>-6.9000000000000006E-2</v>
      </c>
      <c r="L39" s="53">
        <f t="shared" si="7"/>
        <v>2</v>
      </c>
      <c r="M39" s="55">
        <f t="shared" si="5"/>
        <v>-0.13800000000000001</v>
      </c>
      <c r="N39" s="23"/>
      <c r="O39" s="58"/>
      <c r="P39" s="83"/>
      <c r="Q39" s="83"/>
      <c r="R39" s="83"/>
      <c r="S39" s="57"/>
    </row>
    <row r="40" spans="2:19" x14ac:dyDescent="0.2">
      <c r="B40" s="54">
        <v>80</v>
      </c>
      <c r="C40" s="56">
        <v>0.33100000000000002</v>
      </c>
      <c r="D40" s="56"/>
      <c r="E40" s="55">
        <f t="shared" si="0"/>
        <v>0.22600000000000001</v>
      </c>
      <c r="F40" s="53">
        <f t="shared" si="1"/>
        <v>2</v>
      </c>
      <c r="G40" s="55">
        <f t="shared" si="2"/>
        <v>0.45200000000000001</v>
      </c>
      <c r="H40" s="55"/>
      <c r="I40" s="54">
        <v>76</v>
      </c>
      <c r="J40" s="56">
        <v>7.0000000000000007E-2</v>
      </c>
      <c r="K40" s="55">
        <f t="shared" si="6"/>
        <v>2.3000000000000003E-2</v>
      </c>
      <c r="L40" s="53">
        <f t="shared" si="7"/>
        <v>2</v>
      </c>
      <c r="M40" s="55">
        <f t="shared" si="5"/>
        <v>4.6000000000000006E-2</v>
      </c>
      <c r="N40" s="23"/>
      <c r="O40" s="58"/>
      <c r="P40" s="58"/>
      <c r="Q40" s="57"/>
      <c r="R40" s="57"/>
      <c r="S40" s="57"/>
    </row>
    <row r="41" spans="2:19" x14ac:dyDescent="0.2">
      <c r="B41" s="54">
        <v>82</v>
      </c>
      <c r="C41" s="56">
        <v>0.8</v>
      </c>
      <c r="D41" s="56"/>
      <c r="E41" s="55">
        <f t="shared" si="0"/>
        <v>0.5655</v>
      </c>
      <c r="F41" s="53">
        <f t="shared" si="1"/>
        <v>2</v>
      </c>
      <c r="G41" s="55">
        <f t="shared" si="2"/>
        <v>1.131</v>
      </c>
      <c r="H41" s="55"/>
      <c r="I41" s="54">
        <v>78</v>
      </c>
      <c r="J41" s="56">
        <v>0.121</v>
      </c>
      <c r="K41" s="55">
        <f t="shared" si="6"/>
        <v>9.5500000000000002E-2</v>
      </c>
      <c r="L41" s="53">
        <f t="shared" si="7"/>
        <v>2</v>
      </c>
      <c r="M41" s="55">
        <f t="shared" si="5"/>
        <v>0.191</v>
      </c>
      <c r="N41" s="23"/>
      <c r="O41" s="23"/>
      <c r="P41" s="23"/>
    </row>
    <row r="42" spans="2:19" x14ac:dyDescent="0.2">
      <c r="B42" s="54">
        <v>84</v>
      </c>
      <c r="C42" s="56">
        <v>2.95</v>
      </c>
      <c r="D42" s="52" t="s">
        <v>21</v>
      </c>
      <c r="E42" s="55">
        <f t="shared" si="0"/>
        <v>1.875</v>
      </c>
      <c r="F42" s="53">
        <f t="shared" si="1"/>
        <v>2</v>
      </c>
      <c r="G42" s="55">
        <f t="shared" si="2"/>
        <v>3.75</v>
      </c>
      <c r="H42" s="55"/>
      <c r="I42" s="54">
        <v>80</v>
      </c>
      <c r="J42" s="56">
        <v>0.33100000000000002</v>
      </c>
      <c r="K42" s="55">
        <f t="shared" si="6"/>
        <v>0.22600000000000001</v>
      </c>
      <c r="L42" s="53">
        <f t="shared" si="7"/>
        <v>2</v>
      </c>
      <c r="M42" s="55">
        <f t="shared" si="5"/>
        <v>0.45200000000000001</v>
      </c>
      <c r="N42" s="23"/>
      <c r="O42" s="23"/>
      <c r="P42" s="23"/>
    </row>
    <row r="43" spans="2:19" x14ac:dyDescent="0.2">
      <c r="B43" s="54">
        <v>90</v>
      </c>
      <c r="C43" s="56">
        <v>2.9849999999999999</v>
      </c>
      <c r="D43" s="56"/>
      <c r="E43" s="55">
        <f t="shared" si="0"/>
        <v>2.9675000000000002</v>
      </c>
      <c r="F43" s="53">
        <f t="shared" si="1"/>
        <v>6</v>
      </c>
      <c r="G43" s="55">
        <f t="shared" si="2"/>
        <v>17.805</v>
      </c>
      <c r="H43" s="55"/>
      <c r="I43" s="54">
        <v>82</v>
      </c>
      <c r="J43" s="56">
        <v>0.8</v>
      </c>
      <c r="K43" s="55">
        <f t="shared" si="6"/>
        <v>0.5655</v>
      </c>
      <c r="L43" s="53">
        <f t="shared" si="7"/>
        <v>2</v>
      </c>
      <c r="M43" s="55">
        <f t="shared" si="5"/>
        <v>1.131</v>
      </c>
      <c r="N43" s="23"/>
      <c r="O43" s="23"/>
      <c r="P43" s="23"/>
    </row>
    <row r="44" spans="2:19" x14ac:dyDescent="0.2">
      <c r="B44" s="54">
        <v>95</v>
      </c>
      <c r="C44" s="56">
        <v>3.06</v>
      </c>
      <c r="D44" s="56" t="s">
        <v>115</v>
      </c>
      <c r="E44" s="55">
        <f t="shared" si="0"/>
        <v>3.0225</v>
      </c>
      <c r="F44" s="53">
        <f t="shared" si="1"/>
        <v>5</v>
      </c>
      <c r="G44" s="55">
        <f t="shared" si="2"/>
        <v>15.112500000000001</v>
      </c>
      <c r="H44" s="55"/>
      <c r="I44" s="54">
        <v>84</v>
      </c>
      <c r="J44" s="56">
        <v>2.95</v>
      </c>
      <c r="K44" s="55">
        <f t="shared" si="6"/>
        <v>1.875</v>
      </c>
      <c r="L44" s="53">
        <f t="shared" si="7"/>
        <v>2</v>
      </c>
      <c r="M44" s="55">
        <f t="shared" si="5"/>
        <v>3.75</v>
      </c>
      <c r="N44" s="23"/>
      <c r="O44" s="23"/>
      <c r="P44" s="23"/>
    </row>
    <row r="45" spans="2:19" x14ac:dyDescent="0.2">
      <c r="B45" s="54"/>
      <c r="C45" s="56"/>
      <c r="D45" s="56"/>
      <c r="E45" s="55"/>
      <c r="F45" s="53"/>
      <c r="G45" s="55"/>
      <c r="H45" s="55"/>
      <c r="I45" s="54">
        <v>90</v>
      </c>
      <c r="J45" s="56">
        <v>2.9849999999999999</v>
      </c>
      <c r="K45" s="55">
        <f t="shared" si="6"/>
        <v>2.9675000000000002</v>
      </c>
      <c r="L45" s="53">
        <f t="shared" si="7"/>
        <v>6</v>
      </c>
      <c r="M45" s="55">
        <f t="shared" si="5"/>
        <v>17.805</v>
      </c>
      <c r="N45" s="23"/>
      <c r="O45" s="23"/>
      <c r="P45" s="23"/>
    </row>
    <row r="46" spans="2:19" x14ac:dyDescent="0.2">
      <c r="B46" s="54"/>
      <c r="C46" s="56"/>
      <c r="D46" s="56"/>
      <c r="E46" s="55"/>
      <c r="F46" s="53"/>
      <c r="G46" s="55"/>
      <c r="H46" s="55"/>
      <c r="I46" s="54">
        <v>95</v>
      </c>
      <c r="J46" s="56">
        <v>3.06</v>
      </c>
      <c r="K46" s="55">
        <f t="shared" si="6"/>
        <v>3.0225</v>
      </c>
      <c r="L46" s="53">
        <f t="shared" si="7"/>
        <v>5</v>
      </c>
      <c r="M46" s="55">
        <f t="shared" si="5"/>
        <v>15.112500000000001</v>
      </c>
      <c r="N46" s="23"/>
      <c r="O46" s="23"/>
      <c r="P46" s="23"/>
    </row>
    <row r="47" spans="2:19" x14ac:dyDescent="0.2">
      <c r="B47" s="54"/>
      <c r="C47" s="56"/>
      <c r="D47" s="56"/>
      <c r="E47" s="55"/>
      <c r="F47" s="53"/>
      <c r="G47" s="55"/>
      <c r="H47" s="55"/>
      <c r="I47" s="54"/>
      <c r="J47" s="54"/>
      <c r="K47" s="55"/>
      <c r="L47" s="53"/>
      <c r="M47" s="55"/>
      <c r="N47" s="23"/>
      <c r="O47" s="23"/>
      <c r="P47" s="23"/>
    </row>
    <row r="48" spans="2:19" x14ac:dyDescent="0.2">
      <c r="B48" s="54"/>
      <c r="C48" s="56"/>
      <c r="D48" s="56"/>
      <c r="E48" s="55"/>
      <c r="F48" s="53"/>
      <c r="G48" s="55"/>
      <c r="H48" s="55"/>
      <c r="I48" s="54"/>
      <c r="J48" s="54"/>
      <c r="K48" s="55"/>
      <c r="L48" s="53"/>
      <c r="M48" s="55"/>
      <c r="N48" s="23"/>
      <c r="O48" s="23"/>
      <c r="P48" s="23"/>
    </row>
    <row r="49" spans="2:18" ht="15" x14ac:dyDescent="0.2">
      <c r="B49" s="35"/>
      <c r="C49" s="22"/>
      <c r="D49" s="22"/>
      <c r="E49" s="35"/>
      <c r="F49" s="63">
        <f>SUM(F8:F47)</f>
        <v>95</v>
      </c>
      <c r="G49" s="64">
        <f>SUM(G8:G47)</f>
        <v>29.969500000000011</v>
      </c>
      <c r="H49" s="55"/>
      <c r="I49" s="55"/>
      <c r="J49" s="35"/>
      <c r="K49" s="35"/>
      <c r="L49" s="43">
        <f>SUM(L9:L47)</f>
        <v>95</v>
      </c>
      <c r="M49" s="22">
        <f>SUM(M9:M47)</f>
        <v>28.094406250000006</v>
      </c>
      <c r="N49" s="23"/>
      <c r="O49" s="23"/>
      <c r="P49" s="23"/>
    </row>
    <row r="50" spans="2:18" ht="15" x14ac:dyDescent="0.2">
      <c r="B50" s="35"/>
      <c r="C50" s="22"/>
      <c r="D50" s="22"/>
      <c r="E50" s="35"/>
      <c r="F50" s="50"/>
      <c r="G50" s="50"/>
      <c r="H50" s="55"/>
      <c r="I50" s="55"/>
      <c r="J50" s="35"/>
      <c r="K50" s="35"/>
      <c r="L50" s="35"/>
      <c r="M50" s="35"/>
      <c r="N50" s="23"/>
      <c r="O50" s="23"/>
      <c r="P50" s="23"/>
    </row>
    <row r="51" spans="2:18" ht="15" x14ac:dyDescent="0.2">
      <c r="B51" s="35"/>
      <c r="C51" s="22"/>
      <c r="D51" s="22"/>
      <c r="E51" s="35"/>
      <c r="F51" s="53"/>
      <c r="G51" s="55"/>
      <c r="H51" s="81" t="s">
        <v>72</v>
      </c>
      <c r="I51" s="81"/>
      <c r="J51" s="55">
        <f>G49</f>
        <v>29.969500000000011</v>
      </c>
      <c r="K51" s="55" t="s">
        <v>73</v>
      </c>
      <c r="L51" s="53">
        <f>M49</f>
        <v>28.094406250000006</v>
      </c>
      <c r="M51" s="55">
        <f>J51-L51</f>
        <v>1.8750937500000049</v>
      </c>
      <c r="N51" s="30"/>
      <c r="O51" s="23"/>
      <c r="P51" s="23"/>
    </row>
    <row r="52" spans="2:18" ht="15" x14ac:dyDescent="0.2">
      <c r="B52" s="50" t="s">
        <v>70</v>
      </c>
      <c r="C52" s="50"/>
      <c r="D52" s="80">
        <v>0.1</v>
      </c>
      <c r="E52" s="80"/>
      <c r="J52" s="35"/>
      <c r="K52" s="35"/>
      <c r="L52" s="35"/>
      <c r="M52" s="35"/>
      <c r="N52" s="23"/>
      <c r="O52" s="23"/>
      <c r="P52" s="23"/>
    </row>
    <row r="53" spans="2:18" x14ac:dyDescent="0.2">
      <c r="B53" s="79" t="s">
        <v>109</v>
      </c>
      <c r="C53" s="79"/>
      <c r="D53" s="79"/>
      <c r="E53" s="79"/>
      <c r="F53" s="79"/>
      <c r="G53" s="79"/>
      <c r="H53" s="21" t="s">
        <v>74</v>
      </c>
      <c r="I53" s="79" t="s">
        <v>71</v>
      </c>
      <c r="J53" s="79"/>
      <c r="K53" s="79"/>
      <c r="L53" s="79"/>
      <c r="M53" s="79"/>
      <c r="N53" s="24"/>
      <c r="O53" s="24"/>
      <c r="P53" s="24"/>
    </row>
    <row r="54" spans="2:18" x14ac:dyDescent="0.2">
      <c r="B54" s="51">
        <v>0</v>
      </c>
      <c r="C54" s="52">
        <v>0.92</v>
      </c>
      <c r="D54" s="52" t="s">
        <v>75</v>
      </c>
      <c r="E54" s="53"/>
      <c r="F54" s="53"/>
      <c r="G54" s="53"/>
      <c r="H54" s="53"/>
      <c r="I54" s="54"/>
      <c r="J54" s="25"/>
      <c r="K54" s="55"/>
      <c r="L54" s="53"/>
      <c r="M54" s="55"/>
      <c r="N54" s="26"/>
      <c r="O54" s="26"/>
      <c r="P54" s="26"/>
      <c r="R54" s="27"/>
    </row>
    <row r="55" spans="2:18" x14ac:dyDescent="0.2">
      <c r="B55" s="51">
        <v>6</v>
      </c>
      <c r="C55" s="52">
        <v>0.91500000000000004</v>
      </c>
      <c r="E55" s="55">
        <f>(C54+C55)/2</f>
        <v>0.91749999999999998</v>
      </c>
      <c r="F55" s="53">
        <f>B55-B54</f>
        <v>6</v>
      </c>
      <c r="G55" s="55">
        <f>E55*F55</f>
        <v>5.5049999999999999</v>
      </c>
      <c r="H55" s="53"/>
      <c r="I55" s="51">
        <v>0</v>
      </c>
      <c r="J55" s="52">
        <v>0.92</v>
      </c>
      <c r="K55" s="55"/>
      <c r="L55" s="53"/>
      <c r="M55" s="55"/>
      <c r="N55" s="26"/>
      <c r="O55" s="26"/>
      <c r="P55" s="26"/>
      <c r="Q55" s="28"/>
      <c r="R55" s="27"/>
    </row>
    <row r="56" spans="2:18" x14ac:dyDescent="0.2">
      <c r="B56" s="51">
        <v>7</v>
      </c>
      <c r="C56" s="52">
        <v>1.89</v>
      </c>
      <c r="D56" s="52"/>
      <c r="E56" s="55">
        <f t="shared" ref="E56:E71" si="8">(C55+C56)/2</f>
        <v>1.4024999999999999</v>
      </c>
      <c r="F56" s="53">
        <f t="shared" ref="F56:F71" si="9">B56-B55</f>
        <v>1</v>
      </c>
      <c r="G56" s="55">
        <f t="shared" ref="G56:G71" si="10">E56*F56</f>
        <v>1.4024999999999999</v>
      </c>
      <c r="H56" s="53"/>
      <c r="I56" s="51">
        <v>6</v>
      </c>
      <c r="J56" s="52">
        <v>0.91500000000000004</v>
      </c>
      <c r="K56" s="55">
        <f t="shared" ref="K56:K61" si="11">AVERAGE(J55,J56)</f>
        <v>0.91749999999999998</v>
      </c>
      <c r="L56" s="53">
        <f t="shared" ref="L56:L61" si="12">I56-I55</f>
        <v>6</v>
      </c>
      <c r="M56" s="55">
        <f t="shared" ref="M56:M70" si="13">L56*K56</f>
        <v>5.5049999999999999</v>
      </c>
      <c r="N56" s="26"/>
      <c r="O56" s="26"/>
      <c r="P56" s="26"/>
      <c r="Q56" s="28"/>
      <c r="R56" s="27"/>
    </row>
    <row r="57" spans="2:18" x14ac:dyDescent="0.2">
      <c r="B57" s="51">
        <v>10</v>
      </c>
      <c r="C57" s="52">
        <v>1.895</v>
      </c>
      <c r="D57" s="52" t="s">
        <v>23</v>
      </c>
      <c r="E57" s="55">
        <f t="shared" si="8"/>
        <v>1.8925000000000001</v>
      </c>
      <c r="F57" s="53">
        <f t="shared" si="9"/>
        <v>3</v>
      </c>
      <c r="G57" s="55">
        <f t="shared" si="10"/>
        <v>5.6775000000000002</v>
      </c>
      <c r="H57" s="53"/>
      <c r="I57" s="51">
        <v>7</v>
      </c>
      <c r="J57" s="52">
        <v>1.89</v>
      </c>
      <c r="K57" s="55">
        <f t="shared" si="11"/>
        <v>1.4024999999999999</v>
      </c>
      <c r="L57" s="53">
        <f t="shared" si="12"/>
        <v>1</v>
      </c>
      <c r="M57" s="55">
        <f t="shared" si="13"/>
        <v>1.4024999999999999</v>
      </c>
      <c r="N57" s="26"/>
      <c r="O57" s="26"/>
      <c r="P57" s="26"/>
      <c r="Q57" s="28"/>
      <c r="R57" s="27"/>
    </row>
    <row r="58" spans="2:18" x14ac:dyDescent="0.2">
      <c r="B58" s="51">
        <v>12</v>
      </c>
      <c r="C58" s="52">
        <v>-0.105</v>
      </c>
      <c r="D58" s="52"/>
      <c r="E58" s="55">
        <f t="shared" si="8"/>
        <v>0.89500000000000002</v>
      </c>
      <c r="F58" s="53">
        <f t="shared" si="9"/>
        <v>2</v>
      </c>
      <c r="G58" s="55">
        <f t="shared" si="10"/>
        <v>1.79</v>
      </c>
      <c r="H58" s="53"/>
      <c r="I58" s="51">
        <v>10</v>
      </c>
      <c r="J58" s="52">
        <v>1.895</v>
      </c>
      <c r="K58" s="55">
        <f t="shared" si="11"/>
        <v>1.8925000000000001</v>
      </c>
      <c r="L58" s="53">
        <f t="shared" si="12"/>
        <v>3</v>
      </c>
      <c r="M58" s="55">
        <f t="shared" si="13"/>
        <v>5.6775000000000002</v>
      </c>
      <c r="N58" s="26"/>
      <c r="O58" s="26"/>
      <c r="P58" s="26"/>
      <c r="Q58" s="28"/>
      <c r="R58" s="27"/>
    </row>
    <row r="59" spans="2:18" x14ac:dyDescent="0.2">
      <c r="B59" s="51">
        <v>14</v>
      </c>
      <c r="C59" s="52">
        <v>-0.79600000000000004</v>
      </c>
      <c r="E59" s="55">
        <f t="shared" si="8"/>
        <v>-0.45050000000000001</v>
      </c>
      <c r="F59" s="53">
        <f t="shared" si="9"/>
        <v>2</v>
      </c>
      <c r="G59" s="55">
        <f t="shared" si="10"/>
        <v>-0.90100000000000002</v>
      </c>
      <c r="H59" s="53"/>
      <c r="I59" s="51">
        <v>12</v>
      </c>
      <c r="J59" s="52">
        <v>-0.105</v>
      </c>
      <c r="K59" s="55">
        <f t="shared" si="11"/>
        <v>0.89500000000000002</v>
      </c>
      <c r="L59" s="53">
        <f t="shared" si="12"/>
        <v>2</v>
      </c>
      <c r="M59" s="55">
        <f t="shared" si="13"/>
        <v>1.79</v>
      </c>
      <c r="N59" s="26"/>
      <c r="O59" s="26"/>
      <c r="P59" s="26"/>
      <c r="Q59" s="28"/>
      <c r="R59" s="27"/>
    </row>
    <row r="60" spans="2:18" x14ac:dyDescent="0.2">
      <c r="B60" s="51">
        <v>16</v>
      </c>
      <c r="C60" s="52">
        <v>-0.995</v>
      </c>
      <c r="D60" s="52"/>
      <c r="E60" s="55">
        <f t="shared" si="8"/>
        <v>-0.89549999999999996</v>
      </c>
      <c r="F60" s="53">
        <f t="shared" si="9"/>
        <v>2</v>
      </c>
      <c r="G60" s="55">
        <f t="shared" si="10"/>
        <v>-1.7909999999999999</v>
      </c>
      <c r="H60" s="53"/>
      <c r="I60" s="51">
        <v>14</v>
      </c>
      <c r="J60" s="52">
        <v>-0.79600000000000004</v>
      </c>
      <c r="K60" s="55">
        <f t="shared" si="11"/>
        <v>-0.45050000000000001</v>
      </c>
      <c r="L60" s="53">
        <f t="shared" si="12"/>
        <v>2</v>
      </c>
      <c r="M60" s="55">
        <f t="shared" si="13"/>
        <v>-0.90100000000000002</v>
      </c>
      <c r="N60" s="26"/>
      <c r="O60" s="26"/>
      <c r="P60" s="26"/>
      <c r="Q60" s="28"/>
      <c r="R60" s="27"/>
    </row>
    <row r="61" spans="2:18" x14ac:dyDescent="0.2">
      <c r="B61" s="51">
        <v>18</v>
      </c>
      <c r="C61" s="52">
        <v>-1.1559999999999999</v>
      </c>
      <c r="D61" s="52"/>
      <c r="E61" s="55">
        <f t="shared" si="8"/>
        <v>-1.0754999999999999</v>
      </c>
      <c r="F61" s="53">
        <f t="shared" si="9"/>
        <v>2</v>
      </c>
      <c r="G61" s="55">
        <f t="shared" si="10"/>
        <v>-2.1509999999999998</v>
      </c>
      <c r="H61" s="53"/>
      <c r="I61" s="39">
        <f>I60+(J60-J61)*1.5</f>
        <v>15.056000000000001</v>
      </c>
      <c r="J61" s="40">
        <v>-1.5</v>
      </c>
      <c r="K61" s="55">
        <f t="shared" si="11"/>
        <v>-1.1480000000000001</v>
      </c>
      <c r="L61" s="53">
        <f t="shared" si="12"/>
        <v>1.0560000000000009</v>
      </c>
      <c r="M61" s="55">
        <f t="shared" si="13"/>
        <v>-1.2122880000000011</v>
      </c>
      <c r="N61" s="26"/>
      <c r="O61" s="26"/>
      <c r="P61" s="26"/>
      <c r="Q61" s="28"/>
      <c r="R61" s="27"/>
    </row>
    <row r="62" spans="2:18" x14ac:dyDescent="0.2">
      <c r="B62" s="51">
        <v>20</v>
      </c>
      <c r="C62" s="52">
        <v>-1.3959999999999999</v>
      </c>
      <c r="D62" s="52"/>
      <c r="E62" s="55">
        <f t="shared" si="8"/>
        <v>-1.2759999999999998</v>
      </c>
      <c r="F62" s="53">
        <f t="shared" si="9"/>
        <v>2</v>
      </c>
      <c r="G62" s="55">
        <f t="shared" si="10"/>
        <v>-2.5519999999999996</v>
      </c>
      <c r="H62" s="53"/>
      <c r="I62" s="41">
        <f>I61+5</f>
        <v>20.056000000000001</v>
      </c>
      <c r="J62" s="42">
        <f>J61</f>
        <v>-1.5</v>
      </c>
      <c r="K62" s="55">
        <f>AVERAGE(J61,J62)</f>
        <v>-1.5</v>
      </c>
      <c r="L62" s="53">
        <f>I62-I61</f>
        <v>5</v>
      </c>
      <c r="M62" s="55">
        <f t="shared" si="13"/>
        <v>-7.5</v>
      </c>
      <c r="N62" s="30"/>
      <c r="O62" s="30"/>
      <c r="P62" s="30"/>
      <c r="Q62" s="28"/>
      <c r="R62" s="27"/>
    </row>
    <row r="63" spans="2:18" x14ac:dyDescent="0.2">
      <c r="B63" s="51">
        <v>21.5</v>
      </c>
      <c r="C63" s="52">
        <v>-1.4450000000000001</v>
      </c>
      <c r="D63" s="52" t="s">
        <v>22</v>
      </c>
      <c r="E63" s="55">
        <f t="shared" si="8"/>
        <v>-1.4205000000000001</v>
      </c>
      <c r="F63" s="53">
        <f t="shared" si="9"/>
        <v>1.5</v>
      </c>
      <c r="G63" s="55">
        <f t="shared" si="10"/>
        <v>-2.1307499999999999</v>
      </c>
      <c r="H63" s="53"/>
      <c r="I63" s="39">
        <f>I62+5</f>
        <v>25.056000000000001</v>
      </c>
      <c r="J63" s="40">
        <f>J61</f>
        <v>-1.5</v>
      </c>
      <c r="K63" s="55">
        <f t="shared" ref="K63:K70" si="14">AVERAGE(J62,J63)</f>
        <v>-1.5</v>
      </c>
      <c r="L63" s="53">
        <f t="shared" ref="L63:L70" si="15">I63-I62</f>
        <v>5</v>
      </c>
      <c r="M63" s="55">
        <f t="shared" si="13"/>
        <v>-7.5</v>
      </c>
      <c r="N63" s="26"/>
      <c r="O63" s="26"/>
      <c r="P63" s="26"/>
      <c r="Q63" s="28"/>
      <c r="R63" s="27"/>
    </row>
    <row r="64" spans="2:18" x14ac:dyDescent="0.2">
      <c r="B64" s="51">
        <v>23</v>
      </c>
      <c r="C64" s="52">
        <v>-1.391</v>
      </c>
      <c r="D64" s="52"/>
      <c r="E64" s="55">
        <f t="shared" si="8"/>
        <v>-1.4180000000000001</v>
      </c>
      <c r="F64" s="53">
        <f t="shared" si="9"/>
        <v>1.5</v>
      </c>
      <c r="G64" s="55">
        <f t="shared" si="10"/>
        <v>-2.1270000000000002</v>
      </c>
      <c r="H64" s="50"/>
      <c r="I64" s="39">
        <f>I63+(J64-J63)*1.5</f>
        <v>25.656000000000002</v>
      </c>
      <c r="J64" s="33">
        <v>-1.1000000000000001</v>
      </c>
      <c r="K64" s="55">
        <f t="shared" si="14"/>
        <v>-1.3</v>
      </c>
      <c r="L64" s="53">
        <f t="shared" si="15"/>
        <v>0.60000000000000142</v>
      </c>
      <c r="M64" s="55">
        <f t="shared" si="13"/>
        <v>-0.78000000000000191</v>
      </c>
      <c r="N64" s="30"/>
      <c r="O64" s="30"/>
      <c r="P64" s="30"/>
      <c r="Q64" s="28"/>
      <c r="R64" s="27"/>
    </row>
    <row r="65" spans="2:18" x14ac:dyDescent="0.2">
      <c r="B65" s="51">
        <v>25</v>
      </c>
      <c r="C65" s="52">
        <v>-1.165</v>
      </c>
      <c r="D65" s="52"/>
      <c r="E65" s="55">
        <f t="shared" si="8"/>
        <v>-1.278</v>
      </c>
      <c r="F65" s="53">
        <f t="shared" si="9"/>
        <v>2</v>
      </c>
      <c r="G65" s="55">
        <f t="shared" si="10"/>
        <v>-2.556</v>
      </c>
      <c r="H65" s="50"/>
      <c r="I65" s="51">
        <v>27</v>
      </c>
      <c r="J65" s="52">
        <v>-1.01</v>
      </c>
      <c r="K65" s="55">
        <f t="shared" si="14"/>
        <v>-1.0550000000000002</v>
      </c>
      <c r="L65" s="53">
        <f t="shared" si="15"/>
        <v>1.3439999999999976</v>
      </c>
      <c r="M65" s="55">
        <f t="shared" si="13"/>
        <v>-1.4179199999999976</v>
      </c>
      <c r="N65" s="30"/>
      <c r="O65" s="30"/>
      <c r="P65" s="30"/>
      <c r="Q65" s="28"/>
      <c r="R65" s="27"/>
    </row>
    <row r="66" spans="2:18" x14ac:dyDescent="0.2">
      <c r="B66" s="51">
        <v>27</v>
      </c>
      <c r="C66" s="52">
        <v>-1.01</v>
      </c>
      <c r="D66" s="52"/>
      <c r="E66" s="55">
        <f t="shared" si="8"/>
        <v>-1.0874999999999999</v>
      </c>
      <c r="F66" s="53">
        <f t="shared" si="9"/>
        <v>2</v>
      </c>
      <c r="G66" s="55">
        <f t="shared" si="10"/>
        <v>-2.1749999999999998</v>
      </c>
      <c r="H66" s="50"/>
      <c r="I66" s="51">
        <v>29</v>
      </c>
      <c r="J66" s="52">
        <v>-0.75600000000000001</v>
      </c>
      <c r="K66" s="55">
        <f t="shared" si="14"/>
        <v>-0.88300000000000001</v>
      </c>
      <c r="L66" s="53">
        <f t="shared" si="15"/>
        <v>2</v>
      </c>
      <c r="M66" s="55">
        <f t="shared" si="13"/>
        <v>-1.766</v>
      </c>
      <c r="N66" s="26"/>
      <c r="O66" s="26"/>
      <c r="P66" s="26"/>
      <c r="R66" s="27"/>
    </row>
    <row r="67" spans="2:18" x14ac:dyDescent="0.2">
      <c r="B67" s="51">
        <v>29</v>
      </c>
      <c r="C67" s="52">
        <v>-0.75600000000000001</v>
      </c>
      <c r="D67" s="52"/>
      <c r="E67" s="55">
        <f t="shared" si="8"/>
        <v>-0.88300000000000001</v>
      </c>
      <c r="F67" s="53">
        <f t="shared" si="9"/>
        <v>2</v>
      </c>
      <c r="G67" s="55">
        <f t="shared" si="10"/>
        <v>-1.766</v>
      </c>
      <c r="H67" s="50"/>
      <c r="I67" s="51">
        <v>31</v>
      </c>
      <c r="J67" s="52">
        <v>-0.5</v>
      </c>
      <c r="K67" s="55">
        <f t="shared" si="14"/>
        <v>-0.628</v>
      </c>
      <c r="L67" s="53">
        <f t="shared" si="15"/>
        <v>2</v>
      </c>
      <c r="M67" s="55">
        <f t="shared" si="13"/>
        <v>-1.256</v>
      </c>
      <c r="N67" s="26"/>
      <c r="O67" s="26"/>
      <c r="P67" s="26"/>
      <c r="R67" s="27"/>
    </row>
    <row r="68" spans="2:18" x14ac:dyDescent="0.2">
      <c r="B68" s="51">
        <v>31</v>
      </c>
      <c r="C68" s="52">
        <v>-0.5</v>
      </c>
      <c r="D68" s="52"/>
      <c r="E68" s="55">
        <f t="shared" si="8"/>
        <v>-0.628</v>
      </c>
      <c r="F68" s="53">
        <f t="shared" si="9"/>
        <v>2</v>
      </c>
      <c r="G68" s="55">
        <f t="shared" si="10"/>
        <v>-1.256</v>
      </c>
      <c r="H68" s="50"/>
      <c r="I68" s="54">
        <v>33</v>
      </c>
      <c r="J68" s="56">
        <v>0.995</v>
      </c>
      <c r="K68" s="55">
        <f t="shared" si="14"/>
        <v>0.2475</v>
      </c>
      <c r="L68" s="53">
        <f t="shared" si="15"/>
        <v>2</v>
      </c>
      <c r="M68" s="55">
        <f t="shared" si="13"/>
        <v>0.495</v>
      </c>
      <c r="N68" s="26"/>
      <c r="O68" s="26"/>
      <c r="P68" s="26"/>
      <c r="R68" s="27"/>
    </row>
    <row r="69" spans="2:18" x14ac:dyDescent="0.2">
      <c r="B69" s="54">
        <v>33</v>
      </c>
      <c r="C69" s="56">
        <v>0.995</v>
      </c>
      <c r="D69" s="52" t="s">
        <v>21</v>
      </c>
      <c r="E69" s="55">
        <f t="shared" si="8"/>
        <v>0.2475</v>
      </c>
      <c r="F69" s="53">
        <f t="shared" si="9"/>
        <v>2</v>
      </c>
      <c r="G69" s="55">
        <f t="shared" si="10"/>
        <v>0.495</v>
      </c>
      <c r="I69" s="54">
        <v>35</v>
      </c>
      <c r="J69" s="56">
        <v>0.99</v>
      </c>
      <c r="K69" s="55">
        <f t="shared" si="14"/>
        <v>0.99249999999999994</v>
      </c>
      <c r="L69" s="53">
        <f t="shared" si="15"/>
        <v>2</v>
      </c>
      <c r="M69" s="55">
        <f t="shared" si="13"/>
        <v>1.9849999999999999</v>
      </c>
      <c r="N69" s="26"/>
      <c r="O69" s="26"/>
      <c r="P69" s="26"/>
      <c r="R69" s="27"/>
    </row>
    <row r="70" spans="2:18" x14ac:dyDescent="0.2">
      <c r="B70" s="54">
        <v>35</v>
      </c>
      <c r="C70" s="56">
        <v>0.99</v>
      </c>
      <c r="D70" s="56"/>
      <c r="E70" s="55">
        <f t="shared" si="8"/>
        <v>0.99249999999999994</v>
      </c>
      <c r="F70" s="53">
        <f t="shared" si="9"/>
        <v>2</v>
      </c>
      <c r="G70" s="55">
        <f t="shared" si="10"/>
        <v>1.9849999999999999</v>
      </c>
      <c r="I70" s="54">
        <v>40</v>
      </c>
      <c r="J70" s="56">
        <v>0.98499999999999999</v>
      </c>
      <c r="K70" s="55">
        <f t="shared" si="14"/>
        <v>0.98750000000000004</v>
      </c>
      <c r="L70" s="53">
        <f t="shared" si="15"/>
        <v>5</v>
      </c>
      <c r="M70" s="55">
        <f t="shared" si="13"/>
        <v>4.9375</v>
      </c>
      <c r="O70" s="30"/>
      <c r="P70" s="30"/>
    </row>
    <row r="71" spans="2:18" x14ac:dyDescent="0.2">
      <c r="B71" s="54">
        <v>40</v>
      </c>
      <c r="C71" s="56">
        <v>0.98499999999999999</v>
      </c>
      <c r="D71" s="56" t="s">
        <v>75</v>
      </c>
      <c r="E71" s="55">
        <f t="shared" si="8"/>
        <v>0.98750000000000004</v>
      </c>
      <c r="F71" s="53">
        <f t="shared" si="9"/>
        <v>5</v>
      </c>
      <c r="G71" s="55">
        <f t="shared" si="10"/>
        <v>4.9375</v>
      </c>
      <c r="I71" s="54"/>
      <c r="J71" s="54"/>
      <c r="K71" s="55"/>
      <c r="L71" s="53"/>
      <c r="M71" s="55"/>
      <c r="O71" s="23"/>
      <c r="P71" s="23"/>
    </row>
    <row r="72" spans="2:18" x14ac:dyDescent="0.2">
      <c r="B72" s="54"/>
      <c r="C72" s="56"/>
      <c r="D72" s="56"/>
      <c r="E72" s="55"/>
      <c r="F72" s="53"/>
      <c r="G72" s="55"/>
      <c r="I72" s="54"/>
      <c r="J72" s="54"/>
      <c r="K72" s="55"/>
      <c r="L72" s="53"/>
      <c r="M72" s="55"/>
      <c r="O72" s="23"/>
      <c r="P72" s="23"/>
    </row>
    <row r="73" spans="2:18" ht="15" x14ac:dyDescent="0.2">
      <c r="B73" s="50" t="s">
        <v>70</v>
      </c>
      <c r="C73" s="50"/>
      <c r="D73" s="80">
        <v>0.2</v>
      </c>
      <c r="E73" s="80"/>
      <c r="J73" s="35"/>
      <c r="K73" s="35"/>
      <c r="L73" s="35"/>
      <c r="M73" s="35"/>
      <c r="N73" s="23"/>
      <c r="O73" s="23"/>
      <c r="P73" s="31">
        <f>I86-I84</f>
        <v>3.5660000000000007</v>
      </c>
    </row>
    <row r="74" spans="2:18" x14ac:dyDescent="0.2">
      <c r="B74" s="79" t="s">
        <v>109</v>
      </c>
      <c r="C74" s="79"/>
      <c r="D74" s="79"/>
      <c r="E74" s="79"/>
      <c r="F74" s="79"/>
      <c r="G74" s="79"/>
      <c r="H74" s="21" t="s">
        <v>74</v>
      </c>
      <c r="I74" s="79" t="s">
        <v>71</v>
      </c>
      <c r="J74" s="79"/>
      <c r="K74" s="79"/>
      <c r="L74" s="79"/>
      <c r="M74" s="79"/>
      <c r="N74" s="24"/>
      <c r="O74" s="24"/>
      <c r="P74" s="24"/>
    </row>
    <row r="75" spans="2:18" x14ac:dyDescent="0.2">
      <c r="B75" s="51">
        <v>0</v>
      </c>
      <c r="C75" s="52">
        <v>0.875</v>
      </c>
      <c r="D75" s="52" t="s">
        <v>75</v>
      </c>
      <c r="E75" s="53"/>
      <c r="F75" s="53"/>
      <c r="G75" s="53"/>
      <c r="H75" s="53"/>
      <c r="I75" s="54"/>
      <c r="J75" s="25"/>
      <c r="K75" s="55"/>
      <c r="L75" s="53"/>
      <c r="M75" s="55"/>
      <c r="N75" s="26"/>
      <c r="O75" s="26"/>
      <c r="P75" s="26"/>
      <c r="R75" s="27"/>
    </row>
    <row r="76" spans="2:18" x14ac:dyDescent="0.2">
      <c r="B76" s="51">
        <v>6</v>
      </c>
      <c r="C76" s="52">
        <v>0.87</v>
      </c>
      <c r="D76" s="52"/>
      <c r="E76" s="55">
        <f>(C75+C76)/2</f>
        <v>0.87250000000000005</v>
      </c>
      <c r="F76" s="53">
        <f>B76-B75</f>
        <v>6</v>
      </c>
      <c r="G76" s="55">
        <f>E76*F76</f>
        <v>5.2350000000000003</v>
      </c>
      <c r="H76" s="53"/>
      <c r="I76" s="51"/>
      <c r="J76" s="51"/>
      <c r="K76" s="55"/>
      <c r="L76" s="53"/>
      <c r="M76" s="55"/>
      <c r="N76" s="26"/>
      <c r="O76" s="26"/>
      <c r="P76" s="26"/>
      <c r="Q76" s="28"/>
      <c r="R76" s="27"/>
    </row>
    <row r="77" spans="2:18" x14ac:dyDescent="0.2">
      <c r="B77" s="51">
        <v>7</v>
      </c>
      <c r="C77" s="52">
        <v>1.907</v>
      </c>
      <c r="E77" s="55">
        <f t="shared" ref="E77:E90" si="16">(C76+C77)/2</f>
        <v>1.3885000000000001</v>
      </c>
      <c r="F77" s="53">
        <f t="shared" ref="F77:F90" si="17">B77-B76</f>
        <v>1</v>
      </c>
      <c r="G77" s="55">
        <f t="shared" ref="G77:G90" si="18">E77*F77</f>
        <v>1.3885000000000001</v>
      </c>
      <c r="H77" s="53"/>
      <c r="I77" s="51"/>
      <c r="J77" s="51"/>
      <c r="K77" s="55"/>
      <c r="L77" s="53"/>
      <c r="M77" s="55"/>
      <c r="N77" s="26"/>
      <c r="O77" s="26"/>
      <c r="P77" s="26"/>
      <c r="Q77" s="28"/>
      <c r="R77" s="27"/>
    </row>
    <row r="78" spans="2:18" x14ac:dyDescent="0.2">
      <c r="B78" s="51">
        <v>10</v>
      </c>
      <c r="C78" s="52">
        <v>1.915</v>
      </c>
      <c r="D78" s="52" t="s">
        <v>23</v>
      </c>
      <c r="E78" s="55">
        <f t="shared" si="16"/>
        <v>1.911</v>
      </c>
      <c r="F78" s="53">
        <f t="shared" si="17"/>
        <v>3</v>
      </c>
      <c r="G78" s="55">
        <f t="shared" si="18"/>
        <v>5.7330000000000005</v>
      </c>
      <c r="H78" s="53"/>
      <c r="I78" s="51"/>
      <c r="J78" s="51"/>
      <c r="K78" s="55"/>
      <c r="L78" s="53"/>
      <c r="M78" s="55"/>
      <c r="N78" s="26"/>
      <c r="O78" s="26"/>
      <c r="P78" s="26"/>
      <c r="Q78" s="28"/>
      <c r="R78" s="27"/>
    </row>
    <row r="79" spans="2:18" x14ac:dyDescent="0.2">
      <c r="B79" s="51">
        <v>12</v>
      </c>
      <c r="C79" s="52">
        <v>-0.45600000000000002</v>
      </c>
      <c r="D79" s="52"/>
      <c r="E79" s="55">
        <f t="shared" si="16"/>
        <v>0.72950000000000004</v>
      </c>
      <c r="F79" s="53">
        <f t="shared" si="17"/>
        <v>2</v>
      </c>
      <c r="G79" s="55">
        <f t="shared" si="18"/>
        <v>1.4590000000000001</v>
      </c>
      <c r="H79" s="53"/>
      <c r="I79" s="51"/>
      <c r="J79" s="51"/>
      <c r="K79" s="55"/>
      <c r="L79" s="53"/>
      <c r="M79" s="55"/>
      <c r="N79" s="26"/>
      <c r="O79" s="26"/>
      <c r="P79" s="26"/>
      <c r="Q79" s="28"/>
      <c r="R79" s="27"/>
    </row>
    <row r="80" spans="2:18" x14ac:dyDescent="0.2">
      <c r="B80" s="51">
        <v>14</v>
      </c>
      <c r="C80" s="52">
        <v>-0.83</v>
      </c>
      <c r="D80" s="52"/>
      <c r="E80" s="55">
        <f t="shared" si="16"/>
        <v>-0.64300000000000002</v>
      </c>
      <c r="F80" s="53">
        <f t="shared" si="17"/>
        <v>2</v>
      </c>
      <c r="G80" s="55">
        <f t="shared" si="18"/>
        <v>-1.286</v>
      </c>
      <c r="H80" s="53"/>
      <c r="I80" s="51"/>
      <c r="J80" s="51"/>
      <c r="K80" s="55"/>
      <c r="L80" s="53"/>
      <c r="M80" s="55"/>
      <c r="N80" s="26"/>
      <c r="O80" s="26"/>
      <c r="P80" s="26"/>
      <c r="Q80" s="28"/>
      <c r="R80" s="27"/>
    </row>
    <row r="81" spans="2:18" x14ac:dyDescent="0.2">
      <c r="B81" s="51">
        <v>16</v>
      </c>
      <c r="C81" s="52">
        <v>-0.95599999999999996</v>
      </c>
      <c r="E81" s="55">
        <f t="shared" si="16"/>
        <v>-0.89300000000000002</v>
      </c>
      <c r="F81" s="53">
        <f t="shared" si="17"/>
        <v>2</v>
      </c>
      <c r="G81" s="55">
        <f t="shared" si="18"/>
        <v>-1.786</v>
      </c>
      <c r="H81" s="53"/>
      <c r="I81" s="51">
        <v>0</v>
      </c>
      <c r="J81" s="52">
        <v>0.875</v>
      </c>
      <c r="K81" s="55"/>
      <c r="L81" s="53"/>
      <c r="M81" s="55"/>
      <c r="N81" s="26"/>
      <c r="O81" s="26"/>
      <c r="P81" s="26"/>
      <c r="Q81" s="28"/>
      <c r="R81" s="27"/>
    </row>
    <row r="82" spans="2:18" x14ac:dyDescent="0.2">
      <c r="B82" s="51">
        <v>18</v>
      </c>
      <c r="C82" s="52">
        <v>-1.3460000000000001</v>
      </c>
      <c r="D82" s="52"/>
      <c r="E82" s="55">
        <f t="shared" si="16"/>
        <v>-1.151</v>
      </c>
      <c r="F82" s="53">
        <f t="shared" si="17"/>
        <v>2</v>
      </c>
      <c r="G82" s="55">
        <f t="shared" si="18"/>
        <v>-2.302</v>
      </c>
      <c r="H82" s="53"/>
      <c r="I82" s="51">
        <v>6</v>
      </c>
      <c r="J82" s="52">
        <v>0.87</v>
      </c>
      <c r="K82" s="55">
        <f t="shared" ref="K82" si="19">AVERAGE(J81,J82)</f>
        <v>0.87250000000000005</v>
      </c>
      <c r="L82" s="53">
        <f t="shared" ref="L82" si="20">I82-I81</f>
        <v>6</v>
      </c>
      <c r="M82" s="55">
        <f t="shared" ref="M82:M90" si="21">L82*K82</f>
        <v>5.2350000000000003</v>
      </c>
      <c r="N82" s="26"/>
      <c r="O82" s="26"/>
      <c r="P82" s="26"/>
      <c r="Q82" s="28"/>
      <c r="R82" s="27"/>
    </row>
    <row r="83" spans="2:18" x14ac:dyDescent="0.2">
      <c r="B83" s="51">
        <v>20</v>
      </c>
      <c r="C83" s="52">
        <v>-1.395</v>
      </c>
      <c r="D83" s="52" t="s">
        <v>22</v>
      </c>
      <c r="E83" s="55">
        <f t="shared" si="16"/>
        <v>-1.3705000000000001</v>
      </c>
      <c r="F83" s="53">
        <f t="shared" si="17"/>
        <v>2</v>
      </c>
      <c r="G83" s="55">
        <f t="shared" si="18"/>
        <v>-2.7410000000000001</v>
      </c>
      <c r="H83" s="53"/>
      <c r="I83" s="51">
        <v>7</v>
      </c>
      <c r="J83" s="52">
        <v>1.907</v>
      </c>
      <c r="K83" s="55">
        <f>AVERAGE(J82,J83)</f>
        <v>1.3885000000000001</v>
      </c>
      <c r="L83" s="53">
        <f>I83-I82</f>
        <v>1</v>
      </c>
      <c r="M83" s="55">
        <f t="shared" si="21"/>
        <v>1.3885000000000001</v>
      </c>
      <c r="N83" s="30"/>
      <c r="O83" s="30"/>
      <c r="P83" s="30"/>
      <c r="Q83" s="28"/>
      <c r="R83" s="27"/>
    </row>
    <row r="84" spans="2:18" x14ac:dyDescent="0.2">
      <c r="B84" s="51">
        <v>22</v>
      </c>
      <c r="C84" s="52">
        <v>-1.347</v>
      </c>
      <c r="D84" s="52"/>
      <c r="E84" s="55">
        <f t="shared" si="16"/>
        <v>-1.371</v>
      </c>
      <c r="F84" s="53">
        <f t="shared" si="17"/>
        <v>2</v>
      </c>
      <c r="G84" s="55">
        <f t="shared" si="18"/>
        <v>-2.742</v>
      </c>
      <c r="H84" s="53"/>
      <c r="I84" s="51">
        <v>10</v>
      </c>
      <c r="J84" s="52">
        <v>1.915</v>
      </c>
      <c r="K84" s="55">
        <f t="shared" ref="K84:K90" si="22">AVERAGE(J83,J84)</f>
        <v>1.911</v>
      </c>
      <c r="L84" s="53">
        <f t="shared" ref="L84:L90" si="23">I84-I83</f>
        <v>3</v>
      </c>
      <c r="M84" s="55">
        <f t="shared" si="21"/>
        <v>5.7330000000000005</v>
      </c>
      <c r="N84" s="26"/>
      <c r="O84" s="26"/>
      <c r="P84" s="26"/>
      <c r="Q84" s="28"/>
      <c r="R84" s="27"/>
    </row>
    <row r="85" spans="2:18" x14ac:dyDescent="0.2">
      <c r="B85" s="51">
        <v>24</v>
      </c>
      <c r="C85" s="52">
        <v>-0.96099999999999997</v>
      </c>
      <c r="E85" s="55">
        <f t="shared" si="16"/>
        <v>-1.1539999999999999</v>
      </c>
      <c r="F85" s="53">
        <f t="shared" si="17"/>
        <v>2</v>
      </c>
      <c r="G85" s="55">
        <f t="shared" si="18"/>
        <v>-2.3079999999999998</v>
      </c>
      <c r="H85" s="50"/>
      <c r="I85" s="51">
        <v>12</v>
      </c>
      <c r="J85" s="52">
        <v>-0.45600000000000002</v>
      </c>
      <c r="K85" s="55">
        <f t="shared" si="22"/>
        <v>0.72950000000000004</v>
      </c>
      <c r="L85" s="53">
        <f t="shared" si="23"/>
        <v>2</v>
      </c>
      <c r="M85" s="55">
        <f t="shared" si="21"/>
        <v>1.4590000000000001</v>
      </c>
      <c r="N85" s="30"/>
      <c r="O85" s="30"/>
      <c r="P85" s="30"/>
      <c r="Q85" s="28"/>
      <c r="R85" s="27"/>
    </row>
    <row r="86" spans="2:18" x14ac:dyDescent="0.2">
      <c r="B86" s="51">
        <v>26</v>
      </c>
      <c r="C86" s="52">
        <v>-0.75700000000000001</v>
      </c>
      <c r="D86" s="52"/>
      <c r="E86" s="55">
        <f t="shared" si="16"/>
        <v>-0.85899999999999999</v>
      </c>
      <c r="F86" s="53">
        <f t="shared" si="17"/>
        <v>2</v>
      </c>
      <c r="G86" s="55">
        <f t="shared" si="18"/>
        <v>-1.718</v>
      </c>
      <c r="H86" s="50"/>
      <c r="I86" s="39">
        <f>I85+(J85-J86)*1.5</f>
        <v>13.566000000000001</v>
      </c>
      <c r="J86" s="40">
        <v>-1.5</v>
      </c>
      <c r="K86" s="55">
        <f t="shared" si="22"/>
        <v>-0.97799999999999998</v>
      </c>
      <c r="L86" s="53">
        <f t="shared" si="23"/>
        <v>1.5660000000000007</v>
      </c>
      <c r="M86" s="55">
        <f t="shared" si="21"/>
        <v>-1.5315480000000006</v>
      </c>
      <c r="N86" s="30"/>
      <c r="O86" s="30"/>
      <c r="P86" s="30"/>
      <c r="Q86" s="28"/>
      <c r="R86" s="27"/>
    </row>
    <row r="87" spans="2:18" x14ac:dyDescent="0.2">
      <c r="B87" s="51">
        <v>28</v>
      </c>
      <c r="C87" s="52">
        <v>-0.39500000000000002</v>
      </c>
      <c r="D87" s="52"/>
      <c r="E87" s="55">
        <f t="shared" si="16"/>
        <v>-0.57600000000000007</v>
      </c>
      <c r="F87" s="53">
        <f t="shared" si="17"/>
        <v>2</v>
      </c>
      <c r="G87" s="55">
        <f t="shared" si="18"/>
        <v>-1.1520000000000001</v>
      </c>
      <c r="H87" s="50"/>
      <c r="I87" s="41">
        <f>I86+5</f>
        <v>18.566000000000003</v>
      </c>
      <c r="J87" s="42">
        <f>J86</f>
        <v>-1.5</v>
      </c>
      <c r="K87" s="55">
        <f t="shared" si="22"/>
        <v>-1.5</v>
      </c>
      <c r="L87" s="53">
        <f t="shared" si="23"/>
        <v>5.0000000000000018</v>
      </c>
      <c r="M87" s="55">
        <f t="shared" si="21"/>
        <v>-7.5000000000000027</v>
      </c>
      <c r="N87" s="26"/>
      <c r="O87" s="26"/>
      <c r="P87" s="26"/>
      <c r="R87" s="27"/>
    </row>
    <row r="88" spans="2:18" x14ac:dyDescent="0.2">
      <c r="B88" s="51">
        <v>30</v>
      </c>
      <c r="C88" s="52">
        <v>0.98499999999999999</v>
      </c>
      <c r="D88" s="52" t="s">
        <v>21</v>
      </c>
      <c r="E88" s="55">
        <f t="shared" si="16"/>
        <v>0.29499999999999998</v>
      </c>
      <c r="F88" s="53">
        <f t="shared" si="17"/>
        <v>2</v>
      </c>
      <c r="G88" s="55">
        <f t="shared" si="18"/>
        <v>0.59</v>
      </c>
      <c r="H88" s="50"/>
      <c r="I88" s="39">
        <f>I87+5</f>
        <v>23.566000000000003</v>
      </c>
      <c r="J88" s="40">
        <f>J86</f>
        <v>-1.5</v>
      </c>
      <c r="K88" s="55">
        <f t="shared" si="22"/>
        <v>-1.5</v>
      </c>
      <c r="L88" s="53">
        <f t="shared" si="23"/>
        <v>5</v>
      </c>
      <c r="M88" s="55">
        <f t="shared" si="21"/>
        <v>-7.5</v>
      </c>
      <c r="N88" s="26"/>
      <c r="O88" s="26"/>
      <c r="P88" s="26"/>
      <c r="R88" s="27"/>
    </row>
    <row r="89" spans="2:18" x14ac:dyDescent="0.2">
      <c r="B89" s="51">
        <v>40</v>
      </c>
      <c r="C89" s="52">
        <v>0.98</v>
      </c>
      <c r="D89" s="52"/>
      <c r="E89" s="55">
        <f t="shared" si="16"/>
        <v>0.98249999999999993</v>
      </c>
      <c r="F89" s="53">
        <f t="shared" si="17"/>
        <v>10</v>
      </c>
      <c r="G89" s="55">
        <f t="shared" si="18"/>
        <v>9.8249999999999993</v>
      </c>
      <c r="H89" s="50"/>
      <c r="I89" s="39">
        <f>I88+(J89-J88)*1.5</f>
        <v>24.316000000000003</v>
      </c>
      <c r="J89" s="52">
        <v>-1</v>
      </c>
      <c r="K89" s="55">
        <f t="shared" si="22"/>
        <v>-1.25</v>
      </c>
      <c r="L89" s="53">
        <f t="shared" si="23"/>
        <v>0.75</v>
      </c>
      <c r="M89" s="55">
        <f t="shared" si="21"/>
        <v>-0.9375</v>
      </c>
      <c r="N89" s="26"/>
      <c r="O89" s="26"/>
      <c r="P89" s="26"/>
      <c r="R89" s="27"/>
    </row>
    <row r="90" spans="2:18" x14ac:dyDescent="0.2">
      <c r="B90" s="54">
        <v>45</v>
      </c>
      <c r="C90" s="56">
        <v>0.97499999999999998</v>
      </c>
      <c r="D90" s="56" t="s">
        <v>75</v>
      </c>
      <c r="E90" s="55">
        <f t="shared" si="16"/>
        <v>0.97750000000000004</v>
      </c>
      <c r="F90" s="53">
        <f t="shared" si="17"/>
        <v>5</v>
      </c>
      <c r="G90" s="55">
        <f t="shared" si="18"/>
        <v>4.8875000000000002</v>
      </c>
      <c r="I90" s="51">
        <v>26</v>
      </c>
      <c r="J90" s="52">
        <v>-0.75700000000000001</v>
      </c>
      <c r="K90" s="55">
        <f t="shared" si="22"/>
        <v>-0.87850000000000006</v>
      </c>
      <c r="L90" s="53">
        <f t="shared" si="23"/>
        <v>1.6839999999999975</v>
      </c>
      <c r="M90" s="55">
        <f t="shared" si="21"/>
        <v>-1.4793939999999979</v>
      </c>
      <c r="N90" s="26"/>
      <c r="O90" s="26"/>
      <c r="P90" s="26"/>
      <c r="R90" s="27"/>
    </row>
    <row r="91" spans="2:18" x14ac:dyDescent="0.2">
      <c r="B91" s="51"/>
      <c r="C91" s="52"/>
      <c r="D91" s="52"/>
      <c r="E91" s="55"/>
      <c r="F91" s="53"/>
      <c r="G91" s="55"/>
      <c r="H91" s="53"/>
      <c r="I91" s="51"/>
      <c r="J91" s="51"/>
      <c r="K91" s="55"/>
      <c r="L91" s="53"/>
      <c r="M91" s="55"/>
      <c r="N91" s="30"/>
      <c r="O91" s="30"/>
      <c r="P91" s="30"/>
      <c r="Q91" s="28"/>
      <c r="R91" s="27"/>
    </row>
    <row r="92" spans="2:18" ht="15" x14ac:dyDescent="0.2">
      <c r="B92" s="50" t="s">
        <v>70</v>
      </c>
      <c r="C92" s="50"/>
      <c r="D92" s="80">
        <v>0.3</v>
      </c>
      <c r="E92" s="80"/>
      <c r="J92" s="35"/>
      <c r="K92" s="35"/>
      <c r="L92" s="35"/>
      <c r="M92" s="35"/>
      <c r="N92" s="23"/>
      <c r="O92" s="23"/>
      <c r="P92" s="31">
        <f>I105-I103</f>
        <v>4</v>
      </c>
    </row>
    <row r="93" spans="2:18" x14ac:dyDescent="0.2">
      <c r="B93" s="79" t="s">
        <v>109</v>
      </c>
      <c r="C93" s="79"/>
      <c r="D93" s="79"/>
      <c r="E93" s="79"/>
      <c r="F93" s="79"/>
      <c r="G93" s="79"/>
      <c r="H93" s="21" t="s">
        <v>74</v>
      </c>
      <c r="I93" s="79" t="s">
        <v>71</v>
      </c>
      <c r="J93" s="79"/>
      <c r="K93" s="79"/>
      <c r="L93" s="79"/>
      <c r="M93" s="79"/>
      <c r="N93" s="24"/>
      <c r="O93" s="24"/>
      <c r="P93" s="24"/>
    </row>
    <row r="94" spans="2:18" x14ac:dyDescent="0.2">
      <c r="B94" s="51">
        <v>0</v>
      </c>
      <c r="C94" s="52">
        <v>1.0680000000000001</v>
      </c>
      <c r="D94" s="52" t="s">
        <v>75</v>
      </c>
      <c r="E94" s="53"/>
      <c r="F94" s="53"/>
      <c r="G94" s="53"/>
      <c r="H94" s="53"/>
      <c r="I94" s="54"/>
      <c r="J94" s="25"/>
      <c r="K94" s="55"/>
      <c r="L94" s="53"/>
      <c r="M94" s="55"/>
      <c r="N94" s="26"/>
      <c r="O94" s="26"/>
      <c r="P94" s="26"/>
      <c r="R94" s="27"/>
    </row>
    <row r="95" spans="2:18" x14ac:dyDescent="0.2">
      <c r="B95" s="51">
        <v>5</v>
      </c>
      <c r="C95" s="52">
        <v>1.0629999999999999</v>
      </c>
      <c r="D95" s="52"/>
      <c r="E95" s="55">
        <f>(C94+C95)/2</f>
        <v>1.0655000000000001</v>
      </c>
      <c r="F95" s="53">
        <f>B95-B94</f>
        <v>5</v>
      </c>
      <c r="G95" s="55">
        <f>E95*F95</f>
        <v>5.3275000000000006</v>
      </c>
      <c r="H95" s="53"/>
      <c r="I95" s="51"/>
      <c r="J95" s="51"/>
      <c r="K95" s="55"/>
      <c r="L95" s="53"/>
      <c r="M95" s="55"/>
      <c r="N95" s="26"/>
      <c r="O95" s="26"/>
      <c r="P95" s="26"/>
      <c r="Q95" s="28"/>
      <c r="R95" s="27"/>
    </row>
    <row r="96" spans="2:18" x14ac:dyDescent="0.2">
      <c r="B96" s="51">
        <v>7</v>
      </c>
      <c r="C96" s="52">
        <v>1.0580000000000001</v>
      </c>
      <c r="D96" s="52"/>
      <c r="E96" s="55">
        <f t="shared" ref="E96:E112" si="24">(C95+C96)/2</f>
        <v>1.0605</v>
      </c>
      <c r="F96" s="53">
        <f t="shared" ref="F96:F112" si="25">B96-B95</f>
        <v>2</v>
      </c>
      <c r="G96" s="55">
        <f t="shared" ref="G96:G112" si="26">E96*F96</f>
        <v>2.121</v>
      </c>
      <c r="H96" s="53"/>
      <c r="I96" s="51"/>
      <c r="J96" s="51"/>
      <c r="K96" s="55"/>
      <c r="L96" s="53"/>
      <c r="M96" s="55"/>
      <c r="N96" s="26"/>
      <c r="O96" s="26"/>
      <c r="P96" s="26"/>
      <c r="Q96" s="28"/>
      <c r="R96" s="27"/>
    </row>
    <row r="97" spans="2:18" x14ac:dyDescent="0.2">
      <c r="B97" s="51">
        <v>8</v>
      </c>
      <c r="C97" s="52">
        <v>1.9870000000000001</v>
      </c>
      <c r="D97" s="52"/>
      <c r="E97" s="55">
        <f t="shared" si="24"/>
        <v>1.5225</v>
      </c>
      <c r="F97" s="53">
        <f t="shared" si="25"/>
        <v>1</v>
      </c>
      <c r="G97" s="55">
        <f t="shared" si="26"/>
        <v>1.5225</v>
      </c>
      <c r="H97" s="53"/>
      <c r="I97" s="51"/>
      <c r="J97" s="51"/>
      <c r="K97" s="55"/>
      <c r="L97" s="53"/>
      <c r="M97" s="55"/>
      <c r="N97" s="26"/>
      <c r="O97" s="26"/>
      <c r="P97" s="26"/>
      <c r="Q97" s="28"/>
      <c r="R97" s="27"/>
    </row>
    <row r="98" spans="2:18" x14ac:dyDescent="0.2">
      <c r="B98" s="51">
        <v>10</v>
      </c>
      <c r="C98" s="52">
        <v>1.994</v>
      </c>
      <c r="D98" s="52" t="s">
        <v>23</v>
      </c>
      <c r="E98" s="55">
        <f t="shared" si="24"/>
        <v>1.9904999999999999</v>
      </c>
      <c r="F98" s="53">
        <f t="shared" si="25"/>
        <v>2</v>
      </c>
      <c r="G98" s="55">
        <f t="shared" si="26"/>
        <v>3.9809999999999999</v>
      </c>
      <c r="H98" s="53"/>
      <c r="I98" s="51"/>
      <c r="J98" s="51"/>
      <c r="K98" s="55"/>
      <c r="L98" s="53"/>
      <c r="M98" s="55"/>
      <c r="N98" s="26"/>
      <c r="O98" s="26"/>
      <c r="P98" s="26"/>
      <c r="Q98" s="28"/>
      <c r="R98" s="27"/>
    </row>
    <row r="99" spans="2:18" x14ac:dyDescent="0.2">
      <c r="B99" s="51">
        <v>12</v>
      </c>
      <c r="C99" s="52">
        <v>-0.127</v>
      </c>
      <c r="D99" s="52"/>
      <c r="E99" s="55">
        <f t="shared" si="24"/>
        <v>0.9335</v>
      </c>
      <c r="F99" s="53">
        <f t="shared" si="25"/>
        <v>2</v>
      </c>
      <c r="G99" s="55">
        <f t="shared" si="26"/>
        <v>1.867</v>
      </c>
      <c r="H99" s="53"/>
      <c r="I99" s="51"/>
      <c r="J99" s="51"/>
      <c r="K99" s="55"/>
      <c r="L99" s="53"/>
      <c r="M99" s="55"/>
      <c r="N99" s="26"/>
      <c r="O99" s="26"/>
      <c r="P99" s="26"/>
      <c r="Q99" s="28"/>
      <c r="R99" s="27"/>
    </row>
    <row r="100" spans="2:18" x14ac:dyDescent="0.2">
      <c r="B100" s="51">
        <v>14</v>
      </c>
      <c r="C100" s="52">
        <v>-0.76700000000000002</v>
      </c>
      <c r="D100" s="52"/>
      <c r="E100" s="55">
        <f t="shared" si="24"/>
        <v>-0.44700000000000001</v>
      </c>
      <c r="F100" s="53">
        <f t="shared" si="25"/>
        <v>2</v>
      </c>
      <c r="G100" s="55">
        <f t="shared" si="26"/>
        <v>-0.89400000000000002</v>
      </c>
      <c r="H100" s="53"/>
      <c r="I100" s="51">
        <v>0</v>
      </c>
      <c r="J100" s="52">
        <v>1.0680000000000001</v>
      </c>
      <c r="K100" s="55"/>
      <c r="L100" s="53"/>
      <c r="M100" s="55"/>
      <c r="N100" s="26"/>
      <c r="O100" s="26"/>
      <c r="P100" s="26"/>
      <c r="Q100" s="28"/>
      <c r="R100" s="27"/>
    </row>
    <row r="101" spans="2:18" x14ac:dyDescent="0.2">
      <c r="B101" s="51">
        <v>16</v>
      </c>
      <c r="C101" s="52">
        <v>-1.012</v>
      </c>
      <c r="D101" s="52"/>
      <c r="E101" s="55">
        <f t="shared" si="24"/>
        <v>-0.88949999999999996</v>
      </c>
      <c r="F101" s="53">
        <f t="shared" si="25"/>
        <v>2</v>
      </c>
      <c r="G101" s="55">
        <f t="shared" si="26"/>
        <v>-1.7789999999999999</v>
      </c>
      <c r="H101" s="53"/>
      <c r="I101" s="51">
        <v>5</v>
      </c>
      <c r="J101" s="52">
        <v>1.0629999999999999</v>
      </c>
      <c r="K101" s="55">
        <f t="shared" ref="K101" si="27">AVERAGE(J100,J101)</f>
        <v>1.0655000000000001</v>
      </c>
      <c r="L101" s="53">
        <f t="shared" ref="L101" si="28">I101-I100</f>
        <v>5</v>
      </c>
      <c r="M101" s="55">
        <f t="shared" ref="M101:M112" si="29">L101*K101</f>
        <v>5.3275000000000006</v>
      </c>
      <c r="N101" s="26"/>
      <c r="O101" s="26"/>
      <c r="P101" s="26"/>
      <c r="Q101" s="28"/>
      <c r="R101" s="27"/>
    </row>
    <row r="102" spans="2:18" x14ac:dyDescent="0.2">
      <c r="B102" s="51">
        <v>18</v>
      </c>
      <c r="C102" s="52">
        <v>-1.177</v>
      </c>
      <c r="E102" s="55">
        <f t="shared" si="24"/>
        <v>-1.0945</v>
      </c>
      <c r="F102" s="53">
        <f t="shared" si="25"/>
        <v>2</v>
      </c>
      <c r="G102" s="55">
        <f t="shared" si="26"/>
        <v>-2.1890000000000001</v>
      </c>
      <c r="H102" s="53"/>
      <c r="I102" s="51">
        <v>7</v>
      </c>
      <c r="J102" s="52">
        <v>1.0580000000000001</v>
      </c>
      <c r="K102" s="55">
        <f>AVERAGE(J101,J102)</f>
        <v>1.0605</v>
      </c>
      <c r="L102" s="53">
        <f>I102-I101</f>
        <v>2</v>
      </c>
      <c r="M102" s="55">
        <f t="shared" si="29"/>
        <v>2.121</v>
      </c>
      <c r="N102" s="30"/>
      <c r="O102" s="30"/>
      <c r="P102" s="30"/>
      <c r="Q102" s="28"/>
      <c r="R102" s="27"/>
    </row>
    <row r="103" spans="2:18" x14ac:dyDescent="0.2">
      <c r="B103" s="51">
        <v>20</v>
      </c>
      <c r="C103" s="52">
        <v>-1.397</v>
      </c>
      <c r="D103" s="52"/>
      <c r="E103" s="55">
        <f t="shared" si="24"/>
        <v>-1.2869999999999999</v>
      </c>
      <c r="F103" s="53">
        <f t="shared" si="25"/>
        <v>2</v>
      </c>
      <c r="G103" s="55">
        <f t="shared" si="26"/>
        <v>-2.5739999999999998</v>
      </c>
      <c r="H103" s="53"/>
      <c r="I103" s="51">
        <v>8</v>
      </c>
      <c r="J103" s="52">
        <v>1.9870000000000001</v>
      </c>
      <c r="K103" s="55">
        <f t="shared" ref="K103:K112" si="30">AVERAGE(J102,J103)</f>
        <v>1.5225</v>
      </c>
      <c r="L103" s="53">
        <f t="shared" ref="L103:L112" si="31">I103-I102</f>
        <v>1</v>
      </c>
      <c r="M103" s="55">
        <f t="shared" si="29"/>
        <v>1.5225</v>
      </c>
      <c r="N103" s="26"/>
      <c r="O103" s="26"/>
      <c r="P103" s="26"/>
      <c r="Q103" s="28"/>
      <c r="R103" s="27"/>
    </row>
    <row r="104" spans="2:18" x14ac:dyDescent="0.2">
      <c r="B104" s="51">
        <v>21</v>
      </c>
      <c r="C104" s="52">
        <v>-1.452</v>
      </c>
      <c r="D104" s="52" t="s">
        <v>22</v>
      </c>
      <c r="E104" s="55">
        <f t="shared" si="24"/>
        <v>-1.4245000000000001</v>
      </c>
      <c r="F104" s="53">
        <f t="shared" si="25"/>
        <v>1</v>
      </c>
      <c r="G104" s="55">
        <f t="shared" si="26"/>
        <v>-1.4245000000000001</v>
      </c>
      <c r="H104" s="50"/>
      <c r="I104" s="51">
        <v>10</v>
      </c>
      <c r="J104" s="52">
        <v>1.994</v>
      </c>
      <c r="K104" s="55">
        <f t="shared" si="30"/>
        <v>1.9904999999999999</v>
      </c>
      <c r="L104" s="53">
        <f t="shared" si="31"/>
        <v>2</v>
      </c>
      <c r="M104" s="55">
        <f t="shared" si="29"/>
        <v>3.9809999999999999</v>
      </c>
      <c r="N104" s="30"/>
      <c r="O104" s="30"/>
      <c r="P104" s="30"/>
      <c r="Q104" s="28"/>
      <c r="R104" s="27"/>
    </row>
    <row r="105" spans="2:18" x14ac:dyDescent="0.2">
      <c r="B105" s="51">
        <v>22</v>
      </c>
      <c r="C105" s="52">
        <v>-1.393</v>
      </c>
      <c r="D105" s="52"/>
      <c r="E105" s="55">
        <f t="shared" si="24"/>
        <v>-1.4224999999999999</v>
      </c>
      <c r="F105" s="53">
        <f t="shared" si="25"/>
        <v>1</v>
      </c>
      <c r="G105" s="55">
        <f t="shared" si="26"/>
        <v>-1.4224999999999999</v>
      </c>
      <c r="H105" s="50"/>
      <c r="I105" s="51">
        <v>12</v>
      </c>
      <c r="J105" s="52">
        <v>-0.127</v>
      </c>
      <c r="K105" s="55">
        <f t="shared" si="30"/>
        <v>0.9335</v>
      </c>
      <c r="L105" s="53">
        <f t="shared" si="31"/>
        <v>2</v>
      </c>
      <c r="M105" s="55">
        <f t="shared" si="29"/>
        <v>1.867</v>
      </c>
      <c r="N105" s="30"/>
      <c r="O105" s="30"/>
      <c r="P105" s="30"/>
      <c r="Q105" s="28"/>
      <c r="R105" s="27"/>
    </row>
    <row r="106" spans="2:18" x14ac:dyDescent="0.2">
      <c r="B106" s="51">
        <v>24</v>
      </c>
      <c r="C106" s="52">
        <v>-1.163</v>
      </c>
      <c r="E106" s="55">
        <f t="shared" si="24"/>
        <v>-1.278</v>
      </c>
      <c r="F106" s="53">
        <f t="shared" si="25"/>
        <v>2</v>
      </c>
      <c r="G106" s="55">
        <f t="shared" si="26"/>
        <v>-2.556</v>
      </c>
      <c r="H106" s="50"/>
      <c r="I106" s="39">
        <f>I105+(J105-J106)*1.5</f>
        <v>14.0595</v>
      </c>
      <c r="J106" s="40">
        <v>-1.5</v>
      </c>
      <c r="K106" s="55">
        <f t="shared" si="30"/>
        <v>-0.8135</v>
      </c>
      <c r="L106" s="53">
        <f t="shared" si="31"/>
        <v>2.0594999999999999</v>
      </c>
      <c r="M106" s="55">
        <f t="shared" si="29"/>
        <v>-1.67540325</v>
      </c>
      <c r="N106" s="26"/>
      <c r="O106" s="26"/>
      <c r="P106" s="26"/>
      <c r="R106" s="27"/>
    </row>
    <row r="107" spans="2:18" x14ac:dyDescent="0.2">
      <c r="B107" s="51">
        <v>26</v>
      </c>
      <c r="C107" s="52">
        <v>-1.002</v>
      </c>
      <c r="D107" s="52"/>
      <c r="E107" s="55">
        <f t="shared" si="24"/>
        <v>-1.0825</v>
      </c>
      <c r="F107" s="53">
        <f t="shared" si="25"/>
        <v>2</v>
      </c>
      <c r="G107" s="55">
        <f t="shared" si="26"/>
        <v>-2.165</v>
      </c>
      <c r="H107" s="50"/>
      <c r="I107" s="41">
        <f>I106+5</f>
        <v>19.0595</v>
      </c>
      <c r="J107" s="42">
        <f>J106</f>
        <v>-1.5</v>
      </c>
      <c r="K107" s="55">
        <f t="shared" si="30"/>
        <v>-1.5</v>
      </c>
      <c r="L107" s="53">
        <f t="shared" si="31"/>
        <v>5</v>
      </c>
      <c r="M107" s="55">
        <f t="shared" si="29"/>
        <v>-7.5</v>
      </c>
      <c r="N107" s="26"/>
      <c r="O107" s="26"/>
      <c r="P107" s="26"/>
      <c r="R107" s="27"/>
    </row>
    <row r="108" spans="2:18" x14ac:dyDescent="0.2">
      <c r="B108" s="51">
        <v>28</v>
      </c>
      <c r="C108" s="52">
        <v>-0.76300000000000001</v>
      </c>
      <c r="D108" s="52"/>
      <c r="E108" s="55">
        <f t="shared" si="24"/>
        <v>-0.88250000000000006</v>
      </c>
      <c r="F108" s="53">
        <f t="shared" si="25"/>
        <v>2</v>
      </c>
      <c r="G108" s="55">
        <f t="shared" si="26"/>
        <v>-1.7650000000000001</v>
      </c>
      <c r="H108" s="50"/>
      <c r="I108" s="39">
        <f>I107+5</f>
        <v>24.0595</v>
      </c>
      <c r="J108" s="40">
        <f>J106</f>
        <v>-1.5</v>
      </c>
      <c r="K108" s="55">
        <f t="shared" si="30"/>
        <v>-1.5</v>
      </c>
      <c r="L108" s="53">
        <f t="shared" si="31"/>
        <v>5</v>
      </c>
      <c r="M108" s="55">
        <f t="shared" si="29"/>
        <v>-7.5</v>
      </c>
      <c r="N108" s="26"/>
      <c r="O108" s="26"/>
      <c r="P108" s="26"/>
      <c r="R108" s="27"/>
    </row>
    <row r="109" spans="2:18" x14ac:dyDescent="0.2">
      <c r="B109" s="54">
        <v>30</v>
      </c>
      <c r="C109" s="56">
        <v>-0.51200000000000001</v>
      </c>
      <c r="D109" s="56"/>
      <c r="E109" s="55">
        <f t="shared" si="24"/>
        <v>-0.63749999999999996</v>
      </c>
      <c r="F109" s="53">
        <f t="shared" si="25"/>
        <v>2</v>
      </c>
      <c r="G109" s="55">
        <f t="shared" si="26"/>
        <v>-1.2749999999999999</v>
      </c>
      <c r="I109" s="39">
        <f>I108+(J109-J108)*1.5</f>
        <v>24.659500000000001</v>
      </c>
      <c r="J109" s="52">
        <v>-1.1000000000000001</v>
      </c>
      <c r="K109" s="55">
        <f t="shared" si="30"/>
        <v>-1.3</v>
      </c>
      <c r="L109" s="53">
        <f t="shared" si="31"/>
        <v>0.60000000000000142</v>
      </c>
      <c r="M109" s="55">
        <f t="shared" si="29"/>
        <v>-0.78000000000000191</v>
      </c>
      <c r="N109" s="26"/>
      <c r="O109" s="26"/>
      <c r="P109" s="26"/>
      <c r="R109" s="27"/>
    </row>
    <row r="110" spans="2:18" x14ac:dyDescent="0.2">
      <c r="B110" s="54">
        <v>32</v>
      </c>
      <c r="C110" s="56">
        <v>0.998</v>
      </c>
      <c r="D110" s="52" t="s">
        <v>21</v>
      </c>
      <c r="E110" s="55">
        <f t="shared" si="24"/>
        <v>0.24299999999999999</v>
      </c>
      <c r="F110" s="53">
        <f t="shared" si="25"/>
        <v>2</v>
      </c>
      <c r="G110" s="55">
        <f t="shared" si="26"/>
        <v>0.48599999999999999</v>
      </c>
      <c r="I110" s="51">
        <v>26</v>
      </c>
      <c r="J110" s="52">
        <v>-1.002</v>
      </c>
      <c r="K110" s="55">
        <f t="shared" si="30"/>
        <v>-1.0510000000000002</v>
      </c>
      <c r="L110" s="53">
        <f t="shared" si="31"/>
        <v>1.3404999999999987</v>
      </c>
      <c r="M110" s="55">
        <f t="shared" si="29"/>
        <v>-1.4088654999999988</v>
      </c>
      <c r="O110" s="30"/>
      <c r="P110" s="30"/>
    </row>
    <row r="111" spans="2:18" x14ac:dyDescent="0.2">
      <c r="B111" s="54">
        <v>35</v>
      </c>
      <c r="C111" s="56">
        <v>1.0029999999999999</v>
      </c>
      <c r="D111" s="56"/>
      <c r="E111" s="55">
        <f t="shared" si="24"/>
        <v>1.0004999999999999</v>
      </c>
      <c r="F111" s="53">
        <f t="shared" si="25"/>
        <v>3</v>
      </c>
      <c r="G111" s="55">
        <f t="shared" si="26"/>
        <v>3.0015000000000001</v>
      </c>
      <c r="I111" s="51">
        <v>28</v>
      </c>
      <c r="J111" s="52">
        <v>-0.76300000000000001</v>
      </c>
      <c r="K111" s="55">
        <f t="shared" si="30"/>
        <v>-0.88250000000000006</v>
      </c>
      <c r="L111" s="53">
        <f t="shared" si="31"/>
        <v>2</v>
      </c>
      <c r="M111" s="55">
        <f t="shared" si="29"/>
        <v>-1.7650000000000001</v>
      </c>
      <c r="O111" s="23"/>
      <c r="P111" s="23"/>
    </row>
    <row r="112" spans="2:18" x14ac:dyDescent="0.2">
      <c r="B112" s="54">
        <v>40</v>
      </c>
      <c r="C112" s="56">
        <v>1.008</v>
      </c>
      <c r="D112" s="56" t="s">
        <v>75</v>
      </c>
      <c r="E112" s="55">
        <f t="shared" si="24"/>
        <v>1.0055000000000001</v>
      </c>
      <c r="F112" s="53">
        <f t="shared" si="25"/>
        <v>5</v>
      </c>
      <c r="G112" s="55">
        <f t="shared" si="26"/>
        <v>5.0274999999999999</v>
      </c>
      <c r="I112" s="54">
        <v>30</v>
      </c>
      <c r="J112" s="56">
        <v>-0.51200000000000001</v>
      </c>
      <c r="K112" s="55">
        <f t="shared" si="30"/>
        <v>-0.63749999999999996</v>
      </c>
      <c r="L112" s="53">
        <f t="shared" si="31"/>
        <v>2</v>
      </c>
      <c r="M112" s="55">
        <f t="shared" si="29"/>
        <v>-1.2749999999999999</v>
      </c>
      <c r="O112" s="23"/>
      <c r="P112" s="23"/>
    </row>
    <row r="113" spans="2:18" x14ac:dyDescent="0.2">
      <c r="B113" s="51"/>
      <c r="C113" s="52"/>
      <c r="D113" s="52"/>
      <c r="E113" s="55"/>
      <c r="F113" s="53"/>
      <c r="G113" s="55"/>
      <c r="H113" s="53"/>
      <c r="I113" s="51"/>
      <c r="J113" s="51"/>
      <c r="K113" s="55"/>
      <c r="L113" s="53"/>
      <c r="M113" s="55"/>
      <c r="N113" s="30"/>
      <c r="O113" s="30"/>
      <c r="P113" s="30"/>
      <c r="Q113" s="28"/>
      <c r="R113" s="27"/>
    </row>
    <row r="114" spans="2:18" ht="15" x14ac:dyDescent="0.2">
      <c r="B114" s="50" t="s">
        <v>70</v>
      </c>
      <c r="C114" s="50"/>
      <c r="D114" s="80">
        <v>0.4</v>
      </c>
      <c r="E114" s="80"/>
      <c r="J114" s="35"/>
      <c r="K114" s="35"/>
      <c r="L114" s="35"/>
      <c r="M114" s="35"/>
      <c r="N114" s="23"/>
      <c r="O114" s="23"/>
      <c r="P114" s="23"/>
    </row>
    <row r="115" spans="2:18" x14ac:dyDescent="0.2">
      <c r="B115" s="79" t="s">
        <v>109</v>
      </c>
      <c r="C115" s="79"/>
      <c r="D115" s="79"/>
      <c r="E115" s="79"/>
      <c r="F115" s="79"/>
      <c r="G115" s="79"/>
      <c r="H115" s="21" t="s">
        <v>74</v>
      </c>
      <c r="I115" s="79" t="s">
        <v>71</v>
      </c>
      <c r="J115" s="79"/>
      <c r="K115" s="79"/>
      <c r="L115" s="79"/>
      <c r="M115" s="79"/>
      <c r="N115" s="24"/>
      <c r="O115" s="24"/>
      <c r="P115" s="26">
        <f>I127-I125</f>
        <v>3.8204999999999991</v>
      </c>
    </row>
    <row r="116" spans="2:18" x14ac:dyDescent="0.2">
      <c r="B116" s="51">
        <v>0</v>
      </c>
      <c r="C116" s="52">
        <v>1.153</v>
      </c>
      <c r="D116" s="52" t="s">
        <v>75</v>
      </c>
      <c r="E116" s="53"/>
      <c r="F116" s="53"/>
      <c r="G116" s="53"/>
      <c r="H116" s="53"/>
      <c r="I116" s="51">
        <v>0</v>
      </c>
      <c r="J116" s="52">
        <v>1.153</v>
      </c>
      <c r="K116" s="55"/>
      <c r="L116" s="53"/>
      <c r="M116" s="55"/>
      <c r="N116" s="26"/>
      <c r="O116" s="26"/>
      <c r="P116" s="26"/>
      <c r="R116" s="27"/>
    </row>
    <row r="117" spans="2:18" x14ac:dyDescent="0.2">
      <c r="B117" s="51">
        <v>6</v>
      </c>
      <c r="C117" s="52">
        <v>1.1479999999999999</v>
      </c>
      <c r="D117" s="52"/>
      <c r="E117" s="55">
        <f>(C116+C117)/2</f>
        <v>1.1505000000000001</v>
      </c>
      <c r="F117" s="53">
        <f>B117-B116</f>
        <v>6</v>
      </c>
      <c r="G117" s="55">
        <f>E117*F117</f>
        <v>6.9030000000000005</v>
      </c>
      <c r="H117" s="53"/>
      <c r="I117" s="51">
        <v>6</v>
      </c>
      <c r="J117" s="52">
        <v>1.1479999999999999</v>
      </c>
      <c r="K117" s="55">
        <f t="shared" ref="K117:K123" si="32">AVERAGE(J116,J117)</f>
        <v>1.1505000000000001</v>
      </c>
      <c r="L117" s="53">
        <f t="shared" ref="L117:L123" si="33">I117-I116</f>
        <v>6</v>
      </c>
      <c r="M117" s="55">
        <f t="shared" ref="M117:M132" si="34">L117*K117</f>
        <v>6.9030000000000005</v>
      </c>
      <c r="N117" s="26"/>
      <c r="O117" s="26"/>
      <c r="P117" s="26"/>
      <c r="Q117" s="28"/>
      <c r="R117" s="27"/>
    </row>
    <row r="118" spans="2:18" x14ac:dyDescent="0.2">
      <c r="B118" s="51">
        <v>7</v>
      </c>
      <c r="C118" s="52">
        <v>2.2480000000000002</v>
      </c>
      <c r="E118" s="55">
        <f t="shared" ref="E118:E135" si="35">(C117+C118)/2</f>
        <v>1.698</v>
      </c>
      <c r="F118" s="53">
        <f t="shared" ref="F118:F135" si="36">B118-B117</f>
        <v>1</v>
      </c>
      <c r="G118" s="55">
        <f t="shared" ref="G118:G135" si="37">E118*F118</f>
        <v>1.698</v>
      </c>
      <c r="H118" s="53"/>
      <c r="I118" s="51">
        <v>7</v>
      </c>
      <c r="J118" s="52">
        <v>2.2480000000000002</v>
      </c>
      <c r="K118" s="55">
        <f t="shared" si="32"/>
        <v>1.698</v>
      </c>
      <c r="L118" s="53">
        <f t="shared" si="33"/>
        <v>1</v>
      </c>
      <c r="M118" s="55">
        <f t="shared" si="34"/>
        <v>1.698</v>
      </c>
      <c r="N118" s="26"/>
      <c r="O118" s="26"/>
      <c r="P118" s="26"/>
      <c r="Q118" s="28"/>
      <c r="R118" s="27"/>
    </row>
    <row r="119" spans="2:18" x14ac:dyDescent="0.2">
      <c r="B119" s="51">
        <v>10</v>
      </c>
      <c r="C119" s="52">
        <v>2.2429999999999999</v>
      </c>
      <c r="D119" s="52" t="s">
        <v>23</v>
      </c>
      <c r="E119" s="55">
        <f t="shared" si="35"/>
        <v>2.2454999999999998</v>
      </c>
      <c r="F119" s="53">
        <f t="shared" si="36"/>
        <v>3</v>
      </c>
      <c r="G119" s="55">
        <f t="shared" si="37"/>
        <v>6.7364999999999995</v>
      </c>
      <c r="H119" s="53"/>
      <c r="I119" s="51">
        <v>10</v>
      </c>
      <c r="J119" s="52">
        <v>2.2429999999999999</v>
      </c>
      <c r="K119" s="55">
        <f t="shared" si="32"/>
        <v>2.2454999999999998</v>
      </c>
      <c r="L119" s="53">
        <f t="shared" si="33"/>
        <v>3</v>
      </c>
      <c r="M119" s="55">
        <f t="shared" si="34"/>
        <v>6.7364999999999995</v>
      </c>
      <c r="N119" s="26"/>
      <c r="O119" s="26"/>
      <c r="P119" s="26"/>
      <c r="Q119" s="28"/>
      <c r="R119" s="27"/>
    </row>
    <row r="120" spans="2:18" x14ac:dyDescent="0.2">
      <c r="B120" s="51">
        <v>12</v>
      </c>
      <c r="C120" s="52">
        <v>-9.2999999999999999E-2</v>
      </c>
      <c r="D120" s="52"/>
      <c r="E120" s="55">
        <f t="shared" si="35"/>
        <v>1.075</v>
      </c>
      <c r="F120" s="53">
        <f t="shared" si="36"/>
        <v>2</v>
      </c>
      <c r="G120" s="55">
        <f t="shared" si="37"/>
        <v>2.15</v>
      </c>
      <c r="H120" s="53"/>
      <c r="I120" s="51">
        <v>12</v>
      </c>
      <c r="J120" s="52">
        <v>-9.2999999999999999E-2</v>
      </c>
      <c r="K120" s="55">
        <f t="shared" si="32"/>
        <v>1.075</v>
      </c>
      <c r="L120" s="53">
        <f t="shared" si="33"/>
        <v>2</v>
      </c>
      <c r="M120" s="55">
        <f t="shared" si="34"/>
        <v>2.15</v>
      </c>
      <c r="N120" s="26"/>
      <c r="O120" s="26"/>
      <c r="P120" s="26"/>
      <c r="Q120" s="28"/>
      <c r="R120" s="27"/>
    </row>
    <row r="121" spans="2:18" x14ac:dyDescent="0.2">
      <c r="B121" s="51">
        <v>14</v>
      </c>
      <c r="C121" s="52">
        <v>-0.747</v>
      </c>
      <c r="D121" s="52"/>
      <c r="E121" s="55">
        <f t="shared" si="35"/>
        <v>-0.42</v>
      </c>
      <c r="F121" s="53">
        <f t="shared" si="36"/>
        <v>2</v>
      </c>
      <c r="G121" s="55">
        <f t="shared" si="37"/>
        <v>-0.84</v>
      </c>
      <c r="H121" s="53"/>
      <c r="I121" s="51">
        <v>14</v>
      </c>
      <c r="J121" s="52">
        <v>-0.747</v>
      </c>
      <c r="K121" s="55">
        <f t="shared" si="32"/>
        <v>-0.42</v>
      </c>
      <c r="L121" s="53">
        <f t="shared" si="33"/>
        <v>2</v>
      </c>
      <c r="M121" s="55">
        <f t="shared" si="34"/>
        <v>-0.84</v>
      </c>
      <c r="N121" s="26"/>
      <c r="O121" s="26"/>
      <c r="P121" s="26"/>
      <c r="Q121" s="28"/>
      <c r="R121" s="27"/>
    </row>
    <row r="122" spans="2:18" x14ac:dyDescent="0.2">
      <c r="B122" s="51">
        <v>16</v>
      </c>
      <c r="C122" s="52">
        <v>-0.90700000000000003</v>
      </c>
      <c r="E122" s="55">
        <f t="shared" si="35"/>
        <v>-0.82699999999999996</v>
      </c>
      <c r="F122" s="53">
        <f t="shared" si="36"/>
        <v>2</v>
      </c>
      <c r="G122" s="55">
        <f t="shared" si="37"/>
        <v>-1.6539999999999999</v>
      </c>
      <c r="H122" s="53"/>
      <c r="I122" s="39">
        <f>I121+(J121-J122)*1.5</f>
        <v>15.1295</v>
      </c>
      <c r="J122" s="40">
        <v>-1.5</v>
      </c>
      <c r="K122" s="55">
        <f t="shared" si="32"/>
        <v>-1.1234999999999999</v>
      </c>
      <c r="L122" s="53">
        <f t="shared" si="33"/>
        <v>1.1295000000000002</v>
      </c>
      <c r="M122" s="55">
        <f t="shared" si="34"/>
        <v>-1.2689932500000001</v>
      </c>
      <c r="N122" s="26"/>
      <c r="O122" s="26"/>
      <c r="P122" s="26"/>
      <c r="Q122" s="28"/>
      <c r="R122" s="27"/>
    </row>
    <row r="123" spans="2:18" x14ac:dyDescent="0.2">
      <c r="B123" s="51">
        <v>18</v>
      </c>
      <c r="C123" s="52">
        <v>-1.1319999999999999</v>
      </c>
      <c r="D123" s="52"/>
      <c r="E123" s="55">
        <f t="shared" si="35"/>
        <v>-1.0194999999999999</v>
      </c>
      <c r="F123" s="53">
        <f t="shared" si="36"/>
        <v>2</v>
      </c>
      <c r="G123" s="55">
        <f t="shared" si="37"/>
        <v>-2.0389999999999997</v>
      </c>
      <c r="H123" s="53"/>
      <c r="I123" s="41">
        <f>I122+5</f>
        <v>20.1295</v>
      </c>
      <c r="J123" s="42">
        <f>J122</f>
        <v>-1.5</v>
      </c>
      <c r="K123" s="55">
        <f t="shared" si="32"/>
        <v>-1.5</v>
      </c>
      <c r="L123" s="53">
        <f t="shared" si="33"/>
        <v>5</v>
      </c>
      <c r="M123" s="55">
        <f t="shared" si="34"/>
        <v>-7.5</v>
      </c>
      <c r="N123" s="26"/>
      <c r="O123" s="26"/>
      <c r="P123" s="26"/>
      <c r="Q123" s="28"/>
      <c r="R123" s="27"/>
    </row>
    <row r="124" spans="2:18" x14ac:dyDescent="0.2">
      <c r="B124" s="51">
        <v>20</v>
      </c>
      <c r="C124" s="52">
        <v>-1.327</v>
      </c>
      <c r="D124" s="52"/>
      <c r="E124" s="55">
        <f t="shared" si="35"/>
        <v>-1.2294999999999998</v>
      </c>
      <c r="F124" s="53">
        <f t="shared" si="36"/>
        <v>2</v>
      </c>
      <c r="G124" s="55">
        <f t="shared" si="37"/>
        <v>-2.4589999999999996</v>
      </c>
      <c r="H124" s="53"/>
      <c r="I124" s="39">
        <f>I123+5</f>
        <v>25.1295</v>
      </c>
      <c r="J124" s="40">
        <f>J122</f>
        <v>-1.5</v>
      </c>
      <c r="K124" s="55">
        <f>AVERAGE(J123,J124)</f>
        <v>-1.5</v>
      </c>
      <c r="L124" s="53">
        <f>I124-I123</f>
        <v>5</v>
      </c>
      <c r="M124" s="55">
        <f t="shared" si="34"/>
        <v>-7.5</v>
      </c>
      <c r="N124" s="30"/>
      <c r="O124" s="30"/>
      <c r="P124" s="30"/>
      <c r="Q124" s="28"/>
      <c r="R124" s="27"/>
    </row>
    <row r="125" spans="2:18" x14ac:dyDescent="0.2">
      <c r="B125" s="51">
        <v>21</v>
      </c>
      <c r="C125" s="52">
        <v>-1.3720000000000001</v>
      </c>
      <c r="D125" s="52" t="s">
        <v>22</v>
      </c>
      <c r="E125" s="55">
        <f t="shared" si="35"/>
        <v>-1.3494999999999999</v>
      </c>
      <c r="F125" s="53">
        <f t="shared" si="36"/>
        <v>1</v>
      </c>
      <c r="G125" s="55">
        <f t="shared" si="37"/>
        <v>-1.3494999999999999</v>
      </c>
      <c r="H125" s="53"/>
      <c r="I125" s="39">
        <f>I124+(J125-J124)*1.5</f>
        <v>26.179500000000001</v>
      </c>
      <c r="J125" s="33">
        <v>-0.8</v>
      </c>
      <c r="K125" s="55">
        <f t="shared" ref="K125:K132" si="38">AVERAGE(J124,J125)</f>
        <v>-1.1499999999999999</v>
      </c>
      <c r="L125" s="53">
        <f t="shared" ref="L125:L132" si="39">I125-I124</f>
        <v>1.0500000000000007</v>
      </c>
      <c r="M125" s="55">
        <f t="shared" si="34"/>
        <v>-1.2075000000000007</v>
      </c>
      <c r="N125" s="26"/>
      <c r="O125" s="26"/>
      <c r="P125" s="26"/>
      <c r="Q125" s="28"/>
      <c r="R125" s="27"/>
    </row>
    <row r="126" spans="2:18" x14ac:dyDescent="0.2">
      <c r="B126" s="51">
        <v>22</v>
      </c>
      <c r="C126" s="52">
        <v>-1.323</v>
      </c>
      <c r="E126" s="55">
        <f t="shared" si="35"/>
        <v>-1.3475000000000001</v>
      </c>
      <c r="F126" s="53">
        <f t="shared" si="36"/>
        <v>1</v>
      </c>
      <c r="G126" s="55">
        <f t="shared" si="37"/>
        <v>-1.3475000000000001</v>
      </c>
      <c r="H126" s="50"/>
      <c r="I126" s="51">
        <v>28</v>
      </c>
      <c r="J126" s="52">
        <v>-0.75700000000000001</v>
      </c>
      <c r="K126" s="55">
        <f t="shared" si="38"/>
        <v>-0.77849999999999997</v>
      </c>
      <c r="L126" s="53">
        <f t="shared" si="39"/>
        <v>1.8204999999999991</v>
      </c>
      <c r="M126" s="55">
        <f t="shared" si="34"/>
        <v>-1.4172592499999992</v>
      </c>
      <c r="N126" s="30"/>
      <c r="O126" s="30"/>
      <c r="P126" s="30"/>
      <c r="Q126" s="28"/>
      <c r="R126" s="27"/>
    </row>
    <row r="127" spans="2:18" x14ac:dyDescent="0.2">
      <c r="B127" s="51">
        <v>24</v>
      </c>
      <c r="C127" s="52">
        <v>-1.133</v>
      </c>
      <c r="D127" s="52"/>
      <c r="E127" s="55">
        <f t="shared" si="35"/>
        <v>-1.228</v>
      </c>
      <c r="F127" s="53">
        <f t="shared" si="36"/>
        <v>2</v>
      </c>
      <c r="G127" s="55">
        <f t="shared" si="37"/>
        <v>-2.456</v>
      </c>
      <c r="H127" s="50"/>
      <c r="I127" s="51">
        <v>30</v>
      </c>
      <c r="J127" s="52">
        <v>-4.2000000000000003E-2</v>
      </c>
      <c r="K127" s="55">
        <f t="shared" si="38"/>
        <v>-0.39950000000000002</v>
      </c>
      <c r="L127" s="53">
        <f t="shared" si="39"/>
        <v>2</v>
      </c>
      <c r="M127" s="55">
        <f t="shared" si="34"/>
        <v>-0.79900000000000004</v>
      </c>
      <c r="N127" s="30"/>
      <c r="O127" s="30"/>
      <c r="P127" s="30"/>
      <c r="Q127" s="28"/>
      <c r="R127" s="27"/>
    </row>
    <row r="128" spans="2:18" x14ac:dyDescent="0.2">
      <c r="B128" s="51">
        <v>26</v>
      </c>
      <c r="C128" s="52">
        <v>-0.89300000000000002</v>
      </c>
      <c r="D128" s="52"/>
      <c r="E128" s="55">
        <f t="shared" si="35"/>
        <v>-1.0129999999999999</v>
      </c>
      <c r="F128" s="53">
        <f t="shared" si="36"/>
        <v>2</v>
      </c>
      <c r="G128" s="55">
        <f t="shared" si="37"/>
        <v>-2.0259999999999998</v>
      </c>
      <c r="H128" s="50"/>
      <c r="I128" s="54">
        <v>32</v>
      </c>
      <c r="J128" s="56">
        <v>1.8680000000000001</v>
      </c>
      <c r="K128" s="55">
        <f t="shared" si="38"/>
        <v>0.91300000000000003</v>
      </c>
      <c r="L128" s="53">
        <f t="shared" si="39"/>
        <v>2</v>
      </c>
      <c r="M128" s="55">
        <f t="shared" si="34"/>
        <v>1.8260000000000001</v>
      </c>
      <c r="N128" s="26"/>
      <c r="O128" s="26"/>
      <c r="P128" s="26"/>
      <c r="R128" s="27"/>
    </row>
    <row r="129" spans="2:18" x14ac:dyDescent="0.2">
      <c r="B129" s="51">
        <v>28</v>
      </c>
      <c r="C129" s="52">
        <v>-0.75700000000000001</v>
      </c>
      <c r="D129" s="52"/>
      <c r="E129" s="55">
        <f t="shared" si="35"/>
        <v>-0.82499999999999996</v>
      </c>
      <c r="F129" s="53">
        <f t="shared" si="36"/>
        <v>2</v>
      </c>
      <c r="G129" s="55">
        <f t="shared" si="37"/>
        <v>-1.65</v>
      </c>
      <c r="H129" s="50"/>
      <c r="I129" s="54">
        <v>33</v>
      </c>
      <c r="J129" s="56">
        <v>1.863</v>
      </c>
      <c r="K129" s="55">
        <f t="shared" si="38"/>
        <v>1.8654999999999999</v>
      </c>
      <c r="L129" s="53">
        <f t="shared" si="39"/>
        <v>1</v>
      </c>
      <c r="M129" s="55">
        <f t="shared" si="34"/>
        <v>1.8654999999999999</v>
      </c>
      <c r="N129" s="26"/>
      <c r="O129" s="26"/>
      <c r="P129" s="26"/>
      <c r="R129" s="27"/>
    </row>
    <row r="130" spans="2:18" x14ac:dyDescent="0.2">
      <c r="B130" s="51">
        <v>30</v>
      </c>
      <c r="C130" s="52">
        <v>-4.2000000000000003E-2</v>
      </c>
      <c r="D130" s="52"/>
      <c r="E130" s="55">
        <f t="shared" si="35"/>
        <v>-0.39950000000000002</v>
      </c>
      <c r="F130" s="53">
        <f t="shared" si="36"/>
        <v>2</v>
      </c>
      <c r="G130" s="55">
        <f t="shared" si="37"/>
        <v>-0.79900000000000004</v>
      </c>
      <c r="H130" s="50"/>
      <c r="I130" s="54">
        <v>34</v>
      </c>
      <c r="J130" s="56">
        <v>1.1679999999999999</v>
      </c>
      <c r="K130" s="55">
        <f t="shared" si="38"/>
        <v>1.5154999999999998</v>
      </c>
      <c r="L130" s="53">
        <f t="shared" si="39"/>
        <v>1</v>
      </c>
      <c r="M130" s="55">
        <f t="shared" si="34"/>
        <v>1.5154999999999998</v>
      </c>
      <c r="N130" s="26"/>
      <c r="O130" s="26"/>
      <c r="P130" s="26"/>
      <c r="R130" s="27"/>
    </row>
    <row r="131" spans="2:18" x14ac:dyDescent="0.2">
      <c r="B131" s="54">
        <v>32</v>
      </c>
      <c r="C131" s="56">
        <v>1.8680000000000001</v>
      </c>
      <c r="D131" s="52" t="s">
        <v>21</v>
      </c>
      <c r="E131" s="55">
        <f t="shared" si="35"/>
        <v>0.91300000000000003</v>
      </c>
      <c r="F131" s="53">
        <f t="shared" si="36"/>
        <v>2</v>
      </c>
      <c r="G131" s="55">
        <f t="shared" si="37"/>
        <v>1.8260000000000001</v>
      </c>
      <c r="I131" s="54">
        <v>40</v>
      </c>
      <c r="J131" s="56">
        <v>1.1739999999999999</v>
      </c>
      <c r="K131" s="55">
        <f t="shared" si="38"/>
        <v>1.1709999999999998</v>
      </c>
      <c r="L131" s="53">
        <f t="shared" si="39"/>
        <v>6</v>
      </c>
      <c r="M131" s="55">
        <f t="shared" si="34"/>
        <v>7.0259999999999989</v>
      </c>
      <c r="N131" s="26"/>
      <c r="O131" s="26"/>
      <c r="P131" s="26"/>
      <c r="R131" s="27"/>
    </row>
    <row r="132" spans="2:18" x14ac:dyDescent="0.2">
      <c r="B132" s="54">
        <v>33</v>
      </c>
      <c r="C132" s="56">
        <v>1.863</v>
      </c>
      <c r="D132" s="56"/>
      <c r="E132" s="55">
        <f t="shared" si="35"/>
        <v>1.8654999999999999</v>
      </c>
      <c r="F132" s="53">
        <f t="shared" si="36"/>
        <v>1</v>
      </c>
      <c r="G132" s="55">
        <f t="shared" si="37"/>
        <v>1.8654999999999999</v>
      </c>
      <c r="I132" s="54">
        <v>45</v>
      </c>
      <c r="J132" s="56">
        <v>1.1779999999999999</v>
      </c>
      <c r="K132" s="55">
        <f t="shared" si="38"/>
        <v>1.1759999999999999</v>
      </c>
      <c r="L132" s="53">
        <f t="shared" si="39"/>
        <v>5</v>
      </c>
      <c r="M132" s="55">
        <f t="shared" si="34"/>
        <v>5.88</v>
      </c>
      <c r="O132" s="30"/>
      <c r="P132" s="30"/>
    </row>
    <row r="133" spans="2:18" x14ac:dyDescent="0.2">
      <c r="B133" s="54">
        <v>34</v>
      </c>
      <c r="C133" s="56">
        <v>1.1679999999999999</v>
      </c>
      <c r="D133" s="56"/>
      <c r="E133" s="55">
        <f t="shared" si="35"/>
        <v>1.5154999999999998</v>
      </c>
      <c r="F133" s="53">
        <f t="shared" si="36"/>
        <v>1</v>
      </c>
      <c r="G133" s="55">
        <f t="shared" si="37"/>
        <v>1.5154999999999998</v>
      </c>
      <c r="I133" s="54"/>
      <c r="J133" s="54"/>
      <c r="K133" s="55"/>
      <c r="L133" s="53"/>
      <c r="M133" s="55"/>
      <c r="O133" s="23"/>
      <c r="P133" s="23"/>
    </row>
    <row r="134" spans="2:18" x14ac:dyDescent="0.2">
      <c r="B134" s="54">
        <v>40</v>
      </c>
      <c r="C134" s="56">
        <v>1.1739999999999999</v>
      </c>
      <c r="D134" s="56"/>
      <c r="E134" s="55">
        <f t="shared" si="35"/>
        <v>1.1709999999999998</v>
      </c>
      <c r="F134" s="53">
        <f t="shared" si="36"/>
        <v>6</v>
      </c>
      <c r="G134" s="55">
        <f t="shared" si="37"/>
        <v>7.0259999999999989</v>
      </c>
      <c r="I134" s="54"/>
      <c r="J134" s="54"/>
      <c r="K134" s="55"/>
      <c r="L134" s="53"/>
      <c r="M134" s="55"/>
      <c r="O134" s="23"/>
      <c r="P134" s="23"/>
    </row>
    <row r="135" spans="2:18" x14ac:dyDescent="0.2">
      <c r="B135" s="54">
        <v>45</v>
      </c>
      <c r="C135" s="56">
        <v>1.1779999999999999</v>
      </c>
      <c r="D135" s="56" t="s">
        <v>75</v>
      </c>
      <c r="E135" s="55">
        <f t="shared" si="35"/>
        <v>1.1759999999999999</v>
      </c>
      <c r="F135" s="53">
        <f t="shared" si="36"/>
        <v>5</v>
      </c>
      <c r="G135" s="55">
        <f t="shared" si="37"/>
        <v>5.88</v>
      </c>
      <c r="H135" s="55"/>
      <c r="I135" s="54"/>
      <c r="J135" s="54"/>
      <c r="K135" s="55"/>
      <c r="L135" s="53"/>
      <c r="M135" s="55"/>
      <c r="N135" s="23"/>
      <c r="O135" s="23"/>
      <c r="P135" s="23"/>
    </row>
    <row r="136" spans="2:18" x14ac:dyDescent="0.2">
      <c r="B136" s="54"/>
      <c r="C136" s="56"/>
      <c r="D136" s="56"/>
      <c r="E136" s="55"/>
      <c r="F136" s="53"/>
      <c r="G136" s="55"/>
      <c r="H136" s="55"/>
      <c r="I136" s="54"/>
      <c r="J136" s="54"/>
      <c r="K136" s="55"/>
      <c r="L136" s="53"/>
      <c r="M136" s="55"/>
      <c r="N136" s="23"/>
      <c r="O136" s="23"/>
      <c r="P136" s="23"/>
    </row>
    <row r="137" spans="2:18" x14ac:dyDescent="0.2">
      <c r="B137" s="54"/>
      <c r="C137" s="56"/>
      <c r="D137" s="56"/>
      <c r="E137" s="55"/>
      <c r="F137" s="53"/>
      <c r="G137" s="55"/>
      <c r="H137" s="55"/>
      <c r="I137" s="54"/>
      <c r="J137" s="54"/>
      <c r="K137" s="55"/>
      <c r="L137" s="53"/>
      <c r="M137" s="55"/>
      <c r="N137" s="23"/>
      <c r="O137" s="23"/>
      <c r="P137" s="23"/>
    </row>
    <row r="138" spans="2:18" x14ac:dyDescent="0.2">
      <c r="B138" s="54"/>
      <c r="C138" s="56"/>
      <c r="D138" s="56"/>
      <c r="E138" s="55"/>
      <c r="F138" s="53"/>
      <c r="G138" s="55"/>
      <c r="H138" s="55"/>
      <c r="I138" s="54"/>
      <c r="J138" s="54"/>
      <c r="K138" s="55"/>
      <c r="L138" s="53"/>
      <c r="M138" s="55"/>
      <c r="N138" s="23"/>
      <c r="O138" s="23"/>
      <c r="P138" s="23"/>
    </row>
    <row r="139" spans="2:18" x14ac:dyDescent="0.2">
      <c r="B139" s="54"/>
      <c r="C139" s="56"/>
      <c r="D139" s="56"/>
      <c r="E139" s="55"/>
      <c r="F139" s="53"/>
      <c r="G139" s="55"/>
      <c r="H139" s="55"/>
      <c r="I139" s="54"/>
      <c r="J139" s="54"/>
      <c r="K139" s="55"/>
      <c r="L139" s="53"/>
      <c r="M139" s="55"/>
      <c r="N139" s="23"/>
      <c r="O139" s="23"/>
      <c r="P139" s="23"/>
    </row>
    <row r="140" spans="2:18" x14ac:dyDescent="0.2">
      <c r="B140" s="54"/>
      <c r="C140" s="56"/>
      <c r="D140" s="56"/>
      <c r="E140" s="55"/>
      <c r="F140" s="53"/>
      <c r="G140" s="55"/>
      <c r="H140" s="55"/>
      <c r="I140" s="54"/>
      <c r="J140" s="54"/>
      <c r="K140" s="55"/>
      <c r="L140" s="53"/>
      <c r="M140" s="55"/>
      <c r="N140" s="23"/>
      <c r="O140" s="23"/>
      <c r="P140" s="23"/>
    </row>
    <row r="141" spans="2:18" x14ac:dyDescent="0.2">
      <c r="B141" s="54"/>
      <c r="C141" s="56"/>
      <c r="D141" s="56"/>
      <c r="E141" s="55"/>
      <c r="F141" s="53"/>
      <c r="G141" s="55"/>
      <c r="H141" s="55"/>
      <c r="I141" s="54"/>
      <c r="J141" s="54"/>
      <c r="K141" s="55"/>
      <c r="L141" s="53"/>
      <c r="M141" s="55"/>
      <c r="N141" s="23"/>
      <c r="O141" s="23"/>
      <c r="P141" s="23"/>
    </row>
    <row r="142" spans="2:18" x14ac:dyDescent="0.2">
      <c r="B142" s="54"/>
      <c r="C142" s="56"/>
      <c r="D142" s="56"/>
      <c r="E142" s="55"/>
      <c r="F142" s="53"/>
      <c r="G142" s="55"/>
      <c r="H142" s="55"/>
      <c r="I142" s="54"/>
      <c r="J142" s="54"/>
      <c r="K142" s="55"/>
      <c r="L142" s="53"/>
      <c r="M142" s="55"/>
      <c r="N142" s="23"/>
      <c r="O142" s="23"/>
      <c r="P142" s="23"/>
    </row>
    <row r="143" spans="2:18" x14ac:dyDescent="0.2">
      <c r="B143" s="54"/>
      <c r="C143" s="56"/>
      <c r="D143" s="56"/>
      <c r="E143" s="55"/>
      <c r="F143" s="53"/>
      <c r="G143" s="55"/>
      <c r="H143" s="55"/>
      <c r="I143" s="54"/>
      <c r="J143" s="54"/>
      <c r="K143" s="55"/>
      <c r="L143" s="53"/>
      <c r="M143" s="55"/>
      <c r="N143" s="23"/>
      <c r="O143" s="23"/>
      <c r="P143" s="23"/>
    </row>
    <row r="144" spans="2:18" x14ac:dyDescent="0.2">
      <c r="B144" s="54"/>
      <c r="C144" s="56"/>
      <c r="D144" s="56"/>
      <c r="E144" s="55"/>
      <c r="F144" s="53"/>
      <c r="G144" s="55"/>
      <c r="H144" s="55"/>
      <c r="I144" s="54"/>
      <c r="J144" s="54"/>
      <c r="K144" s="55"/>
      <c r="L144" s="53"/>
      <c r="M144" s="55"/>
      <c r="N144" s="23"/>
      <c r="O144" s="23"/>
      <c r="P144" s="23"/>
    </row>
    <row r="145" spans="2:18" x14ac:dyDescent="0.2">
      <c r="B145" s="54"/>
      <c r="C145" s="56"/>
      <c r="D145" s="56"/>
      <c r="E145" s="55"/>
      <c r="F145" s="53"/>
      <c r="G145" s="55"/>
      <c r="H145" s="55"/>
      <c r="I145" s="54"/>
      <c r="J145" s="54"/>
      <c r="K145" s="55"/>
      <c r="L145" s="53"/>
      <c r="M145" s="55"/>
      <c r="N145" s="23"/>
      <c r="O145" s="23"/>
      <c r="P145" s="23"/>
    </row>
    <row r="146" spans="2:18" x14ac:dyDescent="0.2">
      <c r="B146" s="54"/>
      <c r="C146" s="56"/>
      <c r="D146" s="56"/>
      <c r="E146" s="55"/>
      <c r="F146" s="53"/>
      <c r="G146" s="55"/>
      <c r="H146" s="55"/>
      <c r="I146" s="54"/>
      <c r="J146" s="54"/>
      <c r="K146" s="55"/>
      <c r="L146" s="53"/>
      <c r="M146" s="55"/>
      <c r="N146" s="23"/>
      <c r="O146" s="23"/>
      <c r="P146" s="23"/>
    </row>
    <row r="147" spans="2:18" x14ac:dyDescent="0.2">
      <c r="B147" s="54"/>
      <c r="C147" s="56"/>
      <c r="D147" s="56"/>
      <c r="E147" s="55"/>
      <c r="F147" s="53"/>
      <c r="G147" s="55"/>
      <c r="H147" s="55"/>
      <c r="I147" s="54"/>
      <c r="J147" s="54"/>
      <c r="K147" s="55"/>
      <c r="L147" s="53"/>
      <c r="M147" s="55"/>
      <c r="N147" s="23"/>
      <c r="O147" s="23"/>
      <c r="P147" s="23"/>
    </row>
    <row r="148" spans="2:18" x14ac:dyDescent="0.2">
      <c r="B148" s="54"/>
      <c r="C148" s="56"/>
      <c r="D148" s="56"/>
      <c r="E148" s="55"/>
      <c r="F148" s="53"/>
      <c r="G148" s="55"/>
      <c r="H148" s="55"/>
      <c r="I148" s="54"/>
      <c r="J148" s="54"/>
      <c r="K148" s="55"/>
      <c r="L148" s="53">
        <f>SUM(L117:L135)</f>
        <v>45</v>
      </c>
      <c r="M148" s="55">
        <f>SUM(M117:M135)</f>
        <v>15.067747499999999</v>
      </c>
      <c r="N148" s="23"/>
      <c r="O148" s="23"/>
      <c r="P148" s="23"/>
    </row>
    <row r="149" spans="2:18" ht="15" x14ac:dyDescent="0.2">
      <c r="B149" s="50" t="s">
        <v>70</v>
      </c>
      <c r="C149" s="50"/>
      <c r="D149" s="80">
        <v>0.5</v>
      </c>
      <c r="E149" s="80"/>
      <c r="J149" s="35"/>
      <c r="K149" s="35"/>
      <c r="L149" s="35"/>
      <c r="M149" s="35"/>
      <c r="N149" s="23"/>
      <c r="O149" s="23"/>
      <c r="P149" s="23"/>
    </row>
    <row r="150" spans="2:18" x14ac:dyDescent="0.2">
      <c r="B150" s="79" t="s">
        <v>109</v>
      </c>
      <c r="C150" s="79"/>
      <c r="D150" s="79"/>
      <c r="E150" s="79"/>
      <c r="F150" s="79"/>
      <c r="G150" s="79"/>
      <c r="H150" s="21" t="s">
        <v>74</v>
      </c>
      <c r="I150" s="79" t="s">
        <v>71</v>
      </c>
      <c r="J150" s="79"/>
      <c r="K150" s="79"/>
      <c r="L150" s="79"/>
      <c r="M150" s="79"/>
      <c r="N150" s="24"/>
      <c r="O150" s="24"/>
      <c r="P150" s="26">
        <f>I162-I160</f>
        <v>9.9999999999999982</v>
      </c>
    </row>
    <row r="151" spans="2:18" x14ac:dyDescent="0.2">
      <c r="B151" s="51">
        <v>0</v>
      </c>
      <c r="C151" s="52">
        <v>1.2529999999999999</v>
      </c>
      <c r="D151" s="52" t="s">
        <v>75</v>
      </c>
      <c r="E151" s="53"/>
      <c r="F151" s="53"/>
      <c r="G151" s="53"/>
      <c r="H151" s="53"/>
      <c r="I151" s="54"/>
      <c r="J151" s="25"/>
      <c r="K151" s="55"/>
      <c r="L151" s="53"/>
      <c r="M151" s="55"/>
      <c r="N151" s="26"/>
      <c r="O151" s="26"/>
      <c r="P151" s="26"/>
      <c r="R151" s="27"/>
    </row>
    <row r="152" spans="2:18" x14ac:dyDescent="0.2">
      <c r="B152" s="51">
        <v>6</v>
      </c>
      <c r="C152" s="52">
        <v>1.258</v>
      </c>
      <c r="E152" s="55">
        <f>(C151+C152)/2</f>
        <v>1.2555000000000001</v>
      </c>
      <c r="F152" s="53">
        <f>B152-B151</f>
        <v>6</v>
      </c>
      <c r="G152" s="55">
        <f>E152*F152</f>
        <v>7.5330000000000004</v>
      </c>
      <c r="H152" s="53"/>
      <c r="I152" s="51"/>
      <c r="J152" s="51"/>
      <c r="K152" s="55"/>
      <c r="L152" s="53"/>
      <c r="M152" s="55"/>
      <c r="N152" s="26"/>
      <c r="O152" s="26"/>
      <c r="P152" s="26"/>
      <c r="Q152" s="28"/>
      <c r="R152" s="27"/>
    </row>
    <row r="153" spans="2:18" x14ac:dyDescent="0.2">
      <c r="B153" s="51">
        <v>7</v>
      </c>
      <c r="C153" s="52">
        <v>2.173</v>
      </c>
      <c r="D153" s="52"/>
      <c r="E153" s="55">
        <f t="shared" ref="E153:E166" si="40">(C152+C153)/2</f>
        <v>1.7155</v>
      </c>
      <c r="F153" s="53">
        <f t="shared" ref="F153:F166" si="41">B153-B152</f>
        <v>1</v>
      </c>
      <c r="G153" s="55">
        <f t="shared" ref="G153:G166" si="42">E153*F153</f>
        <v>1.7155</v>
      </c>
      <c r="H153" s="53"/>
      <c r="I153" s="51"/>
      <c r="J153" s="51"/>
      <c r="K153" s="55"/>
      <c r="L153" s="53"/>
      <c r="M153" s="55"/>
      <c r="N153" s="26"/>
      <c r="O153" s="26"/>
      <c r="P153" s="26"/>
      <c r="Q153" s="28"/>
      <c r="R153" s="27"/>
    </row>
    <row r="154" spans="2:18" x14ac:dyDescent="0.2">
      <c r="B154" s="51">
        <v>10</v>
      </c>
      <c r="C154" s="52">
        <v>2.1779999999999999</v>
      </c>
      <c r="D154" s="52" t="s">
        <v>23</v>
      </c>
      <c r="E154" s="55">
        <f t="shared" si="40"/>
        <v>2.1755</v>
      </c>
      <c r="F154" s="53">
        <f t="shared" si="41"/>
        <v>3</v>
      </c>
      <c r="G154" s="55">
        <f t="shared" si="42"/>
        <v>6.5265000000000004</v>
      </c>
      <c r="H154" s="53"/>
      <c r="I154" s="51"/>
      <c r="J154" s="51"/>
      <c r="K154" s="55"/>
      <c r="L154" s="53"/>
      <c r="M154" s="55"/>
      <c r="N154" s="26"/>
      <c r="O154" s="26"/>
      <c r="P154" s="26"/>
      <c r="Q154" s="28"/>
      <c r="R154" s="27"/>
    </row>
    <row r="155" spans="2:18" x14ac:dyDescent="0.2">
      <c r="B155" s="51">
        <v>12</v>
      </c>
      <c r="C155" s="52">
        <v>-0.16700000000000001</v>
      </c>
      <c r="D155" s="52"/>
      <c r="E155" s="55">
        <f t="shared" si="40"/>
        <v>1.0055000000000001</v>
      </c>
      <c r="F155" s="53">
        <f t="shared" si="41"/>
        <v>2</v>
      </c>
      <c r="G155" s="55">
        <f t="shared" si="42"/>
        <v>2.0110000000000001</v>
      </c>
      <c r="H155" s="53"/>
      <c r="I155" s="51">
        <v>0</v>
      </c>
      <c r="J155" s="52">
        <v>1.2529999999999999</v>
      </c>
      <c r="K155" s="55"/>
      <c r="L155" s="53"/>
      <c r="M155" s="55"/>
      <c r="N155" s="26"/>
      <c r="O155" s="26"/>
      <c r="P155" s="26"/>
      <c r="Q155" s="28"/>
      <c r="R155" s="27"/>
    </row>
    <row r="156" spans="2:18" x14ac:dyDescent="0.2">
      <c r="B156" s="51">
        <v>14</v>
      </c>
      <c r="C156" s="52">
        <v>-0.84299999999999997</v>
      </c>
      <c r="E156" s="55">
        <f t="shared" si="40"/>
        <v>-0.505</v>
      </c>
      <c r="F156" s="53">
        <f t="shared" si="41"/>
        <v>2</v>
      </c>
      <c r="G156" s="55">
        <f t="shared" si="42"/>
        <v>-1.01</v>
      </c>
      <c r="H156" s="53"/>
      <c r="I156" s="51">
        <v>6</v>
      </c>
      <c r="J156" s="52">
        <v>1.258</v>
      </c>
      <c r="K156" s="55">
        <f t="shared" ref="K156:K158" si="43">AVERAGE(J155,J156)</f>
        <v>1.2555000000000001</v>
      </c>
      <c r="L156" s="53">
        <f t="shared" ref="L156:L158" si="44">I156-I155</f>
        <v>6</v>
      </c>
      <c r="M156" s="55">
        <f t="shared" ref="M156:M166" si="45">L156*K156</f>
        <v>7.5330000000000004</v>
      </c>
      <c r="N156" s="26"/>
      <c r="O156" s="26"/>
      <c r="P156" s="26"/>
      <c r="Q156" s="28"/>
      <c r="R156" s="27"/>
    </row>
    <row r="157" spans="2:18" x14ac:dyDescent="0.2">
      <c r="B157" s="51">
        <v>16</v>
      </c>
      <c r="C157" s="52">
        <v>-0.99299999999999999</v>
      </c>
      <c r="D157" s="52"/>
      <c r="E157" s="55">
        <f t="shared" si="40"/>
        <v>-0.91799999999999993</v>
      </c>
      <c r="F157" s="53">
        <f t="shared" si="41"/>
        <v>2</v>
      </c>
      <c r="G157" s="55">
        <f t="shared" si="42"/>
        <v>-1.8359999999999999</v>
      </c>
      <c r="H157" s="53"/>
      <c r="I157" s="51">
        <v>7</v>
      </c>
      <c r="J157" s="52">
        <v>2.173</v>
      </c>
      <c r="K157" s="55">
        <f t="shared" si="43"/>
        <v>1.7155</v>
      </c>
      <c r="L157" s="53">
        <f t="shared" si="44"/>
        <v>1</v>
      </c>
      <c r="M157" s="55">
        <f t="shared" si="45"/>
        <v>1.7155</v>
      </c>
      <c r="N157" s="26"/>
      <c r="O157" s="26"/>
      <c r="P157" s="26"/>
      <c r="Q157" s="28"/>
      <c r="R157" s="27"/>
    </row>
    <row r="158" spans="2:18" x14ac:dyDescent="0.2">
      <c r="B158" s="51">
        <v>18</v>
      </c>
      <c r="C158" s="52">
        <v>-1.248</v>
      </c>
      <c r="D158" s="52"/>
      <c r="E158" s="55">
        <f t="shared" si="40"/>
        <v>-1.1205000000000001</v>
      </c>
      <c r="F158" s="53">
        <f t="shared" si="41"/>
        <v>2</v>
      </c>
      <c r="G158" s="55">
        <f t="shared" si="42"/>
        <v>-2.2410000000000001</v>
      </c>
      <c r="H158" s="53"/>
      <c r="I158" s="51">
        <v>10</v>
      </c>
      <c r="J158" s="52">
        <v>2.1779999999999999</v>
      </c>
      <c r="K158" s="55">
        <f t="shared" si="43"/>
        <v>2.1755</v>
      </c>
      <c r="L158" s="53">
        <f t="shared" si="44"/>
        <v>3</v>
      </c>
      <c r="M158" s="55">
        <f t="shared" si="45"/>
        <v>6.5265000000000004</v>
      </c>
      <c r="N158" s="26"/>
      <c r="O158" s="26"/>
      <c r="P158" s="26"/>
      <c r="Q158" s="28"/>
      <c r="R158" s="27"/>
    </row>
    <row r="159" spans="2:18" x14ac:dyDescent="0.2">
      <c r="B159" s="51">
        <v>20</v>
      </c>
      <c r="C159" s="52">
        <v>-1.2929999999999999</v>
      </c>
      <c r="D159" s="52" t="s">
        <v>22</v>
      </c>
      <c r="E159" s="55">
        <f t="shared" si="40"/>
        <v>-1.2705</v>
      </c>
      <c r="F159" s="53">
        <f t="shared" si="41"/>
        <v>2</v>
      </c>
      <c r="G159" s="55">
        <f t="shared" si="42"/>
        <v>-2.5409999999999999</v>
      </c>
      <c r="H159" s="53"/>
      <c r="I159" s="51">
        <v>12</v>
      </c>
      <c r="J159" s="52">
        <v>-0.16700000000000001</v>
      </c>
      <c r="K159" s="55">
        <f>AVERAGE(J158,J159)</f>
        <v>1.0055000000000001</v>
      </c>
      <c r="L159" s="53">
        <f>I159-I158</f>
        <v>2</v>
      </c>
      <c r="M159" s="55">
        <f t="shared" si="45"/>
        <v>2.0110000000000001</v>
      </c>
      <c r="N159" s="30"/>
      <c r="O159" s="30"/>
      <c r="P159" s="30"/>
      <c r="Q159" s="28"/>
      <c r="R159" s="27"/>
    </row>
    <row r="160" spans="2:18" x14ac:dyDescent="0.2">
      <c r="B160" s="51">
        <v>22</v>
      </c>
      <c r="C160" s="52">
        <v>-1.242</v>
      </c>
      <c r="E160" s="55">
        <f t="shared" si="40"/>
        <v>-1.2675000000000001</v>
      </c>
      <c r="F160" s="53">
        <f t="shared" si="41"/>
        <v>2</v>
      </c>
      <c r="G160" s="55">
        <f t="shared" si="42"/>
        <v>-2.5350000000000001</v>
      </c>
      <c r="H160" s="53"/>
      <c r="I160" s="39">
        <f>I159+(J159-J160)*1.5</f>
        <v>13.999499999999999</v>
      </c>
      <c r="J160" s="40">
        <v>-1.5</v>
      </c>
      <c r="K160" s="55">
        <f t="shared" ref="K160:K166" si="46">AVERAGE(J159,J160)</f>
        <v>-0.83350000000000002</v>
      </c>
      <c r="L160" s="53">
        <f t="shared" ref="L160:L166" si="47">I160-I159</f>
        <v>1.9994999999999994</v>
      </c>
      <c r="M160" s="55">
        <f t="shared" si="45"/>
        <v>-1.6665832499999995</v>
      </c>
      <c r="N160" s="26"/>
      <c r="O160" s="26"/>
      <c r="P160" s="26"/>
      <c r="Q160" s="28"/>
      <c r="R160" s="27"/>
    </row>
    <row r="161" spans="2:18" x14ac:dyDescent="0.2">
      <c r="B161" s="51">
        <v>24</v>
      </c>
      <c r="C161" s="52">
        <v>-1.0069999999999999</v>
      </c>
      <c r="D161" s="52"/>
      <c r="E161" s="55">
        <f t="shared" si="40"/>
        <v>-1.1244999999999998</v>
      </c>
      <c r="F161" s="53">
        <f t="shared" si="41"/>
        <v>2</v>
      </c>
      <c r="G161" s="55">
        <f t="shared" si="42"/>
        <v>-2.2489999999999997</v>
      </c>
      <c r="H161" s="50"/>
      <c r="I161" s="41">
        <f>I160+5</f>
        <v>18.999499999999998</v>
      </c>
      <c r="J161" s="42">
        <f>J160</f>
        <v>-1.5</v>
      </c>
      <c r="K161" s="55">
        <f t="shared" si="46"/>
        <v>-1.5</v>
      </c>
      <c r="L161" s="53">
        <f t="shared" si="47"/>
        <v>4.9999999999999982</v>
      </c>
      <c r="M161" s="55">
        <f t="shared" si="45"/>
        <v>-7.4999999999999973</v>
      </c>
      <c r="N161" s="30"/>
      <c r="O161" s="30"/>
      <c r="P161" s="30"/>
      <c r="Q161" s="28"/>
      <c r="R161" s="27"/>
    </row>
    <row r="162" spans="2:18" x14ac:dyDescent="0.2">
      <c r="B162" s="51">
        <v>26</v>
      </c>
      <c r="C162" s="52">
        <v>-0.84199999999999997</v>
      </c>
      <c r="D162" s="52"/>
      <c r="E162" s="55">
        <f t="shared" si="40"/>
        <v>-0.92449999999999988</v>
      </c>
      <c r="F162" s="53">
        <f t="shared" si="41"/>
        <v>2</v>
      </c>
      <c r="G162" s="55">
        <f t="shared" si="42"/>
        <v>-1.8489999999999998</v>
      </c>
      <c r="H162" s="50"/>
      <c r="I162" s="39">
        <f>I161+5</f>
        <v>23.999499999999998</v>
      </c>
      <c r="J162" s="40">
        <f>J160</f>
        <v>-1.5</v>
      </c>
      <c r="K162" s="55">
        <f t="shared" si="46"/>
        <v>-1.5</v>
      </c>
      <c r="L162" s="53">
        <f t="shared" si="47"/>
        <v>5</v>
      </c>
      <c r="M162" s="55">
        <f t="shared" si="45"/>
        <v>-7.5</v>
      </c>
      <c r="N162" s="30"/>
      <c r="O162" s="30"/>
      <c r="P162" s="30"/>
      <c r="Q162" s="28"/>
      <c r="R162" s="27"/>
    </row>
    <row r="163" spans="2:18" x14ac:dyDescent="0.2">
      <c r="B163" s="51">
        <v>28</v>
      </c>
      <c r="C163" s="52">
        <v>-0.26800000000000002</v>
      </c>
      <c r="D163" s="52"/>
      <c r="E163" s="55">
        <f t="shared" si="40"/>
        <v>-0.55499999999999994</v>
      </c>
      <c r="F163" s="53">
        <f t="shared" si="41"/>
        <v>2</v>
      </c>
      <c r="G163" s="55">
        <f t="shared" si="42"/>
        <v>-1.1099999999999999</v>
      </c>
      <c r="H163" s="50"/>
      <c r="I163" s="39">
        <f>I162+(J163-J162)*1.5</f>
        <v>24.749499999999998</v>
      </c>
      <c r="J163" s="33">
        <v>-1</v>
      </c>
      <c r="K163" s="55">
        <f t="shared" si="46"/>
        <v>-1.25</v>
      </c>
      <c r="L163" s="53">
        <f t="shared" si="47"/>
        <v>0.75</v>
      </c>
      <c r="M163" s="55">
        <f t="shared" si="45"/>
        <v>-0.9375</v>
      </c>
      <c r="N163" s="26"/>
      <c r="O163" s="26"/>
      <c r="P163" s="26"/>
      <c r="R163" s="27"/>
    </row>
    <row r="164" spans="2:18" x14ac:dyDescent="0.2">
      <c r="B164" s="51">
        <v>30</v>
      </c>
      <c r="C164" s="52">
        <v>1.153</v>
      </c>
      <c r="D164" s="52" t="s">
        <v>21</v>
      </c>
      <c r="E164" s="55">
        <f t="shared" si="40"/>
        <v>0.4425</v>
      </c>
      <c r="F164" s="53">
        <f t="shared" si="41"/>
        <v>2</v>
      </c>
      <c r="G164" s="55">
        <f t="shared" si="42"/>
        <v>0.88500000000000001</v>
      </c>
      <c r="H164" s="50"/>
      <c r="I164" s="51">
        <v>26</v>
      </c>
      <c r="J164" s="52">
        <v>-0.84199999999999997</v>
      </c>
      <c r="K164" s="55">
        <f t="shared" si="46"/>
        <v>-0.92100000000000004</v>
      </c>
      <c r="L164" s="53">
        <f t="shared" si="47"/>
        <v>1.2505000000000024</v>
      </c>
      <c r="M164" s="55">
        <f t="shared" si="45"/>
        <v>-1.1517105000000023</v>
      </c>
      <c r="N164" s="26"/>
      <c r="O164" s="26"/>
      <c r="P164" s="26"/>
      <c r="R164" s="27"/>
    </row>
    <row r="165" spans="2:18" x14ac:dyDescent="0.2">
      <c r="B165" s="51">
        <v>35</v>
      </c>
      <c r="C165" s="52">
        <v>1.1579999999999999</v>
      </c>
      <c r="D165" s="52"/>
      <c r="E165" s="55">
        <f t="shared" si="40"/>
        <v>1.1555</v>
      </c>
      <c r="F165" s="53">
        <f t="shared" si="41"/>
        <v>5</v>
      </c>
      <c r="G165" s="55">
        <f t="shared" si="42"/>
        <v>5.7774999999999999</v>
      </c>
      <c r="H165" s="50"/>
      <c r="I165" s="51">
        <v>28</v>
      </c>
      <c r="J165" s="52">
        <v>-0.26800000000000002</v>
      </c>
      <c r="K165" s="55">
        <f t="shared" si="46"/>
        <v>-0.55499999999999994</v>
      </c>
      <c r="L165" s="53">
        <f t="shared" si="47"/>
        <v>2</v>
      </c>
      <c r="M165" s="55">
        <f t="shared" si="45"/>
        <v>-1.1099999999999999</v>
      </c>
      <c r="N165" s="26"/>
      <c r="O165" s="26"/>
      <c r="P165" s="26"/>
      <c r="R165" s="27"/>
    </row>
    <row r="166" spans="2:18" x14ac:dyDescent="0.2">
      <c r="B166" s="54">
        <v>40</v>
      </c>
      <c r="C166" s="56">
        <v>1.163</v>
      </c>
      <c r="D166" s="56" t="s">
        <v>75</v>
      </c>
      <c r="E166" s="55">
        <f t="shared" si="40"/>
        <v>1.1604999999999999</v>
      </c>
      <c r="F166" s="53">
        <f t="shared" si="41"/>
        <v>5</v>
      </c>
      <c r="G166" s="55">
        <f t="shared" si="42"/>
        <v>5.8024999999999993</v>
      </c>
      <c r="I166" s="51">
        <v>30</v>
      </c>
      <c r="J166" s="52">
        <v>1.153</v>
      </c>
      <c r="K166" s="55">
        <f t="shared" si="46"/>
        <v>0.4425</v>
      </c>
      <c r="L166" s="53">
        <f t="shared" si="47"/>
        <v>2</v>
      </c>
      <c r="M166" s="55">
        <f t="shared" si="45"/>
        <v>0.88500000000000001</v>
      </c>
      <c r="N166" s="26"/>
      <c r="O166" s="26"/>
      <c r="P166" s="26"/>
      <c r="R166" s="27"/>
    </row>
    <row r="167" spans="2:18" ht="15" x14ac:dyDescent="0.2">
      <c r="B167" s="35"/>
      <c r="C167" s="22"/>
      <c r="D167" s="22"/>
      <c r="E167" s="35"/>
      <c r="F167" s="53"/>
      <c r="G167" s="55"/>
      <c r="H167" s="81" t="s">
        <v>72</v>
      </c>
      <c r="I167" s="81"/>
      <c r="J167" s="55" t="e">
        <f>#REF!</f>
        <v>#REF!</v>
      </c>
      <c r="K167" s="55" t="s">
        <v>73</v>
      </c>
      <c r="L167" s="53" t="e">
        <f>#REF!</f>
        <v>#REF!</v>
      </c>
      <c r="M167" s="55" t="e">
        <f>J167-L167</f>
        <v>#REF!</v>
      </c>
      <c r="N167" s="30"/>
      <c r="O167" s="23"/>
      <c r="P167" s="23"/>
    </row>
    <row r="168" spans="2:18" ht="15" x14ac:dyDescent="0.2">
      <c r="B168" s="50" t="s">
        <v>70</v>
      </c>
      <c r="C168" s="50"/>
      <c r="D168" s="80">
        <v>0.6</v>
      </c>
      <c r="E168" s="80"/>
      <c r="J168" s="35"/>
      <c r="K168" s="35"/>
      <c r="L168" s="35"/>
      <c r="M168" s="35"/>
      <c r="N168" s="23"/>
      <c r="O168" s="23"/>
      <c r="P168" s="23"/>
    </row>
    <row r="169" spans="2:18" x14ac:dyDescent="0.2">
      <c r="B169" s="79" t="s">
        <v>109</v>
      </c>
      <c r="C169" s="79"/>
      <c r="D169" s="79"/>
      <c r="E169" s="79"/>
      <c r="F169" s="79"/>
      <c r="G169" s="79"/>
      <c r="H169" s="21" t="s">
        <v>74</v>
      </c>
      <c r="I169" s="79" t="s">
        <v>71</v>
      </c>
      <c r="J169" s="79"/>
      <c r="K169" s="79"/>
      <c r="L169" s="79"/>
      <c r="M169" s="79"/>
      <c r="N169" s="24"/>
      <c r="O169" s="24"/>
      <c r="P169" s="26">
        <f>I181-I179</f>
        <v>7</v>
      </c>
    </row>
    <row r="170" spans="2:18" x14ac:dyDescent="0.2">
      <c r="B170" s="51">
        <v>0</v>
      </c>
      <c r="C170" s="52">
        <v>2.0990000000000002</v>
      </c>
      <c r="D170" s="52" t="s">
        <v>116</v>
      </c>
      <c r="E170" s="53"/>
      <c r="F170" s="53"/>
      <c r="G170" s="53"/>
      <c r="H170" s="53"/>
      <c r="I170" s="51">
        <v>0</v>
      </c>
      <c r="J170" s="52">
        <v>2.0990000000000002</v>
      </c>
      <c r="K170" s="55"/>
      <c r="L170" s="53"/>
      <c r="M170" s="55"/>
      <c r="N170" s="26"/>
      <c r="O170" s="26"/>
      <c r="P170" s="26"/>
      <c r="R170" s="27"/>
    </row>
    <row r="171" spans="2:18" x14ac:dyDescent="0.2">
      <c r="B171" s="51">
        <v>5</v>
      </c>
      <c r="C171" s="52">
        <v>2.1139999999999999</v>
      </c>
      <c r="D171" s="52"/>
      <c r="E171" s="55">
        <f>(C170+C171)/2</f>
        <v>2.1065</v>
      </c>
      <c r="F171" s="53">
        <f>B171-B170</f>
        <v>5</v>
      </c>
      <c r="G171" s="55">
        <f>E171*F171</f>
        <v>10.532500000000001</v>
      </c>
      <c r="H171" s="53"/>
      <c r="I171" s="51">
        <v>5</v>
      </c>
      <c r="J171" s="52">
        <v>2.1139999999999999</v>
      </c>
      <c r="K171" s="55">
        <f t="shared" ref="K171:K177" si="48">AVERAGE(J170,J171)</f>
        <v>2.1065</v>
      </c>
      <c r="L171" s="53">
        <f t="shared" ref="L171:L177" si="49">I171-I170</f>
        <v>5</v>
      </c>
      <c r="M171" s="55">
        <f t="shared" ref="M171:M182" si="50">L171*K171</f>
        <v>10.532500000000001</v>
      </c>
      <c r="N171" s="26"/>
      <c r="O171" s="26"/>
      <c r="P171" s="26"/>
      <c r="Q171" s="28"/>
      <c r="R171" s="27"/>
    </row>
    <row r="172" spans="2:18" x14ac:dyDescent="0.2">
      <c r="B172" s="51">
        <v>10</v>
      </c>
      <c r="C172" s="52">
        <v>2.1190000000000002</v>
      </c>
      <c r="D172" s="52" t="s">
        <v>23</v>
      </c>
      <c r="E172" s="55">
        <f t="shared" ref="E172:E184" si="51">(C171+C172)/2</f>
        <v>2.1165000000000003</v>
      </c>
      <c r="F172" s="53">
        <f t="shared" ref="F172:F184" si="52">B172-B171</f>
        <v>5</v>
      </c>
      <c r="G172" s="55">
        <f t="shared" ref="G172:G184" si="53">E172*F172</f>
        <v>10.582500000000001</v>
      </c>
      <c r="H172" s="53"/>
      <c r="I172" s="51">
        <v>10</v>
      </c>
      <c r="J172" s="52">
        <v>2.1190000000000002</v>
      </c>
      <c r="K172" s="55">
        <f t="shared" si="48"/>
        <v>2.1165000000000003</v>
      </c>
      <c r="L172" s="53">
        <f t="shared" si="49"/>
        <v>5</v>
      </c>
      <c r="M172" s="55">
        <f t="shared" si="50"/>
        <v>10.582500000000001</v>
      </c>
      <c r="N172" s="26"/>
      <c r="O172" s="26"/>
      <c r="P172" s="26"/>
      <c r="Q172" s="28"/>
      <c r="R172" s="27"/>
    </row>
    <row r="173" spans="2:18" x14ac:dyDescent="0.2">
      <c r="B173" s="51">
        <v>12</v>
      </c>
      <c r="C173" s="52">
        <v>-0.20599999999999999</v>
      </c>
      <c r="E173" s="55">
        <f t="shared" si="51"/>
        <v>0.95650000000000013</v>
      </c>
      <c r="F173" s="53">
        <f t="shared" si="52"/>
        <v>2</v>
      </c>
      <c r="G173" s="55">
        <f t="shared" si="53"/>
        <v>1.9130000000000003</v>
      </c>
      <c r="H173" s="53"/>
      <c r="I173" s="51">
        <v>12</v>
      </c>
      <c r="J173" s="52">
        <v>-0.20599999999999999</v>
      </c>
      <c r="K173" s="55">
        <f t="shared" si="48"/>
        <v>0.95650000000000013</v>
      </c>
      <c r="L173" s="53">
        <f t="shared" si="49"/>
        <v>2</v>
      </c>
      <c r="M173" s="55">
        <f t="shared" si="50"/>
        <v>1.9130000000000003</v>
      </c>
      <c r="N173" s="26"/>
      <c r="O173" s="26"/>
      <c r="P173" s="26"/>
      <c r="Q173" s="28"/>
      <c r="R173" s="27"/>
    </row>
    <row r="174" spans="2:18" x14ac:dyDescent="0.2">
      <c r="B174" s="51">
        <v>14</v>
      </c>
      <c r="C174" s="52">
        <v>-0.80100000000000005</v>
      </c>
      <c r="D174" s="52"/>
      <c r="E174" s="55">
        <f t="shared" si="51"/>
        <v>-0.50350000000000006</v>
      </c>
      <c r="F174" s="53">
        <f t="shared" si="52"/>
        <v>2</v>
      </c>
      <c r="G174" s="55">
        <f t="shared" si="53"/>
        <v>-1.0070000000000001</v>
      </c>
      <c r="H174" s="53"/>
      <c r="I174" s="39">
        <f>I173+(J173-J174)*1.5</f>
        <v>13.941000000000001</v>
      </c>
      <c r="J174" s="40">
        <v>-1.5</v>
      </c>
      <c r="K174" s="55">
        <f t="shared" si="48"/>
        <v>-0.85299999999999998</v>
      </c>
      <c r="L174" s="53">
        <f t="shared" si="49"/>
        <v>1.9410000000000007</v>
      </c>
      <c r="M174" s="55">
        <f t="shared" si="50"/>
        <v>-1.6556730000000006</v>
      </c>
      <c r="N174" s="26"/>
      <c r="O174" s="26"/>
      <c r="P174" s="26"/>
      <c r="Q174" s="28"/>
      <c r="R174" s="27"/>
    </row>
    <row r="175" spans="2:18" x14ac:dyDescent="0.2">
      <c r="B175" s="51">
        <v>16</v>
      </c>
      <c r="C175" s="52">
        <v>-0.95199999999999996</v>
      </c>
      <c r="D175" s="52"/>
      <c r="E175" s="55">
        <f t="shared" si="51"/>
        <v>-0.87650000000000006</v>
      </c>
      <c r="F175" s="53">
        <f t="shared" si="52"/>
        <v>2</v>
      </c>
      <c r="G175" s="55">
        <f t="shared" si="53"/>
        <v>-1.7530000000000001</v>
      </c>
      <c r="H175" s="53"/>
      <c r="I175" s="41">
        <f>I174+5</f>
        <v>18.941000000000003</v>
      </c>
      <c r="J175" s="42">
        <f>J174</f>
        <v>-1.5</v>
      </c>
      <c r="K175" s="55">
        <f t="shared" si="48"/>
        <v>-1.5</v>
      </c>
      <c r="L175" s="53">
        <f t="shared" si="49"/>
        <v>5.0000000000000018</v>
      </c>
      <c r="M175" s="55">
        <f t="shared" si="50"/>
        <v>-7.5000000000000027</v>
      </c>
      <c r="N175" s="26"/>
      <c r="O175" s="26"/>
      <c r="P175" s="26"/>
      <c r="Q175" s="28"/>
      <c r="R175" s="27"/>
    </row>
    <row r="176" spans="2:18" x14ac:dyDescent="0.2">
      <c r="B176" s="51">
        <v>18</v>
      </c>
      <c r="C176" s="52">
        <v>-1.1919999999999999</v>
      </c>
      <c r="D176" s="52"/>
      <c r="E176" s="55">
        <f t="shared" si="51"/>
        <v>-1.0720000000000001</v>
      </c>
      <c r="F176" s="53">
        <f t="shared" si="52"/>
        <v>2</v>
      </c>
      <c r="G176" s="55">
        <f t="shared" si="53"/>
        <v>-2.1440000000000001</v>
      </c>
      <c r="H176" s="53"/>
      <c r="I176" s="39">
        <f>I175+5</f>
        <v>23.941000000000003</v>
      </c>
      <c r="J176" s="40">
        <f>J174</f>
        <v>-1.5</v>
      </c>
      <c r="K176" s="55">
        <f t="shared" si="48"/>
        <v>-1.5</v>
      </c>
      <c r="L176" s="53">
        <f t="shared" si="49"/>
        <v>5</v>
      </c>
      <c r="M176" s="55">
        <f t="shared" si="50"/>
        <v>-7.5</v>
      </c>
      <c r="N176" s="26"/>
      <c r="O176" s="26"/>
      <c r="P176" s="26"/>
      <c r="Q176" s="28"/>
      <c r="R176" s="27"/>
    </row>
    <row r="177" spans="2:18" x14ac:dyDescent="0.2">
      <c r="B177" s="51">
        <v>20</v>
      </c>
      <c r="C177" s="52">
        <v>-1.2410000000000001</v>
      </c>
      <c r="D177" s="52" t="s">
        <v>22</v>
      </c>
      <c r="E177" s="55">
        <f t="shared" si="51"/>
        <v>-1.2164999999999999</v>
      </c>
      <c r="F177" s="53">
        <f t="shared" si="52"/>
        <v>2</v>
      </c>
      <c r="G177" s="55">
        <f t="shared" si="53"/>
        <v>-2.4329999999999998</v>
      </c>
      <c r="H177" s="53"/>
      <c r="I177" s="39">
        <f>I176+(J177-J176)*1.5</f>
        <v>24.691000000000003</v>
      </c>
      <c r="J177" s="33">
        <v>-1</v>
      </c>
      <c r="K177" s="55">
        <f t="shared" si="48"/>
        <v>-1.25</v>
      </c>
      <c r="L177" s="53">
        <f t="shared" si="49"/>
        <v>0.75</v>
      </c>
      <c r="M177" s="55">
        <f t="shared" si="50"/>
        <v>-0.9375</v>
      </c>
      <c r="N177" s="26"/>
      <c r="O177" s="26"/>
      <c r="P177" s="26"/>
      <c r="Q177" s="28"/>
      <c r="R177" s="27"/>
    </row>
    <row r="178" spans="2:18" x14ac:dyDescent="0.2">
      <c r="B178" s="51">
        <v>22</v>
      </c>
      <c r="C178" s="52">
        <v>-1.1930000000000001</v>
      </c>
      <c r="D178" s="52"/>
      <c r="E178" s="55">
        <f t="shared" si="51"/>
        <v>-1.2170000000000001</v>
      </c>
      <c r="F178" s="53">
        <f t="shared" si="52"/>
        <v>2</v>
      </c>
      <c r="G178" s="55">
        <f t="shared" si="53"/>
        <v>-2.4340000000000002</v>
      </c>
      <c r="H178" s="53"/>
      <c r="I178" s="51">
        <v>26</v>
      </c>
      <c r="J178" s="52">
        <v>-0.78500000000000003</v>
      </c>
      <c r="K178" s="55">
        <f>AVERAGE(J177,J178)</f>
        <v>-0.89250000000000007</v>
      </c>
      <c r="L178" s="53">
        <f>I178-I177</f>
        <v>1.3089999999999975</v>
      </c>
      <c r="M178" s="55">
        <f t="shared" si="50"/>
        <v>-1.1682824999999979</v>
      </c>
      <c r="N178" s="30"/>
      <c r="O178" s="30"/>
      <c r="P178" s="30"/>
      <c r="Q178" s="28"/>
      <c r="R178" s="27"/>
    </row>
    <row r="179" spans="2:18" x14ac:dyDescent="0.2">
      <c r="B179" s="51">
        <v>24</v>
      </c>
      <c r="C179" s="52">
        <v>-0.95299999999999996</v>
      </c>
      <c r="D179" s="52"/>
      <c r="E179" s="55">
        <f t="shared" si="51"/>
        <v>-1.073</v>
      </c>
      <c r="F179" s="53">
        <f t="shared" si="52"/>
        <v>2</v>
      </c>
      <c r="G179" s="55">
        <f t="shared" si="53"/>
        <v>-2.1459999999999999</v>
      </c>
      <c r="H179" s="53"/>
      <c r="I179" s="51">
        <v>28</v>
      </c>
      <c r="J179" s="52">
        <v>-0.23100000000000001</v>
      </c>
      <c r="K179" s="55">
        <f t="shared" ref="K179:K182" si="54">AVERAGE(J178,J179)</f>
        <v>-0.50800000000000001</v>
      </c>
      <c r="L179" s="53">
        <f t="shared" ref="L179:L182" si="55">I179-I178</f>
        <v>2</v>
      </c>
      <c r="M179" s="55">
        <f t="shared" si="50"/>
        <v>-1.016</v>
      </c>
      <c r="N179" s="26"/>
      <c r="O179" s="26"/>
      <c r="P179" s="26"/>
      <c r="Q179" s="28"/>
      <c r="R179" s="27"/>
    </row>
    <row r="180" spans="2:18" x14ac:dyDescent="0.2">
      <c r="B180" s="51">
        <v>26</v>
      </c>
      <c r="C180" s="52">
        <v>-0.78500000000000003</v>
      </c>
      <c r="D180" s="52"/>
      <c r="E180" s="55">
        <f t="shared" si="51"/>
        <v>-0.86899999999999999</v>
      </c>
      <c r="F180" s="53">
        <f t="shared" si="52"/>
        <v>2</v>
      </c>
      <c r="G180" s="55">
        <f t="shared" si="53"/>
        <v>-1.738</v>
      </c>
      <c r="H180" s="50"/>
      <c r="I180" s="51">
        <v>30</v>
      </c>
      <c r="J180" s="52">
        <v>1.079</v>
      </c>
      <c r="K180" s="55">
        <f t="shared" si="54"/>
        <v>0.42399999999999999</v>
      </c>
      <c r="L180" s="53">
        <f t="shared" si="55"/>
        <v>2</v>
      </c>
      <c r="M180" s="55">
        <f t="shared" si="50"/>
        <v>0.84799999999999998</v>
      </c>
      <c r="N180" s="30"/>
      <c r="O180" s="30"/>
      <c r="P180" s="30"/>
      <c r="Q180" s="28"/>
      <c r="R180" s="27"/>
    </row>
    <row r="181" spans="2:18" x14ac:dyDescent="0.2">
      <c r="B181" s="51">
        <v>28</v>
      </c>
      <c r="C181" s="52">
        <v>-0.23100000000000001</v>
      </c>
      <c r="E181" s="55">
        <f t="shared" si="51"/>
        <v>-0.50800000000000001</v>
      </c>
      <c r="F181" s="53">
        <f t="shared" si="52"/>
        <v>2</v>
      </c>
      <c r="G181" s="55">
        <f t="shared" si="53"/>
        <v>-1.016</v>
      </c>
      <c r="H181" s="50"/>
      <c r="I181" s="51">
        <v>35</v>
      </c>
      <c r="J181" s="52">
        <v>1.0840000000000001</v>
      </c>
      <c r="K181" s="55">
        <f t="shared" si="54"/>
        <v>1.0815000000000001</v>
      </c>
      <c r="L181" s="53">
        <f t="shared" si="55"/>
        <v>5</v>
      </c>
      <c r="M181" s="55">
        <f t="shared" si="50"/>
        <v>5.4075000000000006</v>
      </c>
      <c r="N181" s="30"/>
      <c r="O181" s="30"/>
      <c r="P181" s="30"/>
      <c r="Q181" s="28"/>
      <c r="R181" s="27"/>
    </row>
    <row r="182" spans="2:18" x14ac:dyDescent="0.2">
      <c r="B182" s="51">
        <v>30</v>
      </c>
      <c r="C182" s="52">
        <v>1.079</v>
      </c>
      <c r="D182" s="52" t="s">
        <v>21</v>
      </c>
      <c r="E182" s="55">
        <f t="shared" si="51"/>
        <v>0.42399999999999999</v>
      </c>
      <c r="F182" s="53">
        <f t="shared" si="52"/>
        <v>2</v>
      </c>
      <c r="G182" s="55">
        <f t="shared" si="53"/>
        <v>0.84799999999999998</v>
      </c>
      <c r="H182" s="50"/>
      <c r="I182" s="51">
        <v>40</v>
      </c>
      <c r="J182" s="52">
        <v>1.089</v>
      </c>
      <c r="K182" s="55">
        <f t="shared" si="54"/>
        <v>1.0865</v>
      </c>
      <c r="L182" s="53">
        <f t="shared" si="55"/>
        <v>5</v>
      </c>
      <c r="M182" s="55">
        <f t="shared" si="50"/>
        <v>5.4325000000000001</v>
      </c>
      <c r="N182" s="26"/>
      <c r="O182" s="26"/>
      <c r="P182" s="26"/>
      <c r="R182" s="27"/>
    </row>
    <row r="183" spans="2:18" x14ac:dyDescent="0.2">
      <c r="B183" s="51">
        <v>35</v>
      </c>
      <c r="C183" s="52">
        <v>1.0840000000000001</v>
      </c>
      <c r="D183" s="52"/>
      <c r="E183" s="55">
        <f t="shared" si="51"/>
        <v>1.0815000000000001</v>
      </c>
      <c r="F183" s="53">
        <f t="shared" si="52"/>
        <v>5</v>
      </c>
      <c r="G183" s="55">
        <f t="shared" si="53"/>
        <v>5.4075000000000006</v>
      </c>
      <c r="H183" s="50"/>
      <c r="I183" s="51"/>
      <c r="J183" s="65"/>
      <c r="K183" s="55"/>
      <c r="L183" s="53"/>
      <c r="M183" s="55"/>
      <c r="N183" s="26"/>
      <c r="O183" s="26"/>
      <c r="P183" s="26"/>
      <c r="R183" s="27"/>
    </row>
    <row r="184" spans="2:18" x14ac:dyDescent="0.2">
      <c r="B184" s="51">
        <v>40</v>
      </c>
      <c r="C184" s="52">
        <v>1.089</v>
      </c>
      <c r="D184" s="56" t="s">
        <v>75</v>
      </c>
      <c r="E184" s="55">
        <f t="shared" si="51"/>
        <v>1.0865</v>
      </c>
      <c r="F184" s="53">
        <f t="shared" si="52"/>
        <v>5</v>
      </c>
      <c r="G184" s="55">
        <f t="shared" si="53"/>
        <v>5.4325000000000001</v>
      </c>
      <c r="H184" s="50"/>
      <c r="I184" s="54"/>
      <c r="J184" s="54"/>
      <c r="K184" s="55"/>
      <c r="L184" s="53"/>
      <c r="M184" s="55"/>
      <c r="N184" s="26"/>
      <c r="O184" s="26"/>
      <c r="P184" s="26"/>
      <c r="R184" s="27"/>
    </row>
    <row r="185" spans="2:18" ht="15" x14ac:dyDescent="0.2">
      <c r="B185" s="35"/>
      <c r="C185" s="22"/>
      <c r="D185" s="22"/>
      <c r="E185" s="35"/>
      <c r="F185" s="53"/>
      <c r="G185" s="55"/>
      <c r="H185" s="81" t="s">
        <v>72</v>
      </c>
      <c r="I185" s="81"/>
      <c r="J185" s="55" t="e">
        <f>#REF!</f>
        <v>#REF!</v>
      </c>
      <c r="K185" s="55" t="s">
        <v>73</v>
      </c>
      <c r="L185" s="53" t="e">
        <f>#REF!</f>
        <v>#REF!</v>
      </c>
      <c r="M185" s="55" t="e">
        <f>J185-L185</f>
        <v>#REF!</v>
      </c>
      <c r="N185" s="30"/>
      <c r="O185" s="23"/>
      <c r="P185" s="23"/>
    </row>
    <row r="186" spans="2:18" ht="15" x14ac:dyDescent="0.2">
      <c r="B186" s="50" t="s">
        <v>70</v>
      </c>
      <c r="C186" s="50"/>
      <c r="D186" s="80">
        <v>0.7</v>
      </c>
      <c r="E186" s="80"/>
      <c r="J186" s="35"/>
      <c r="K186" s="35"/>
      <c r="L186" s="35"/>
      <c r="M186" s="35"/>
      <c r="N186" s="23"/>
      <c r="O186" s="23"/>
      <c r="P186" s="23"/>
    </row>
    <row r="187" spans="2:18" x14ac:dyDescent="0.2">
      <c r="B187" s="79" t="s">
        <v>109</v>
      </c>
      <c r="C187" s="79"/>
      <c r="D187" s="79"/>
      <c r="E187" s="79"/>
      <c r="F187" s="79"/>
      <c r="G187" s="79"/>
      <c r="H187" s="21" t="s">
        <v>74</v>
      </c>
      <c r="I187" s="79" t="s">
        <v>71</v>
      </c>
      <c r="J187" s="79"/>
      <c r="K187" s="79"/>
      <c r="L187" s="79"/>
      <c r="M187" s="79"/>
      <c r="N187" s="24"/>
      <c r="O187" s="24"/>
      <c r="P187" s="26">
        <f>I199-I197</f>
        <v>4.0775000000000006</v>
      </c>
    </row>
    <row r="188" spans="2:18" x14ac:dyDescent="0.2">
      <c r="B188" s="51">
        <v>0</v>
      </c>
      <c r="C188" s="52">
        <v>1.111</v>
      </c>
      <c r="D188" s="55" t="s">
        <v>75</v>
      </c>
      <c r="E188" s="53"/>
      <c r="F188" s="53"/>
      <c r="G188" s="53"/>
      <c r="H188" s="53"/>
      <c r="I188" s="54"/>
      <c r="J188" s="25"/>
      <c r="K188" s="55"/>
      <c r="L188" s="53"/>
      <c r="M188" s="55"/>
      <c r="N188" s="26"/>
      <c r="O188" s="26"/>
      <c r="P188" s="26"/>
      <c r="R188" s="27"/>
    </row>
    <row r="189" spans="2:18" x14ac:dyDescent="0.2">
      <c r="B189" s="51">
        <v>6</v>
      </c>
      <c r="C189" s="52">
        <v>1.1060000000000001</v>
      </c>
      <c r="D189" s="52"/>
      <c r="E189" s="55">
        <f>(C188+C189)/2</f>
        <v>1.1085</v>
      </c>
      <c r="F189" s="53">
        <f>B189-B188</f>
        <v>6</v>
      </c>
      <c r="G189" s="55">
        <f>E189*F189</f>
        <v>6.6509999999999998</v>
      </c>
      <c r="H189" s="53"/>
      <c r="I189" s="51"/>
      <c r="J189" s="51"/>
      <c r="K189" s="55"/>
      <c r="L189" s="53"/>
      <c r="M189" s="55"/>
      <c r="N189" s="26"/>
      <c r="O189" s="26"/>
      <c r="P189" s="26"/>
      <c r="Q189" s="28"/>
      <c r="R189" s="27"/>
    </row>
    <row r="190" spans="2:18" x14ac:dyDescent="0.2">
      <c r="B190" s="51">
        <v>7</v>
      </c>
      <c r="C190" s="52">
        <v>2.2949999999999999</v>
      </c>
      <c r="E190" s="55">
        <f t="shared" ref="E190:E203" si="56">(C189+C190)/2</f>
        <v>1.7004999999999999</v>
      </c>
      <c r="F190" s="53">
        <f t="shared" ref="F190:F203" si="57">B190-B189</f>
        <v>1</v>
      </c>
      <c r="G190" s="55">
        <f t="shared" ref="G190:G203" si="58">E190*F190</f>
        <v>1.7004999999999999</v>
      </c>
      <c r="H190" s="53"/>
      <c r="I190" s="51"/>
      <c r="J190" s="51"/>
      <c r="K190" s="55"/>
      <c r="L190" s="53"/>
      <c r="M190" s="55"/>
      <c r="N190" s="26"/>
      <c r="O190" s="26"/>
      <c r="P190" s="26"/>
      <c r="Q190" s="28"/>
      <c r="R190" s="27"/>
    </row>
    <row r="191" spans="2:18" x14ac:dyDescent="0.2">
      <c r="B191" s="51">
        <v>10</v>
      </c>
      <c r="C191" s="52">
        <v>2.286</v>
      </c>
      <c r="D191" s="55" t="s">
        <v>23</v>
      </c>
      <c r="E191" s="55">
        <f t="shared" si="56"/>
        <v>2.2904999999999998</v>
      </c>
      <c r="F191" s="53">
        <f t="shared" si="57"/>
        <v>3</v>
      </c>
      <c r="G191" s="55">
        <f t="shared" si="58"/>
        <v>6.8714999999999993</v>
      </c>
      <c r="H191" s="53"/>
      <c r="I191" s="51"/>
      <c r="J191" s="51"/>
      <c r="K191" s="55"/>
      <c r="L191" s="53"/>
      <c r="M191" s="55"/>
      <c r="N191" s="26"/>
      <c r="O191" s="26"/>
      <c r="P191" s="26"/>
      <c r="Q191" s="28"/>
      <c r="R191" s="27"/>
    </row>
    <row r="192" spans="2:18" x14ac:dyDescent="0.2">
      <c r="B192" s="51">
        <v>12</v>
      </c>
      <c r="C192" s="52">
        <v>-0.115</v>
      </c>
      <c r="D192" s="52"/>
      <c r="E192" s="55">
        <f t="shared" si="56"/>
        <v>1.0854999999999999</v>
      </c>
      <c r="F192" s="53">
        <f t="shared" si="57"/>
        <v>2</v>
      </c>
      <c r="G192" s="55">
        <f t="shared" si="58"/>
        <v>2.1709999999999998</v>
      </c>
      <c r="H192" s="53"/>
      <c r="I192" s="51"/>
      <c r="J192" s="51"/>
      <c r="K192" s="55"/>
      <c r="L192" s="53"/>
      <c r="M192" s="55"/>
      <c r="N192" s="26"/>
      <c r="O192" s="26"/>
      <c r="P192" s="26"/>
      <c r="Q192" s="28"/>
      <c r="R192" s="27"/>
    </row>
    <row r="193" spans="2:18" x14ac:dyDescent="0.2">
      <c r="B193" s="51">
        <v>14</v>
      </c>
      <c r="C193" s="52">
        <v>-0.45400000000000001</v>
      </c>
      <c r="D193" s="52"/>
      <c r="E193" s="55">
        <f t="shared" si="56"/>
        <v>-0.28450000000000003</v>
      </c>
      <c r="F193" s="53">
        <f t="shared" si="57"/>
        <v>2</v>
      </c>
      <c r="G193" s="55">
        <f t="shared" si="58"/>
        <v>-0.56900000000000006</v>
      </c>
      <c r="H193" s="53"/>
      <c r="I193" s="51"/>
      <c r="J193" s="51"/>
      <c r="K193" s="55"/>
      <c r="L193" s="53"/>
      <c r="M193" s="55"/>
      <c r="N193" s="26"/>
      <c r="O193" s="26"/>
      <c r="P193" s="26"/>
      <c r="Q193" s="28"/>
      <c r="R193" s="27"/>
    </row>
    <row r="194" spans="2:18" x14ac:dyDescent="0.2">
      <c r="B194" s="51">
        <v>16</v>
      </c>
      <c r="C194" s="52">
        <v>-0.71499999999999997</v>
      </c>
      <c r="E194" s="55">
        <f t="shared" si="56"/>
        <v>-0.58450000000000002</v>
      </c>
      <c r="F194" s="53">
        <f t="shared" si="57"/>
        <v>2</v>
      </c>
      <c r="G194" s="55">
        <f t="shared" si="58"/>
        <v>-1.169</v>
      </c>
      <c r="H194" s="53"/>
      <c r="I194" s="51">
        <v>0</v>
      </c>
      <c r="J194" s="52">
        <v>1.111</v>
      </c>
      <c r="K194" s="55"/>
      <c r="L194" s="53"/>
      <c r="M194" s="55"/>
      <c r="N194" s="26"/>
      <c r="O194" s="26"/>
      <c r="P194" s="26"/>
      <c r="Q194" s="28"/>
      <c r="R194" s="27"/>
    </row>
    <row r="195" spans="2:18" x14ac:dyDescent="0.2">
      <c r="B195" s="51">
        <v>18</v>
      </c>
      <c r="C195" s="52">
        <v>-0.94599999999999995</v>
      </c>
      <c r="D195" s="52"/>
      <c r="E195" s="55">
        <f t="shared" si="56"/>
        <v>-0.83050000000000002</v>
      </c>
      <c r="F195" s="53">
        <f t="shared" si="57"/>
        <v>2</v>
      </c>
      <c r="G195" s="55">
        <f t="shared" si="58"/>
        <v>-1.661</v>
      </c>
      <c r="H195" s="53"/>
      <c r="I195" s="51">
        <v>6</v>
      </c>
      <c r="J195" s="52">
        <v>1.1060000000000001</v>
      </c>
      <c r="K195" s="55">
        <f t="shared" ref="K195" si="59">AVERAGE(J194,J195)</f>
        <v>1.1085</v>
      </c>
      <c r="L195" s="53">
        <f t="shared" ref="L195" si="60">I195-I194</f>
        <v>6</v>
      </c>
      <c r="M195" s="55">
        <f t="shared" ref="M195:M203" si="61">L195*K195</f>
        <v>6.6509999999999998</v>
      </c>
      <c r="N195" s="26"/>
      <c r="O195" s="26"/>
      <c r="P195" s="26"/>
      <c r="Q195" s="28"/>
      <c r="R195" s="27"/>
    </row>
    <row r="196" spans="2:18" x14ac:dyDescent="0.2">
      <c r="B196" s="51">
        <v>19</v>
      </c>
      <c r="C196" s="52">
        <v>-1.004</v>
      </c>
      <c r="D196" s="55" t="s">
        <v>22</v>
      </c>
      <c r="E196" s="55">
        <f t="shared" si="56"/>
        <v>-0.97499999999999998</v>
      </c>
      <c r="F196" s="53">
        <f t="shared" si="57"/>
        <v>1</v>
      </c>
      <c r="G196" s="55">
        <f t="shared" si="58"/>
        <v>-0.97499999999999998</v>
      </c>
      <c r="H196" s="53"/>
      <c r="I196" s="51">
        <v>7</v>
      </c>
      <c r="J196" s="52">
        <v>2.2949999999999999</v>
      </c>
      <c r="K196" s="55">
        <f>AVERAGE(J195,J196)</f>
        <v>1.7004999999999999</v>
      </c>
      <c r="L196" s="53">
        <f>I196-I195</f>
        <v>1</v>
      </c>
      <c r="M196" s="55">
        <f t="shared" si="61"/>
        <v>1.7004999999999999</v>
      </c>
      <c r="N196" s="30"/>
      <c r="O196" s="30"/>
      <c r="P196" s="30"/>
      <c r="Q196" s="28"/>
      <c r="R196" s="27"/>
    </row>
    <row r="197" spans="2:18" x14ac:dyDescent="0.2">
      <c r="B197" s="51">
        <v>20</v>
      </c>
      <c r="C197" s="52">
        <v>-0.94499999999999995</v>
      </c>
      <c r="D197" s="52"/>
      <c r="E197" s="55">
        <f t="shared" si="56"/>
        <v>-0.97449999999999992</v>
      </c>
      <c r="F197" s="53">
        <f t="shared" si="57"/>
        <v>1</v>
      </c>
      <c r="G197" s="55">
        <f t="shared" si="58"/>
        <v>-0.97449999999999992</v>
      </c>
      <c r="H197" s="53"/>
      <c r="I197" s="51">
        <v>10</v>
      </c>
      <c r="J197" s="52">
        <v>2.286</v>
      </c>
      <c r="K197" s="55">
        <f t="shared" ref="K197:K203" si="62">AVERAGE(J196,J197)</f>
        <v>2.2904999999999998</v>
      </c>
      <c r="L197" s="53">
        <f t="shared" ref="L197:L203" si="63">I197-I196</f>
        <v>3</v>
      </c>
      <c r="M197" s="55">
        <f t="shared" si="61"/>
        <v>6.8714999999999993</v>
      </c>
      <c r="N197" s="26"/>
      <c r="O197" s="26"/>
      <c r="P197" s="26"/>
      <c r="Q197" s="28"/>
      <c r="R197" s="27"/>
    </row>
    <row r="198" spans="2:18" x14ac:dyDescent="0.2">
      <c r="B198" s="51">
        <v>22</v>
      </c>
      <c r="C198" s="52">
        <v>-0.76400000000000001</v>
      </c>
      <c r="E198" s="55">
        <f t="shared" si="56"/>
        <v>-0.85450000000000004</v>
      </c>
      <c r="F198" s="53">
        <f t="shared" si="57"/>
        <v>2</v>
      </c>
      <c r="G198" s="55">
        <f t="shared" si="58"/>
        <v>-1.7090000000000001</v>
      </c>
      <c r="H198" s="50"/>
      <c r="I198" s="51">
        <v>12</v>
      </c>
      <c r="J198" s="52">
        <v>-0.115</v>
      </c>
      <c r="K198" s="55">
        <f t="shared" si="62"/>
        <v>1.0854999999999999</v>
      </c>
      <c r="L198" s="53">
        <f t="shared" si="63"/>
        <v>2</v>
      </c>
      <c r="M198" s="55">
        <f t="shared" si="61"/>
        <v>2.1709999999999998</v>
      </c>
      <c r="N198" s="30"/>
      <c r="O198" s="30"/>
      <c r="P198" s="30"/>
      <c r="Q198" s="28"/>
      <c r="R198" s="27"/>
    </row>
    <row r="199" spans="2:18" x14ac:dyDescent="0.2">
      <c r="B199" s="51">
        <v>24</v>
      </c>
      <c r="C199" s="52">
        <v>-0.46899999999999997</v>
      </c>
      <c r="D199" s="55"/>
      <c r="E199" s="55">
        <f t="shared" si="56"/>
        <v>-0.61650000000000005</v>
      </c>
      <c r="F199" s="53">
        <f t="shared" si="57"/>
        <v>2</v>
      </c>
      <c r="G199" s="55">
        <f t="shared" si="58"/>
        <v>-1.2330000000000001</v>
      </c>
      <c r="H199" s="50"/>
      <c r="I199" s="39">
        <f>I198+(J198-J199)*1.5</f>
        <v>14.077500000000001</v>
      </c>
      <c r="J199" s="40">
        <v>-1.5</v>
      </c>
      <c r="K199" s="55">
        <f t="shared" si="62"/>
        <v>-0.8075</v>
      </c>
      <c r="L199" s="53">
        <f t="shared" si="63"/>
        <v>2.0775000000000006</v>
      </c>
      <c r="M199" s="55">
        <f t="shared" si="61"/>
        <v>-1.6775812500000005</v>
      </c>
      <c r="N199" s="30"/>
      <c r="O199" s="30"/>
      <c r="P199" s="30"/>
      <c r="Q199" s="28"/>
      <c r="R199" s="27"/>
    </row>
    <row r="200" spans="2:18" x14ac:dyDescent="0.2">
      <c r="B200" s="51">
        <v>26</v>
      </c>
      <c r="C200" s="52">
        <v>-8.4000000000000005E-2</v>
      </c>
      <c r="D200" s="52"/>
      <c r="E200" s="55">
        <f t="shared" si="56"/>
        <v>-0.27649999999999997</v>
      </c>
      <c r="F200" s="53">
        <f t="shared" si="57"/>
        <v>2</v>
      </c>
      <c r="G200" s="55">
        <f t="shared" si="58"/>
        <v>-0.55299999999999994</v>
      </c>
      <c r="H200" s="50"/>
      <c r="I200" s="41">
        <f>I199+5</f>
        <v>19.077500000000001</v>
      </c>
      <c r="J200" s="42">
        <f>J199</f>
        <v>-1.5</v>
      </c>
      <c r="K200" s="55">
        <f t="shared" si="62"/>
        <v>-1.5</v>
      </c>
      <c r="L200" s="53">
        <f t="shared" si="63"/>
        <v>5</v>
      </c>
      <c r="M200" s="55">
        <f t="shared" si="61"/>
        <v>-7.5</v>
      </c>
      <c r="N200" s="26"/>
      <c r="O200" s="26"/>
      <c r="P200" s="26"/>
      <c r="R200" s="27"/>
    </row>
    <row r="201" spans="2:18" x14ac:dyDescent="0.2">
      <c r="B201" s="51">
        <v>28</v>
      </c>
      <c r="C201" s="52">
        <v>1.095</v>
      </c>
      <c r="D201" s="55" t="s">
        <v>21</v>
      </c>
      <c r="E201" s="55">
        <f t="shared" si="56"/>
        <v>0.50549999999999995</v>
      </c>
      <c r="F201" s="53">
        <f t="shared" si="57"/>
        <v>2</v>
      </c>
      <c r="G201" s="55">
        <f t="shared" si="58"/>
        <v>1.0109999999999999</v>
      </c>
      <c r="H201" s="50"/>
      <c r="I201" s="39">
        <f>I200+5</f>
        <v>24.077500000000001</v>
      </c>
      <c r="J201" s="40">
        <f>J199</f>
        <v>-1.5</v>
      </c>
      <c r="K201" s="55">
        <f t="shared" si="62"/>
        <v>-1.5</v>
      </c>
      <c r="L201" s="53">
        <f t="shared" si="63"/>
        <v>5</v>
      </c>
      <c r="M201" s="55">
        <f t="shared" si="61"/>
        <v>-7.5</v>
      </c>
      <c r="N201" s="26"/>
      <c r="O201" s="26"/>
      <c r="P201" s="26"/>
      <c r="R201" s="27"/>
    </row>
    <row r="202" spans="2:18" x14ac:dyDescent="0.2">
      <c r="B202" s="51">
        <v>35</v>
      </c>
      <c r="C202" s="52">
        <v>1.1060000000000001</v>
      </c>
      <c r="D202" s="52"/>
      <c r="E202" s="55">
        <f t="shared" si="56"/>
        <v>1.1005</v>
      </c>
      <c r="F202" s="53">
        <f t="shared" si="57"/>
        <v>7</v>
      </c>
      <c r="G202" s="55">
        <f t="shared" si="58"/>
        <v>7.7035</v>
      </c>
      <c r="H202" s="50"/>
      <c r="I202" s="39">
        <f>I201+(J202-J201)*1.5</f>
        <v>26.177500000000002</v>
      </c>
      <c r="J202" s="33">
        <v>-0.1</v>
      </c>
      <c r="K202" s="55">
        <f t="shared" si="62"/>
        <v>-0.8</v>
      </c>
      <c r="L202" s="53">
        <f t="shared" si="63"/>
        <v>2.1000000000000014</v>
      </c>
      <c r="M202" s="55">
        <f t="shared" si="61"/>
        <v>-1.6800000000000013</v>
      </c>
      <c r="N202" s="26"/>
      <c r="O202" s="26"/>
      <c r="P202" s="26"/>
      <c r="R202" s="27"/>
    </row>
    <row r="203" spans="2:18" x14ac:dyDescent="0.2">
      <c r="B203" s="54">
        <v>40</v>
      </c>
      <c r="C203" s="56">
        <v>1.111</v>
      </c>
      <c r="D203" s="56" t="s">
        <v>75</v>
      </c>
      <c r="E203" s="55">
        <f t="shared" si="56"/>
        <v>1.1085</v>
      </c>
      <c r="F203" s="53">
        <f t="shared" si="57"/>
        <v>5</v>
      </c>
      <c r="G203" s="55">
        <f t="shared" si="58"/>
        <v>5.5425000000000004</v>
      </c>
      <c r="I203" s="51">
        <v>28</v>
      </c>
      <c r="J203" s="52">
        <v>1.095</v>
      </c>
      <c r="K203" s="55">
        <f t="shared" si="62"/>
        <v>0.4975</v>
      </c>
      <c r="L203" s="53">
        <f t="shared" si="63"/>
        <v>1.822499999999998</v>
      </c>
      <c r="M203" s="55">
        <f t="shared" si="61"/>
        <v>0.90669374999999897</v>
      </c>
      <c r="N203" s="26"/>
      <c r="O203" s="26"/>
      <c r="P203" s="26"/>
      <c r="R203" s="27"/>
    </row>
    <row r="204" spans="2:18" x14ac:dyDescent="0.2">
      <c r="B204" s="25"/>
      <c r="C204" s="45"/>
      <c r="D204" s="45"/>
      <c r="E204" s="55"/>
      <c r="F204" s="53"/>
      <c r="G204" s="55"/>
      <c r="H204" s="53"/>
      <c r="I204" s="53"/>
      <c r="J204" s="55"/>
      <c r="K204" s="55"/>
      <c r="L204" s="53"/>
      <c r="M204" s="55"/>
      <c r="N204" s="30"/>
      <c r="O204" s="30"/>
      <c r="P204" s="30"/>
    </row>
    <row r="205" spans="2:18" ht="15" x14ac:dyDescent="0.2">
      <c r="B205" s="50" t="s">
        <v>70</v>
      </c>
      <c r="C205" s="50"/>
      <c r="D205" s="80">
        <v>0.8</v>
      </c>
      <c r="E205" s="80"/>
      <c r="J205" s="35"/>
      <c r="K205" s="35"/>
      <c r="L205" s="35"/>
      <c r="M205" s="35"/>
      <c r="N205" s="23"/>
      <c r="O205" s="23"/>
      <c r="P205" s="23"/>
    </row>
    <row r="206" spans="2:18" x14ac:dyDescent="0.2">
      <c r="B206" s="79" t="s">
        <v>109</v>
      </c>
      <c r="C206" s="79"/>
      <c r="D206" s="79"/>
      <c r="E206" s="79"/>
      <c r="F206" s="79"/>
      <c r="G206" s="79"/>
      <c r="H206" s="21" t="s">
        <v>74</v>
      </c>
      <c r="I206" s="79" t="s">
        <v>71</v>
      </c>
      <c r="J206" s="79"/>
      <c r="K206" s="79"/>
      <c r="L206" s="79"/>
      <c r="M206" s="79"/>
      <c r="N206" s="24"/>
      <c r="O206" s="24"/>
      <c r="P206" s="26">
        <f>I218-I216</f>
        <v>10</v>
      </c>
    </row>
    <row r="207" spans="2:18" x14ac:dyDescent="0.2">
      <c r="B207" s="51">
        <v>0</v>
      </c>
      <c r="C207" s="52">
        <v>2.7519999999999998</v>
      </c>
      <c r="D207" s="52" t="s">
        <v>116</v>
      </c>
      <c r="E207" s="53"/>
      <c r="F207" s="53"/>
      <c r="G207" s="53"/>
      <c r="H207" s="53"/>
      <c r="I207" s="54"/>
      <c r="J207" s="25"/>
      <c r="K207" s="55"/>
      <c r="L207" s="53"/>
      <c r="M207" s="55"/>
      <c r="N207" s="26"/>
      <c r="O207" s="26"/>
      <c r="P207" s="26"/>
      <c r="R207" s="27"/>
    </row>
    <row r="208" spans="2:18" x14ac:dyDescent="0.2">
      <c r="B208" s="51">
        <v>5</v>
      </c>
      <c r="C208" s="52">
        <v>2.7549999999999999</v>
      </c>
      <c r="E208" s="55">
        <f>(C207+C208)/2</f>
        <v>2.7534999999999998</v>
      </c>
      <c r="F208" s="53">
        <f>B208-B207</f>
        <v>5</v>
      </c>
      <c r="G208" s="55">
        <f>E208*F208</f>
        <v>13.767499999999998</v>
      </c>
      <c r="H208" s="53"/>
      <c r="I208" s="51"/>
      <c r="J208" s="51"/>
      <c r="K208" s="55"/>
      <c r="L208" s="53"/>
      <c r="M208" s="55"/>
      <c r="N208" s="26"/>
      <c r="O208" s="26"/>
      <c r="P208" s="26"/>
      <c r="Q208" s="28"/>
      <c r="R208" s="27"/>
    </row>
    <row r="209" spans="2:18" x14ac:dyDescent="0.2">
      <c r="B209" s="51">
        <v>10</v>
      </c>
      <c r="C209" s="52">
        <v>2.76</v>
      </c>
      <c r="D209" s="55" t="s">
        <v>23</v>
      </c>
      <c r="E209" s="55">
        <f t="shared" ref="E209:E219" si="64">(C208+C209)/2</f>
        <v>2.7574999999999998</v>
      </c>
      <c r="F209" s="53">
        <f t="shared" ref="F209:F219" si="65">B209-B208</f>
        <v>5</v>
      </c>
      <c r="G209" s="55">
        <f t="shared" ref="G209:G219" si="66">E209*F209</f>
        <v>13.7875</v>
      </c>
      <c r="H209" s="53"/>
      <c r="I209" s="51"/>
      <c r="J209" s="51"/>
      <c r="K209" s="55"/>
      <c r="L209" s="53"/>
      <c r="M209" s="55"/>
      <c r="N209" s="26"/>
      <c r="O209" s="26"/>
      <c r="P209" s="26"/>
      <c r="Q209" s="28"/>
      <c r="R209" s="27"/>
    </row>
    <row r="210" spans="2:18" x14ac:dyDescent="0.2">
      <c r="B210" s="51">
        <v>12</v>
      </c>
      <c r="C210" s="52">
        <v>-0.03</v>
      </c>
      <c r="D210" s="52"/>
      <c r="E210" s="55">
        <f t="shared" si="64"/>
        <v>1.365</v>
      </c>
      <c r="F210" s="53">
        <f t="shared" si="65"/>
        <v>2</v>
      </c>
      <c r="G210" s="55">
        <f t="shared" si="66"/>
        <v>2.73</v>
      </c>
      <c r="H210" s="53"/>
      <c r="I210" s="51"/>
      <c r="J210" s="51"/>
      <c r="K210" s="55"/>
      <c r="L210" s="53"/>
      <c r="M210" s="55"/>
      <c r="N210" s="26"/>
      <c r="O210" s="26"/>
      <c r="P210" s="26"/>
      <c r="Q210" s="28"/>
      <c r="R210" s="27"/>
    </row>
    <row r="211" spans="2:18" x14ac:dyDescent="0.2">
      <c r="B211" s="51">
        <v>14</v>
      </c>
      <c r="C211" s="52">
        <v>-0.54</v>
      </c>
      <c r="D211" s="52"/>
      <c r="E211" s="55">
        <f t="shared" si="64"/>
        <v>-0.28500000000000003</v>
      </c>
      <c r="F211" s="53">
        <f t="shared" si="65"/>
        <v>2</v>
      </c>
      <c r="G211" s="55">
        <f t="shared" si="66"/>
        <v>-0.57000000000000006</v>
      </c>
      <c r="H211" s="53"/>
      <c r="I211" s="51"/>
      <c r="J211" s="51"/>
      <c r="K211" s="55"/>
      <c r="L211" s="53"/>
      <c r="M211" s="55"/>
      <c r="N211" s="26"/>
      <c r="O211" s="26"/>
      <c r="P211" s="26"/>
      <c r="Q211" s="28"/>
      <c r="R211" s="27"/>
    </row>
    <row r="212" spans="2:18" x14ac:dyDescent="0.2">
      <c r="B212" s="51">
        <v>16</v>
      </c>
      <c r="C212" s="52">
        <v>-0.72099999999999997</v>
      </c>
      <c r="E212" s="55">
        <f t="shared" si="64"/>
        <v>-0.63050000000000006</v>
      </c>
      <c r="F212" s="53">
        <f t="shared" si="65"/>
        <v>2</v>
      </c>
      <c r="G212" s="55">
        <f t="shared" si="66"/>
        <v>-1.2610000000000001</v>
      </c>
      <c r="H212" s="53"/>
      <c r="I212" s="51"/>
      <c r="J212" s="51"/>
      <c r="K212" s="55"/>
      <c r="L212" s="53"/>
      <c r="M212" s="55"/>
      <c r="N212" s="26"/>
      <c r="O212" s="26"/>
      <c r="P212" s="26"/>
      <c r="Q212" s="28"/>
      <c r="R212" s="27"/>
    </row>
    <row r="213" spans="2:18" x14ac:dyDescent="0.2">
      <c r="B213" s="51">
        <v>17</v>
      </c>
      <c r="C213" s="52">
        <v>-0.78</v>
      </c>
      <c r="D213" s="55" t="s">
        <v>22</v>
      </c>
      <c r="E213" s="55">
        <f t="shared" si="64"/>
        <v>-0.75049999999999994</v>
      </c>
      <c r="F213" s="53">
        <f t="shared" si="65"/>
        <v>1</v>
      </c>
      <c r="G213" s="55">
        <f t="shared" si="66"/>
        <v>-0.75049999999999994</v>
      </c>
      <c r="H213" s="53"/>
      <c r="I213" s="51"/>
      <c r="J213" s="51"/>
      <c r="K213" s="55"/>
      <c r="L213" s="53"/>
      <c r="M213" s="55"/>
      <c r="N213" s="26"/>
      <c r="O213" s="26"/>
      <c r="P213" s="26"/>
      <c r="Q213" s="28"/>
      <c r="R213" s="27"/>
    </row>
    <row r="214" spans="2:18" x14ac:dyDescent="0.2">
      <c r="B214" s="51">
        <v>18</v>
      </c>
      <c r="C214" s="52">
        <v>-0.72399999999999998</v>
      </c>
      <c r="D214" s="52"/>
      <c r="E214" s="55">
        <f t="shared" si="64"/>
        <v>-0.752</v>
      </c>
      <c r="F214" s="53">
        <f t="shared" si="65"/>
        <v>1</v>
      </c>
      <c r="G214" s="55">
        <f t="shared" si="66"/>
        <v>-0.752</v>
      </c>
      <c r="H214" s="53"/>
      <c r="I214" s="51">
        <v>0</v>
      </c>
      <c r="J214" s="52">
        <v>2.7519999999999998</v>
      </c>
      <c r="K214" s="55"/>
      <c r="L214" s="53"/>
      <c r="M214" s="55"/>
      <c r="N214" s="26"/>
      <c r="O214" s="26"/>
      <c r="P214" s="26"/>
      <c r="Q214" s="28"/>
      <c r="R214" s="27"/>
    </row>
    <row r="215" spans="2:18" x14ac:dyDescent="0.2">
      <c r="B215" s="51">
        <v>20</v>
      </c>
      <c r="C215" s="52">
        <v>-0.54100000000000004</v>
      </c>
      <c r="D215" s="52"/>
      <c r="E215" s="55">
        <f t="shared" si="64"/>
        <v>-0.63250000000000006</v>
      </c>
      <c r="F215" s="53">
        <f t="shared" si="65"/>
        <v>2</v>
      </c>
      <c r="G215" s="55">
        <f t="shared" si="66"/>
        <v>-1.2650000000000001</v>
      </c>
      <c r="H215" s="53"/>
      <c r="I215" s="51">
        <v>5</v>
      </c>
      <c r="J215" s="52">
        <v>2.7549999999999999</v>
      </c>
      <c r="K215" s="55">
        <f>AVERAGE(J214,J215)</f>
        <v>2.7534999999999998</v>
      </c>
      <c r="L215" s="53">
        <f>I215-I214</f>
        <v>5</v>
      </c>
      <c r="M215" s="55">
        <f t="shared" ref="M215:M220" si="67">L215*K215</f>
        <v>13.767499999999998</v>
      </c>
      <c r="N215" s="30"/>
      <c r="O215" s="30"/>
      <c r="P215" s="30"/>
      <c r="Q215" s="28"/>
      <c r="R215" s="27"/>
    </row>
    <row r="216" spans="2:18" x14ac:dyDescent="0.2">
      <c r="B216" s="51">
        <v>22</v>
      </c>
      <c r="C216" s="52">
        <v>-9.0999999999999998E-2</v>
      </c>
      <c r="E216" s="55">
        <f t="shared" si="64"/>
        <v>-0.316</v>
      </c>
      <c r="F216" s="53">
        <f t="shared" si="65"/>
        <v>2</v>
      </c>
      <c r="G216" s="55">
        <f t="shared" si="66"/>
        <v>-0.63200000000000001</v>
      </c>
      <c r="H216" s="53"/>
      <c r="I216" s="39">
        <f>I215+(J215-J216)*1.5</f>
        <v>11.3825</v>
      </c>
      <c r="J216" s="40">
        <v>-1.5</v>
      </c>
      <c r="K216" s="55">
        <f t="shared" ref="K216:K220" si="68">AVERAGE(J215,J216)</f>
        <v>0.62749999999999995</v>
      </c>
      <c r="L216" s="53">
        <f t="shared" ref="L216:L220" si="69">I216-I215</f>
        <v>6.3825000000000003</v>
      </c>
      <c r="M216" s="55">
        <f t="shared" si="67"/>
        <v>4.0050187499999996</v>
      </c>
      <c r="N216" s="26"/>
      <c r="O216" s="26"/>
      <c r="P216" s="26"/>
      <c r="Q216" s="28"/>
      <c r="R216" s="27"/>
    </row>
    <row r="217" spans="2:18" x14ac:dyDescent="0.2">
      <c r="B217" s="51">
        <v>24</v>
      </c>
      <c r="C217" s="52">
        <v>2.66</v>
      </c>
      <c r="D217" s="55" t="s">
        <v>21</v>
      </c>
      <c r="E217" s="55">
        <f t="shared" si="64"/>
        <v>1.2845</v>
      </c>
      <c r="F217" s="53">
        <f t="shared" si="65"/>
        <v>2</v>
      </c>
      <c r="G217" s="55">
        <f t="shared" si="66"/>
        <v>2.569</v>
      </c>
      <c r="H217" s="50"/>
      <c r="I217" s="41">
        <f>I216+5</f>
        <v>16.3825</v>
      </c>
      <c r="J217" s="42">
        <f>J216</f>
        <v>-1.5</v>
      </c>
      <c r="K217" s="55">
        <f t="shared" si="68"/>
        <v>-1.5</v>
      </c>
      <c r="L217" s="53">
        <f t="shared" si="69"/>
        <v>5</v>
      </c>
      <c r="M217" s="55">
        <f t="shared" si="67"/>
        <v>-7.5</v>
      </c>
      <c r="N217" s="30"/>
      <c r="O217" s="30"/>
      <c r="P217" s="30"/>
      <c r="Q217" s="28"/>
      <c r="R217" s="27"/>
    </row>
    <row r="218" spans="2:18" x14ac:dyDescent="0.2">
      <c r="B218" s="51">
        <v>29</v>
      </c>
      <c r="C218" s="52">
        <v>2.6549999999999998</v>
      </c>
      <c r="D218" s="52" t="s">
        <v>108</v>
      </c>
      <c r="E218" s="55">
        <f t="shared" si="64"/>
        <v>2.6574999999999998</v>
      </c>
      <c r="F218" s="53">
        <f t="shared" si="65"/>
        <v>5</v>
      </c>
      <c r="G218" s="55">
        <f t="shared" si="66"/>
        <v>13.287499999999998</v>
      </c>
      <c r="H218" s="50"/>
      <c r="I218" s="39">
        <f>I217+5</f>
        <v>21.3825</v>
      </c>
      <c r="J218" s="40">
        <f>J216</f>
        <v>-1.5</v>
      </c>
      <c r="K218" s="55">
        <f t="shared" si="68"/>
        <v>-1.5</v>
      </c>
      <c r="L218" s="53">
        <f t="shared" si="69"/>
        <v>5</v>
      </c>
      <c r="M218" s="55">
        <f t="shared" si="67"/>
        <v>-7.5</v>
      </c>
      <c r="N218" s="30"/>
      <c r="O218" s="30"/>
      <c r="P218" s="30"/>
      <c r="Q218" s="28"/>
      <c r="R218" s="27"/>
    </row>
    <row r="219" spans="2:18" x14ac:dyDescent="0.2">
      <c r="B219" s="51">
        <v>30</v>
      </c>
      <c r="C219" s="52">
        <v>2.65</v>
      </c>
      <c r="D219" s="52"/>
      <c r="E219" s="55">
        <f t="shared" si="64"/>
        <v>2.6524999999999999</v>
      </c>
      <c r="F219" s="53">
        <f t="shared" si="65"/>
        <v>1</v>
      </c>
      <c r="G219" s="55">
        <f t="shared" si="66"/>
        <v>2.6524999999999999</v>
      </c>
      <c r="H219" s="50"/>
      <c r="I219" s="39">
        <f>I218+(J219-J218)*1.5</f>
        <v>27.607500000000002</v>
      </c>
      <c r="J219" s="33">
        <v>2.65</v>
      </c>
      <c r="K219" s="55">
        <f t="shared" si="68"/>
        <v>0.57499999999999996</v>
      </c>
      <c r="L219" s="53">
        <f t="shared" si="69"/>
        <v>6.2250000000000014</v>
      </c>
      <c r="M219" s="55">
        <f t="shared" si="67"/>
        <v>3.5793750000000006</v>
      </c>
      <c r="N219" s="26"/>
      <c r="O219" s="26"/>
      <c r="P219" s="26"/>
      <c r="R219" s="27"/>
    </row>
    <row r="220" spans="2:18" x14ac:dyDescent="0.2">
      <c r="B220" s="51"/>
      <c r="C220" s="52"/>
      <c r="D220" s="52"/>
      <c r="E220" s="55"/>
      <c r="F220" s="53"/>
      <c r="G220" s="55"/>
      <c r="H220" s="50"/>
      <c r="I220" s="51">
        <v>30</v>
      </c>
      <c r="J220" s="52">
        <v>2.65</v>
      </c>
      <c r="K220" s="55">
        <f t="shared" si="68"/>
        <v>2.65</v>
      </c>
      <c r="L220" s="53">
        <f t="shared" si="69"/>
        <v>2.3924999999999983</v>
      </c>
      <c r="M220" s="55">
        <f t="shared" si="67"/>
        <v>6.3401249999999951</v>
      </c>
      <c r="N220" s="26"/>
      <c r="O220" s="26"/>
      <c r="P220" s="26"/>
      <c r="R220" s="27"/>
    </row>
    <row r="221" spans="2:18" x14ac:dyDescent="0.2">
      <c r="B221" s="51"/>
      <c r="C221" s="52"/>
      <c r="D221" s="52"/>
      <c r="E221" s="55"/>
      <c r="F221" s="53"/>
      <c r="G221" s="55"/>
      <c r="H221" s="50"/>
      <c r="I221" s="54"/>
      <c r="J221" s="54"/>
      <c r="K221" s="55"/>
      <c r="L221" s="53"/>
      <c r="M221" s="55"/>
      <c r="N221" s="26"/>
      <c r="O221" s="26"/>
      <c r="P221" s="26"/>
      <c r="R221" s="27"/>
    </row>
    <row r="222" spans="2:18" x14ac:dyDescent="0.2">
      <c r="B222" s="54"/>
      <c r="C222" s="56"/>
      <c r="D222" s="56"/>
      <c r="E222" s="55"/>
      <c r="F222" s="53"/>
      <c r="G222" s="55"/>
      <c r="I222" s="54"/>
      <c r="J222" s="54"/>
      <c r="K222" s="55"/>
      <c r="L222" s="53"/>
      <c r="M222" s="55"/>
      <c r="N222" s="26"/>
      <c r="O222" s="26"/>
      <c r="P222" s="26"/>
      <c r="R222" s="27"/>
    </row>
    <row r="223" spans="2:18" x14ac:dyDescent="0.2">
      <c r="B223" s="54"/>
      <c r="C223" s="56"/>
      <c r="D223" s="56"/>
      <c r="E223" s="55"/>
      <c r="F223" s="53"/>
      <c r="G223" s="55"/>
      <c r="I223" s="54"/>
      <c r="J223" s="54"/>
      <c r="K223" s="55"/>
      <c r="L223" s="53"/>
      <c r="M223" s="55"/>
      <c r="O223" s="30"/>
      <c r="P223" s="30"/>
    </row>
    <row r="224" spans="2:18" x14ac:dyDescent="0.2">
      <c r="B224" s="54"/>
      <c r="C224" s="56"/>
      <c r="D224" s="56"/>
      <c r="E224" s="55"/>
      <c r="F224" s="53"/>
      <c r="G224" s="55"/>
      <c r="I224" s="54"/>
      <c r="J224" s="54"/>
      <c r="K224" s="55"/>
      <c r="L224" s="53"/>
      <c r="M224" s="55"/>
      <c r="O224" s="23"/>
      <c r="P224" s="23"/>
    </row>
    <row r="225" spans="2:18" ht="15" x14ac:dyDescent="0.2">
      <c r="B225" s="50" t="s">
        <v>70</v>
      </c>
      <c r="C225" s="50"/>
      <c r="D225" s="80">
        <v>0.9</v>
      </c>
      <c r="E225" s="80"/>
      <c r="J225" s="35"/>
      <c r="K225" s="35"/>
      <c r="L225" s="35"/>
      <c r="M225" s="35"/>
      <c r="N225" s="23"/>
      <c r="O225" s="23"/>
      <c r="P225" s="23"/>
    </row>
    <row r="226" spans="2:18" x14ac:dyDescent="0.2">
      <c r="B226" s="79" t="s">
        <v>109</v>
      </c>
      <c r="C226" s="79"/>
      <c r="D226" s="79"/>
      <c r="E226" s="79"/>
      <c r="F226" s="79"/>
      <c r="G226" s="79"/>
      <c r="H226" s="21" t="s">
        <v>74</v>
      </c>
      <c r="I226" s="79" t="s">
        <v>71</v>
      </c>
      <c r="J226" s="79"/>
      <c r="K226" s="79"/>
      <c r="L226" s="79"/>
      <c r="M226" s="79"/>
      <c r="N226" s="24"/>
      <c r="O226" s="24"/>
      <c r="P226" s="26">
        <f>I238-I236</f>
        <v>12.725000000000001</v>
      </c>
    </row>
    <row r="227" spans="2:18" x14ac:dyDescent="0.2">
      <c r="B227" s="51">
        <v>0</v>
      </c>
      <c r="C227" s="52">
        <v>3.5590000000000002</v>
      </c>
      <c r="D227" s="52" t="s">
        <v>113</v>
      </c>
      <c r="E227" s="53"/>
      <c r="F227" s="53"/>
      <c r="G227" s="53"/>
      <c r="H227" s="53"/>
      <c r="I227" s="54"/>
      <c r="J227" s="25"/>
      <c r="K227" s="55"/>
      <c r="L227" s="53"/>
      <c r="M227" s="55"/>
      <c r="N227" s="26"/>
      <c r="O227" s="26"/>
      <c r="P227" s="26"/>
      <c r="R227" s="27"/>
    </row>
    <row r="228" spans="2:18" x14ac:dyDescent="0.2">
      <c r="B228" s="51">
        <v>3</v>
      </c>
      <c r="C228" s="52">
        <v>3.5489999999999999</v>
      </c>
      <c r="D228" s="55" t="s">
        <v>23</v>
      </c>
      <c r="E228" s="55">
        <f>(C227+C228)/2</f>
        <v>3.5540000000000003</v>
      </c>
      <c r="F228" s="53">
        <f>B228-B227</f>
        <v>3</v>
      </c>
      <c r="G228" s="55">
        <f>E228*F228</f>
        <v>10.662000000000001</v>
      </c>
      <c r="H228" s="53"/>
      <c r="I228" s="51"/>
      <c r="J228" s="51"/>
      <c r="K228" s="55"/>
      <c r="L228" s="53"/>
      <c r="M228" s="55"/>
      <c r="N228" s="26"/>
      <c r="O228" s="26"/>
      <c r="P228" s="26"/>
      <c r="Q228" s="28"/>
      <c r="R228" s="27"/>
    </row>
    <row r="229" spans="2:18" x14ac:dyDescent="0.2">
      <c r="B229" s="51">
        <v>5</v>
      </c>
      <c r="C229" s="52">
        <v>0.94899999999999995</v>
      </c>
      <c r="D229" s="52"/>
      <c r="E229" s="55">
        <f t="shared" ref="E229:E242" si="70">(C228+C229)/2</f>
        <v>2.2490000000000001</v>
      </c>
      <c r="F229" s="53">
        <f t="shared" ref="F229:F242" si="71">B229-B228</f>
        <v>2</v>
      </c>
      <c r="G229" s="55">
        <f t="shared" ref="G229:G242" si="72">E229*F229</f>
        <v>4.4980000000000002</v>
      </c>
      <c r="H229" s="53"/>
      <c r="I229" s="51"/>
      <c r="J229" s="51"/>
      <c r="K229" s="55"/>
      <c r="L229" s="53"/>
      <c r="M229" s="55"/>
      <c r="N229" s="26"/>
      <c r="O229" s="26"/>
      <c r="P229" s="26"/>
      <c r="Q229" s="28"/>
      <c r="R229" s="27"/>
    </row>
    <row r="230" spans="2:18" x14ac:dyDescent="0.2">
      <c r="B230" s="51">
        <v>7</v>
      </c>
      <c r="C230" s="52">
        <v>0.19800000000000001</v>
      </c>
      <c r="D230" s="52"/>
      <c r="E230" s="55">
        <f t="shared" si="70"/>
        <v>0.57350000000000001</v>
      </c>
      <c r="F230" s="53">
        <f t="shared" si="71"/>
        <v>2</v>
      </c>
      <c r="G230" s="55">
        <f t="shared" si="72"/>
        <v>1.147</v>
      </c>
      <c r="H230" s="53"/>
      <c r="I230" s="51"/>
      <c r="J230" s="51"/>
      <c r="K230" s="55"/>
      <c r="L230" s="53"/>
      <c r="M230" s="55"/>
      <c r="N230" s="26"/>
      <c r="O230" s="26"/>
      <c r="P230" s="26"/>
      <c r="Q230" s="28"/>
      <c r="R230" s="27"/>
    </row>
    <row r="231" spans="2:18" x14ac:dyDescent="0.2">
      <c r="B231" s="51">
        <v>9</v>
      </c>
      <c r="C231" s="52">
        <v>-6.0000000000000001E-3</v>
      </c>
      <c r="D231" s="52"/>
      <c r="E231" s="55">
        <f t="shared" si="70"/>
        <v>9.6000000000000002E-2</v>
      </c>
      <c r="F231" s="53">
        <f t="shared" si="71"/>
        <v>2</v>
      </c>
      <c r="G231" s="55">
        <f t="shared" si="72"/>
        <v>0.192</v>
      </c>
      <c r="H231" s="53"/>
      <c r="I231" s="51"/>
      <c r="J231" s="51"/>
      <c r="K231" s="55"/>
      <c r="L231" s="53"/>
      <c r="M231" s="55"/>
      <c r="N231" s="26"/>
      <c r="O231" s="26"/>
      <c r="P231" s="26"/>
      <c r="Q231" s="28"/>
      <c r="R231" s="27"/>
    </row>
    <row r="232" spans="2:18" x14ac:dyDescent="0.2">
      <c r="B232" s="51">
        <v>11</v>
      </c>
      <c r="C232" s="52">
        <v>-0.20200000000000001</v>
      </c>
      <c r="D232" s="52"/>
      <c r="E232" s="55">
        <f t="shared" si="70"/>
        <v>-0.10400000000000001</v>
      </c>
      <c r="F232" s="53">
        <f t="shared" si="71"/>
        <v>2</v>
      </c>
      <c r="G232" s="55">
        <f t="shared" si="72"/>
        <v>-0.20800000000000002</v>
      </c>
      <c r="H232" s="53"/>
      <c r="I232" s="51"/>
      <c r="J232" s="51"/>
      <c r="K232" s="55"/>
      <c r="L232" s="53"/>
      <c r="M232" s="55"/>
      <c r="N232" s="26"/>
      <c r="O232" s="26"/>
      <c r="P232" s="26"/>
      <c r="Q232" s="28"/>
      <c r="R232" s="27"/>
    </row>
    <row r="233" spans="2:18" x14ac:dyDescent="0.2">
      <c r="B233" s="51">
        <v>13</v>
      </c>
      <c r="C233" s="52">
        <v>-0.40200000000000002</v>
      </c>
      <c r="E233" s="55">
        <f t="shared" si="70"/>
        <v>-0.30200000000000005</v>
      </c>
      <c r="F233" s="53">
        <f t="shared" si="71"/>
        <v>2</v>
      </c>
      <c r="G233" s="55">
        <f t="shared" si="72"/>
        <v>-0.60400000000000009</v>
      </c>
      <c r="H233" s="53"/>
      <c r="I233" s="51">
        <v>0</v>
      </c>
      <c r="J233" s="52">
        <v>3.5590000000000002</v>
      </c>
      <c r="K233" s="55"/>
      <c r="L233" s="53"/>
      <c r="M233" s="55"/>
      <c r="N233" s="26"/>
      <c r="O233" s="26"/>
      <c r="P233" s="26"/>
      <c r="Q233" s="28"/>
      <c r="R233" s="27"/>
    </row>
    <row r="234" spans="2:18" x14ac:dyDescent="0.2">
      <c r="B234" s="51">
        <v>14</v>
      </c>
      <c r="C234" s="52">
        <v>-0.45100000000000001</v>
      </c>
      <c r="D234" s="55" t="s">
        <v>22</v>
      </c>
      <c r="E234" s="55">
        <f t="shared" si="70"/>
        <v>-0.42649999999999999</v>
      </c>
      <c r="F234" s="53">
        <f t="shared" si="71"/>
        <v>1</v>
      </c>
      <c r="G234" s="55">
        <f t="shared" si="72"/>
        <v>-0.42649999999999999</v>
      </c>
      <c r="H234" s="53"/>
      <c r="I234" s="51">
        <v>1.5</v>
      </c>
      <c r="J234" s="52">
        <v>3.5489999999999999</v>
      </c>
      <c r="K234" s="55">
        <f t="shared" ref="K234:K240" si="73">AVERAGE(J233,J234)</f>
        <v>3.5540000000000003</v>
      </c>
      <c r="L234" s="53">
        <f t="shared" ref="L234:L240" si="74">I234-I233</f>
        <v>1.5</v>
      </c>
      <c r="M234" s="55">
        <f t="shared" ref="M234:M240" si="75">L234*K234</f>
        <v>5.3310000000000004</v>
      </c>
      <c r="N234" s="26"/>
      <c r="O234" s="26"/>
      <c r="P234" s="26"/>
      <c r="Q234" s="28"/>
      <c r="R234" s="27"/>
    </row>
    <row r="235" spans="2:18" x14ac:dyDescent="0.2">
      <c r="B235" s="51">
        <v>15</v>
      </c>
      <c r="C235" s="52">
        <v>-0.40300000000000002</v>
      </c>
      <c r="D235" s="52"/>
      <c r="E235" s="55">
        <f t="shared" si="70"/>
        <v>-0.42700000000000005</v>
      </c>
      <c r="F235" s="53">
        <f t="shared" si="71"/>
        <v>1</v>
      </c>
      <c r="G235" s="55">
        <f t="shared" si="72"/>
        <v>-0.42700000000000005</v>
      </c>
      <c r="H235" s="53"/>
      <c r="I235" s="39">
        <f>I234+(J234-J235)*1.5</f>
        <v>9.0734999999999992</v>
      </c>
      <c r="J235" s="40">
        <v>-1.5</v>
      </c>
      <c r="K235" s="55">
        <f t="shared" si="73"/>
        <v>1.0245</v>
      </c>
      <c r="L235" s="53">
        <f t="shared" si="74"/>
        <v>7.5734999999999992</v>
      </c>
      <c r="M235" s="55">
        <f t="shared" si="75"/>
        <v>7.7590507499999992</v>
      </c>
      <c r="N235" s="30"/>
      <c r="O235" s="30"/>
      <c r="P235" s="30"/>
      <c r="Q235" s="28"/>
      <c r="R235" s="27"/>
    </row>
    <row r="236" spans="2:18" x14ac:dyDescent="0.2">
      <c r="B236" s="51">
        <v>17</v>
      </c>
      <c r="C236" s="52">
        <v>-0.251</v>
      </c>
      <c r="D236" s="52"/>
      <c r="E236" s="55">
        <f t="shared" si="70"/>
        <v>-0.32700000000000001</v>
      </c>
      <c r="F236" s="53">
        <f t="shared" si="71"/>
        <v>2</v>
      </c>
      <c r="G236" s="55">
        <f t="shared" si="72"/>
        <v>-0.65400000000000003</v>
      </c>
      <c r="H236" s="53"/>
      <c r="I236" s="41">
        <f>I235+5</f>
        <v>14.073499999999999</v>
      </c>
      <c r="J236" s="42">
        <f>J235</f>
        <v>-1.5</v>
      </c>
      <c r="K236" s="55">
        <f t="shared" si="73"/>
        <v>-1.5</v>
      </c>
      <c r="L236" s="53">
        <f t="shared" si="74"/>
        <v>5</v>
      </c>
      <c r="M236" s="55">
        <f t="shared" si="75"/>
        <v>-7.5</v>
      </c>
      <c r="N236" s="26"/>
      <c r="O236" s="26"/>
      <c r="P236" s="26"/>
      <c r="Q236" s="28"/>
      <c r="R236" s="27"/>
    </row>
    <row r="237" spans="2:18" x14ac:dyDescent="0.2">
      <c r="B237" s="51">
        <v>19</v>
      </c>
      <c r="C237" s="52">
        <v>-1.0999999999999999E-2</v>
      </c>
      <c r="D237" s="52"/>
      <c r="E237" s="55">
        <f t="shared" si="70"/>
        <v>-0.13100000000000001</v>
      </c>
      <c r="F237" s="53">
        <f t="shared" si="71"/>
        <v>2</v>
      </c>
      <c r="G237" s="55">
        <f t="shared" si="72"/>
        <v>-0.26200000000000001</v>
      </c>
      <c r="H237" s="50"/>
      <c r="I237" s="39">
        <f>I236+5</f>
        <v>19.073499999999999</v>
      </c>
      <c r="J237" s="40">
        <f>J235</f>
        <v>-1.5</v>
      </c>
      <c r="K237" s="55">
        <f t="shared" si="73"/>
        <v>-1.5</v>
      </c>
      <c r="L237" s="53">
        <f t="shared" si="74"/>
        <v>5</v>
      </c>
      <c r="M237" s="55">
        <f t="shared" si="75"/>
        <v>-7.5</v>
      </c>
      <c r="N237" s="30"/>
      <c r="O237" s="30"/>
      <c r="P237" s="30"/>
      <c r="Q237" s="28"/>
      <c r="R237" s="27"/>
    </row>
    <row r="238" spans="2:18" x14ac:dyDescent="0.2">
      <c r="B238" s="51">
        <v>21</v>
      </c>
      <c r="C238" s="52">
        <v>0.14899999999999999</v>
      </c>
      <c r="E238" s="55">
        <f t="shared" si="70"/>
        <v>6.8999999999999992E-2</v>
      </c>
      <c r="F238" s="53">
        <f t="shared" si="71"/>
        <v>2</v>
      </c>
      <c r="G238" s="55">
        <f t="shared" si="72"/>
        <v>0.13799999999999998</v>
      </c>
      <c r="H238" s="50"/>
      <c r="I238" s="39">
        <f>I237+(J238-J237)*1.5</f>
        <v>26.798500000000001</v>
      </c>
      <c r="J238" s="33">
        <v>3.65</v>
      </c>
      <c r="K238" s="55">
        <f t="shared" si="73"/>
        <v>1.075</v>
      </c>
      <c r="L238" s="53">
        <f t="shared" si="74"/>
        <v>7.7250000000000014</v>
      </c>
      <c r="M238" s="55">
        <f t="shared" si="75"/>
        <v>8.3043750000000021</v>
      </c>
      <c r="N238" s="30"/>
      <c r="O238" s="30"/>
      <c r="P238" s="30"/>
      <c r="Q238" s="28"/>
      <c r="R238" s="27"/>
    </row>
    <row r="239" spans="2:18" x14ac:dyDescent="0.2">
      <c r="B239" s="51">
        <v>23</v>
      </c>
      <c r="C239" s="52">
        <v>0.84299999999999997</v>
      </c>
      <c r="D239" s="52"/>
      <c r="E239" s="55">
        <f t="shared" si="70"/>
        <v>0.496</v>
      </c>
      <c r="F239" s="53">
        <f t="shared" si="71"/>
        <v>2</v>
      </c>
      <c r="G239" s="55">
        <f t="shared" si="72"/>
        <v>0.99199999999999999</v>
      </c>
      <c r="H239" s="50"/>
      <c r="I239" s="51">
        <v>30</v>
      </c>
      <c r="J239" s="52">
        <v>3.6619999999999999</v>
      </c>
      <c r="K239" s="55">
        <f t="shared" si="73"/>
        <v>3.6559999999999997</v>
      </c>
      <c r="L239" s="53">
        <f t="shared" si="74"/>
        <v>3.2014999999999993</v>
      </c>
      <c r="M239" s="55">
        <f t="shared" si="75"/>
        <v>11.704683999999997</v>
      </c>
      <c r="N239" s="26"/>
      <c r="O239" s="26"/>
      <c r="P239" s="26"/>
      <c r="R239" s="27"/>
    </row>
    <row r="240" spans="2:18" x14ac:dyDescent="0.2">
      <c r="B240" s="51">
        <v>25</v>
      </c>
      <c r="C240" s="52">
        <v>3.629</v>
      </c>
      <c r="D240" s="55" t="s">
        <v>21</v>
      </c>
      <c r="E240" s="55">
        <f t="shared" si="70"/>
        <v>2.2359999999999998</v>
      </c>
      <c r="F240" s="53">
        <f t="shared" si="71"/>
        <v>2</v>
      </c>
      <c r="G240" s="55">
        <f t="shared" si="72"/>
        <v>4.4719999999999995</v>
      </c>
      <c r="H240" s="50"/>
      <c r="I240" s="54">
        <v>35</v>
      </c>
      <c r="J240" s="56">
        <v>3.6539999999999999</v>
      </c>
      <c r="K240" s="55">
        <f t="shared" si="73"/>
        <v>3.6579999999999999</v>
      </c>
      <c r="L240" s="53">
        <f t="shared" si="74"/>
        <v>5</v>
      </c>
      <c r="M240" s="55">
        <f t="shared" si="75"/>
        <v>18.29</v>
      </c>
      <c r="N240" s="26"/>
      <c r="O240" s="26"/>
      <c r="P240" s="26"/>
      <c r="R240" s="27"/>
    </row>
    <row r="241" spans="2:18" x14ac:dyDescent="0.2">
      <c r="B241" s="51">
        <v>30</v>
      </c>
      <c r="C241" s="52">
        <v>3.6619999999999999</v>
      </c>
      <c r="D241" s="29" t="s">
        <v>117</v>
      </c>
      <c r="E241" s="55">
        <f t="shared" si="70"/>
        <v>3.6455000000000002</v>
      </c>
      <c r="F241" s="53">
        <f t="shared" si="71"/>
        <v>5</v>
      </c>
      <c r="G241" s="55">
        <f t="shared" si="72"/>
        <v>18.227499999999999</v>
      </c>
      <c r="H241" s="50"/>
      <c r="I241" s="54"/>
      <c r="J241" s="56"/>
      <c r="K241" s="55"/>
      <c r="L241" s="53"/>
      <c r="M241" s="55"/>
      <c r="N241" s="26"/>
      <c r="O241" s="26"/>
      <c r="P241" s="26"/>
      <c r="R241" s="27"/>
    </row>
    <row r="242" spans="2:18" x14ac:dyDescent="0.2">
      <c r="B242" s="54">
        <v>35</v>
      </c>
      <c r="C242" s="56">
        <v>3.6539999999999999</v>
      </c>
      <c r="D242" s="55" t="s">
        <v>118</v>
      </c>
      <c r="E242" s="55">
        <f t="shared" si="70"/>
        <v>3.6579999999999999</v>
      </c>
      <c r="F242" s="53">
        <f t="shared" si="71"/>
        <v>5</v>
      </c>
      <c r="G242" s="55">
        <f t="shared" si="72"/>
        <v>18.29</v>
      </c>
      <c r="I242" s="54"/>
      <c r="J242" s="54"/>
      <c r="K242" s="55"/>
      <c r="L242" s="53"/>
      <c r="M242" s="55"/>
      <c r="N242" s="26"/>
      <c r="O242" s="26"/>
      <c r="P242" s="26"/>
      <c r="R242" s="27"/>
    </row>
    <row r="243" spans="2:18" x14ac:dyDescent="0.2">
      <c r="B243" s="51"/>
      <c r="C243" s="52"/>
      <c r="D243" s="52"/>
      <c r="E243" s="55"/>
      <c r="F243" s="53"/>
      <c r="G243" s="55"/>
      <c r="H243" s="53"/>
      <c r="I243" s="53"/>
      <c r="J243" s="55"/>
      <c r="K243" s="55"/>
      <c r="L243" s="53"/>
      <c r="M243" s="55"/>
      <c r="N243" s="26"/>
      <c r="O243" s="26"/>
      <c r="P243" s="26"/>
      <c r="Q243" s="28"/>
      <c r="R243" s="27"/>
    </row>
    <row r="244" spans="2:18" ht="15" x14ac:dyDescent="0.2">
      <c r="B244" s="50" t="s">
        <v>70</v>
      </c>
      <c r="C244" s="50"/>
      <c r="D244" s="80">
        <v>1</v>
      </c>
      <c r="E244" s="80"/>
      <c r="J244" s="35"/>
      <c r="K244" s="35"/>
      <c r="L244" s="35"/>
      <c r="M244" s="35"/>
      <c r="N244" s="23"/>
      <c r="O244" s="23"/>
      <c r="P244" s="23"/>
    </row>
    <row r="245" spans="2:18" x14ac:dyDescent="0.2">
      <c r="B245" s="79" t="s">
        <v>109</v>
      </c>
      <c r="C245" s="79"/>
      <c r="D245" s="79"/>
      <c r="E245" s="79"/>
      <c r="F245" s="79"/>
      <c r="G245" s="79"/>
      <c r="H245" s="21" t="s">
        <v>74</v>
      </c>
      <c r="I245" s="79" t="s">
        <v>71</v>
      </c>
      <c r="J245" s="79"/>
      <c r="K245" s="79"/>
      <c r="L245" s="79"/>
      <c r="M245" s="79"/>
      <c r="N245" s="24"/>
      <c r="O245" s="24"/>
      <c r="P245" s="26">
        <f>I257-I255</f>
        <v>3</v>
      </c>
    </row>
    <row r="246" spans="2:18" x14ac:dyDescent="0.2">
      <c r="B246" s="51">
        <v>0</v>
      </c>
      <c r="C246" s="52">
        <v>3.044</v>
      </c>
      <c r="D246" s="66" t="s">
        <v>116</v>
      </c>
      <c r="E246" s="53"/>
      <c r="F246" s="53"/>
      <c r="G246" s="53"/>
      <c r="H246" s="53"/>
      <c r="I246" s="54"/>
      <c r="J246" s="25"/>
      <c r="K246" s="55"/>
      <c r="L246" s="53"/>
      <c r="M246" s="55"/>
      <c r="N246" s="26"/>
      <c r="O246" s="26"/>
      <c r="P246" s="26"/>
      <c r="R246" s="27"/>
    </row>
    <row r="247" spans="2:18" x14ac:dyDescent="0.2">
      <c r="B247" s="51">
        <v>5</v>
      </c>
      <c r="C247" s="52">
        <v>3.0539999999999998</v>
      </c>
      <c r="D247" s="52"/>
      <c r="E247" s="55">
        <f>(C246+C247)/2</f>
        <v>3.0489999999999999</v>
      </c>
      <c r="F247" s="53">
        <f>B247-B246</f>
        <v>5</v>
      </c>
      <c r="G247" s="55">
        <f>E247*F247</f>
        <v>15.244999999999999</v>
      </c>
      <c r="H247" s="53"/>
      <c r="I247" s="51"/>
      <c r="J247" s="51"/>
      <c r="K247" s="55"/>
      <c r="L247" s="53"/>
      <c r="M247" s="55"/>
      <c r="N247" s="26"/>
      <c r="O247" s="26"/>
      <c r="P247" s="26"/>
      <c r="Q247" s="28"/>
      <c r="R247" s="27"/>
    </row>
    <row r="248" spans="2:18" x14ac:dyDescent="0.2">
      <c r="B248" s="51">
        <v>10</v>
      </c>
      <c r="C248" s="52">
        <v>3.0590000000000002</v>
      </c>
      <c r="D248" s="55" t="s">
        <v>23</v>
      </c>
      <c r="E248" s="55">
        <f t="shared" ref="E248:E261" si="76">(C247+C248)/2</f>
        <v>3.0564999999999998</v>
      </c>
      <c r="F248" s="53">
        <f t="shared" ref="F248:F261" si="77">B248-B247</f>
        <v>5</v>
      </c>
      <c r="G248" s="55">
        <f t="shared" ref="G248:G261" si="78">E248*F248</f>
        <v>15.282499999999999</v>
      </c>
      <c r="H248" s="53"/>
      <c r="I248" s="51"/>
      <c r="J248" s="51"/>
      <c r="K248" s="55"/>
      <c r="L248" s="53"/>
      <c r="M248" s="55"/>
      <c r="N248" s="26"/>
      <c r="O248" s="26"/>
      <c r="P248" s="26"/>
      <c r="Q248" s="28"/>
      <c r="R248" s="27"/>
    </row>
    <row r="249" spans="2:18" x14ac:dyDescent="0.2">
      <c r="B249" s="51">
        <v>12</v>
      </c>
      <c r="C249" s="52">
        <v>0.86899999999999999</v>
      </c>
      <c r="D249" s="52"/>
      <c r="E249" s="55">
        <f t="shared" si="76"/>
        <v>1.964</v>
      </c>
      <c r="F249" s="53">
        <f t="shared" si="77"/>
        <v>2</v>
      </c>
      <c r="G249" s="55">
        <f t="shared" si="78"/>
        <v>3.9279999999999999</v>
      </c>
      <c r="H249" s="53"/>
      <c r="I249" s="51"/>
      <c r="J249" s="51"/>
      <c r="K249" s="55"/>
      <c r="L249" s="53"/>
      <c r="M249" s="55"/>
      <c r="N249" s="26"/>
      <c r="O249" s="26"/>
      <c r="P249" s="26"/>
      <c r="Q249" s="28"/>
      <c r="R249" s="27"/>
    </row>
    <row r="250" spans="2:18" x14ac:dyDescent="0.2">
      <c r="B250" s="51">
        <v>14</v>
      </c>
      <c r="C250" s="52">
        <v>0.159</v>
      </c>
      <c r="D250" s="52"/>
      <c r="E250" s="55">
        <f t="shared" si="76"/>
        <v>0.51400000000000001</v>
      </c>
      <c r="F250" s="53">
        <f t="shared" si="77"/>
        <v>2</v>
      </c>
      <c r="G250" s="55">
        <f t="shared" si="78"/>
        <v>1.028</v>
      </c>
      <c r="H250" s="53"/>
      <c r="I250" s="51"/>
      <c r="J250" s="51"/>
      <c r="K250" s="55"/>
      <c r="L250" s="53"/>
      <c r="M250" s="55"/>
      <c r="N250" s="26"/>
      <c r="O250" s="26"/>
      <c r="P250" s="26"/>
      <c r="Q250" s="28"/>
      <c r="R250" s="27"/>
    </row>
    <row r="251" spans="2:18" x14ac:dyDescent="0.2">
      <c r="B251" s="51">
        <v>16</v>
      </c>
      <c r="C251" s="52">
        <v>-0.24099999999999999</v>
      </c>
      <c r="D251" s="52"/>
      <c r="E251" s="55">
        <f t="shared" si="76"/>
        <v>-4.0999999999999995E-2</v>
      </c>
      <c r="F251" s="53">
        <f t="shared" si="77"/>
        <v>2</v>
      </c>
      <c r="G251" s="55">
        <f t="shared" si="78"/>
        <v>-8.199999999999999E-2</v>
      </c>
      <c r="H251" s="53"/>
      <c r="I251" s="51"/>
      <c r="J251" s="51"/>
      <c r="K251" s="55"/>
      <c r="L251" s="53"/>
      <c r="M251" s="55"/>
      <c r="N251" s="26"/>
      <c r="O251" s="26"/>
      <c r="P251" s="26"/>
      <c r="Q251" s="28"/>
      <c r="R251" s="27"/>
    </row>
    <row r="252" spans="2:18" x14ac:dyDescent="0.2">
      <c r="B252" s="51">
        <v>18</v>
      </c>
      <c r="C252" s="52">
        <v>-0.442</v>
      </c>
      <c r="D252" s="52"/>
      <c r="E252" s="55">
        <f t="shared" si="76"/>
        <v>-0.34150000000000003</v>
      </c>
      <c r="F252" s="53">
        <f t="shared" si="77"/>
        <v>2</v>
      </c>
      <c r="G252" s="55">
        <f t="shared" si="78"/>
        <v>-0.68300000000000005</v>
      </c>
      <c r="H252" s="53"/>
      <c r="I252" s="51">
        <v>0</v>
      </c>
      <c r="J252" s="52">
        <v>3.044</v>
      </c>
      <c r="K252" s="55"/>
      <c r="L252" s="53"/>
      <c r="M252" s="55"/>
      <c r="N252" s="26"/>
      <c r="O252" s="26"/>
      <c r="P252" s="26"/>
      <c r="Q252" s="28"/>
      <c r="R252" s="27"/>
    </row>
    <row r="253" spans="2:18" x14ac:dyDescent="0.2">
      <c r="B253" s="51">
        <v>20</v>
      </c>
      <c r="C253" s="52">
        <v>-0.58899999999999997</v>
      </c>
      <c r="E253" s="55">
        <f t="shared" si="76"/>
        <v>-0.51549999999999996</v>
      </c>
      <c r="F253" s="53">
        <f t="shared" si="77"/>
        <v>2</v>
      </c>
      <c r="G253" s="55">
        <f t="shared" si="78"/>
        <v>-1.0309999999999999</v>
      </c>
      <c r="H253" s="53"/>
      <c r="I253" s="51">
        <v>5</v>
      </c>
      <c r="J253" s="52">
        <v>3.0539999999999998</v>
      </c>
      <c r="K253" s="55">
        <f t="shared" ref="K253:K261" si="79">AVERAGE(J252,J253)</f>
        <v>3.0489999999999999</v>
      </c>
      <c r="L253" s="53">
        <f t="shared" ref="L253:L261" si="80">I253-I252</f>
        <v>5</v>
      </c>
      <c r="M253" s="55">
        <f t="shared" ref="M253:M261" si="81">L253*K253</f>
        <v>15.244999999999999</v>
      </c>
      <c r="N253" s="26"/>
      <c r="O253" s="26"/>
      <c r="P253" s="26"/>
      <c r="Q253" s="28"/>
      <c r="R253" s="27"/>
    </row>
    <row r="254" spans="2:18" x14ac:dyDescent="0.2">
      <c r="B254" s="51">
        <v>23</v>
      </c>
      <c r="C254" s="52">
        <v>-0.64100000000000001</v>
      </c>
      <c r="D254" s="55" t="s">
        <v>22</v>
      </c>
      <c r="E254" s="55">
        <f t="shared" si="76"/>
        <v>-0.61499999999999999</v>
      </c>
      <c r="F254" s="53">
        <f t="shared" si="77"/>
        <v>3</v>
      </c>
      <c r="G254" s="55">
        <f t="shared" si="78"/>
        <v>-1.845</v>
      </c>
      <c r="H254" s="53"/>
      <c r="I254" s="51">
        <v>10</v>
      </c>
      <c r="J254" s="52">
        <v>3.0590000000000002</v>
      </c>
      <c r="K254" s="55">
        <f t="shared" si="79"/>
        <v>3.0564999999999998</v>
      </c>
      <c r="L254" s="53">
        <f t="shared" si="80"/>
        <v>5</v>
      </c>
      <c r="M254" s="55">
        <f t="shared" si="81"/>
        <v>15.282499999999999</v>
      </c>
      <c r="N254" s="30"/>
      <c r="O254" s="30"/>
      <c r="P254" s="30"/>
      <c r="Q254" s="28"/>
      <c r="R254" s="27"/>
    </row>
    <row r="255" spans="2:18" x14ac:dyDescent="0.2">
      <c r="B255" s="51">
        <v>26</v>
      </c>
      <c r="C255" s="52">
        <v>-0.58199999999999996</v>
      </c>
      <c r="D255" s="52"/>
      <c r="E255" s="55">
        <f t="shared" si="76"/>
        <v>-0.61149999999999993</v>
      </c>
      <c r="F255" s="53">
        <f t="shared" si="77"/>
        <v>3</v>
      </c>
      <c r="G255" s="55">
        <f t="shared" si="78"/>
        <v>-1.8344999999999998</v>
      </c>
      <c r="H255" s="53"/>
      <c r="I255" s="51">
        <v>12</v>
      </c>
      <c r="J255" s="52">
        <v>0.86899999999999999</v>
      </c>
      <c r="K255" s="55">
        <f t="shared" si="79"/>
        <v>1.964</v>
      </c>
      <c r="L255" s="53">
        <f t="shared" si="80"/>
        <v>2</v>
      </c>
      <c r="M255" s="55">
        <f t="shared" si="81"/>
        <v>3.9279999999999999</v>
      </c>
      <c r="N255" s="26"/>
      <c r="O255" s="26"/>
      <c r="P255" s="26"/>
      <c r="Q255" s="28"/>
      <c r="R255" s="27"/>
    </row>
    <row r="256" spans="2:18" x14ac:dyDescent="0.2">
      <c r="B256" s="51">
        <v>29</v>
      </c>
      <c r="C256" s="52">
        <v>-0.441</v>
      </c>
      <c r="D256" s="52"/>
      <c r="E256" s="55">
        <f t="shared" si="76"/>
        <v>-0.51149999999999995</v>
      </c>
      <c r="F256" s="53">
        <f t="shared" si="77"/>
        <v>3</v>
      </c>
      <c r="G256" s="55">
        <f t="shared" si="78"/>
        <v>-1.5345</v>
      </c>
      <c r="H256" s="50"/>
      <c r="I256" s="51">
        <v>14</v>
      </c>
      <c r="J256" s="52">
        <v>0.159</v>
      </c>
      <c r="K256" s="55">
        <f t="shared" si="79"/>
        <v>0.51400000000000001</v>
      </c>
      <c r="L256" s="53">
        <f t="shared" si="80"/>
        <v>2</v>
      </c>
      <c r="M256" s="55">
        <f t="shared" si="81"/>
        <v>1.028</v>
      </c>
      <c r="N256" s="30"/>
      <c r="O256" s="30"/>
      <c r="P256" s="30"/>
      <c r="Q256" s="28"/>
      <c r="R256" s="27"/>
    </row>
    <row r="257" spans="2:18" x14ac:dyDescent="0.2">
      <c r="B257" s="51">
        <v>32</v>
      </c>
      <c r="C257" s="52">
        <v>5.2999999999999999E-2</v>
      </c>
      <c r="D257" s="52"/>
      <c r="E257" s="55">
        <f t="shared" si="76"/>
        <v>-0.19400000000000001</v>
      </c>
      <c r="F257" s="53">
        <f t="shared" si="77"/>
        <v>3</v>
      </c>
      <c r="G257" s="55">
        <f t="shared" si="78"/>
        <v>-0.58200000000000007</v>
      </c>
      <c r="H257" s="50"/>
      <c r="I257" s="51">
        <v>15</v>
      </c>
      <c r="J257" s="52">
        <v>-0.24099999999999999</v>
      </c>
      <c r="K257" s="55">
        <f t="shared" si="79"/>
        <v>-4.0999999999999995E-2</v>
      </c>
      <c r="L257" s="53">
        <f t="shared" si="80"/>
        <v>1</v>
      </c>
      <c r="M257" s="55">
        <f t="shared" si="81"/>
        <v>-4.0999999999999995E-2</v>
      </c>
      <c r="N257" s="30"/>
      <c r="O257" s="30"/>
      <c r="P257" s="30"/>
      <c r="Q257" s="28"/>
      <c r="R257" s="27"/>
    </row>
    <row r="258" spans="2:18" x14ac:dyDescent="0.2">
      <c r="B258" s="51">
        <v>34</v>
      </c>
      <c r="C258" s="52">
        <v>1.3080000000000001</v>
      </c>
      <c r="E258" s="55">
        <f t="shared" si="76"/>
        <v>0.68049999999999999</v>
      </c>
      <c r="F258" s="53">
        <f t="shared" si="77"/>
        <v>2</v>
      </c>
      <c r="G258" s="55">
        <f t="shared" si="78"/>
        <v>1.361</v>
      </c>
      <c r="H258" s="50"/>
      <c r="I258" s="39">
        <f>I257+(J257-J258)*1.5</f>
        <v>16.888500000000001</v>
      </c>
      <c r="J258" s="40">
        <v>-1.5</v>
      </c>
      <c r="K258" s="55">
        <f t="shared" si="79"/>
        <v>-0.87050000000000005</v>
      </c>
      <c r="L258" s="53">
        <f t="shared" si="80"/>
        <v>1.8885000000000005</v>
      </c>
      <c r="M258" s="55">
        <f t="shared" si="81"/>
        <v>-1.6439392500000005</v>
      </c>
      <c r="N258" s="26"/>
      <c r="O258" s="26"/>
      <c r="P258" s="26"/>
      <c r="R258" s="27"/>
    </row>
    <row r="259" spans="2:18" x14ac:dyDescent="0.2">
      <c r="B259" s="51">
        <v>36</v>
      </c>
      <c r="C259" s="52">
        <v>3.5750000000000002</v>
      </c>
      <c r="D259" s="55" t="s">
        <v>21</v>
      </c>
      <c r="E259" s="55">
        <f t="shared" si="76"/>
        <v>2.4415</v>
      </c>
      <c r="F259" s="53">
        <f t="shared" si="77"/>
        <v>2</v>
      </c>
      <c r="G259" s="55">
        <f t="shared" si="78"/>
        <v>4.883</v>
      </c>
      <c r="H259" s="50"/>
      <c r="I259" s="41">
        <f>I258+5</f>
        <v>21.888500000000001</v>
      </c>
      <c r="J259" s="42">
        <f>J258</f>
        <v>-1.5</v>
      </c>
      <c r="K259" s="55">
        <f t="shared" si="79"/>
        <v>-1.5</v>
      </c>
      <c r="L259" s="53">
        <f t="shared" si="80"/>
        <v>5</v>
      </c>
      <c r="M259" s="55">
        <f t="shared" si="81"/>
        <v>-7.5</v>
      </c>
      <c r="N259" s="26"/>
      <c r="O259" s="26"/>
      <c r="P259" s="26"/>
      <c r="R259" s="27"/>
    </row>
    <row r="260" spans="2:18" x14ac:dyDescent="0.2">
      <c r="B260" s="51">
        <v>41</v>
      </c>
      <c r="C260" s="52">
        <v>3.5790000000000002</v>
      </c>
      <c r="D260" s="52" t="s">
        <v>117</v>
      </c>
      <c r="E260" s="55">
        <f t="shared" si="76"/>
        <v>3.577</v>
      </c>
      <c r="F260" s="53">
        <f t="shared" si="77"/>
        <v>5</v>
      </c>
      <c r="G260" s="55">
        <f t="shared" si="78"/>
        <v>17.884999999999998</v>
      </c>
      <c r="H260" s="50"/>
      <c r="I260" s="39">
        <f>I259+5</f>
        <v>26.888500000000001</v>
      </c>
      <c r="J260" s="40">
        <f>J258</f>
        <v>-1.5</v>
      </c>
      <c r="K260" s="55">
        <f t="shared" si="79"/>
        <v>-1.5</v>
      </c>
      <c r="L260" s="53">
        <f t="shared" si="80"/>
        <v>5</v>
      </c>
      <c r="M260" s="55">
        <f t="shared" si="81"/>
        <v>-7.5</v>
      </c>
      <c r="N260" s="26"/>
      <c r="O260" s="26"/>
      <c r="P260" s="26"/>
      <c r="R260" s="27"/>
    </row>
    <row r="261" spans="2:18" x14ac:dyDescent="0.2">
      <c r="B261" s="54">
        <v>42</v>
      </c>
      <c r="C261" s="56">
        <v>3.5710000000000002</v>
      </c>
      <c r="D261" s="52" t="s">
        <v>108</v>
      </c>
      <c r="E261" s="55">
        <f t="shared" si="76"/>
        <v>3.5750000000000002</v>
      </c>
      <c r="F261" s="53">
        <f t="shared" si="77"/>
        <v>1</v>
      </c>
      <c r="G261" s="55">
        <f t="shared" si="78"/>
        <v>3.5750000000000002</v>
      </c>
      <c r="I261" s="39">
        <f>I260+(J261-J260)*1.5</f>
        <v>28.388500000000001</v>
      </c>
      <c r="J261" s="33">
        <v>-0.5</v>
      </c>
      <c r="K261" s="55">
        <f t="shared" si="79"/>
        <v>-1</v>
      </c>
      <c r="L261" s="53">
        <f t="shared" si="80"/>
        <v>1.5</v>
      </c>
      <c r="M261" s="55">
        <f t="shared" si="81"/>
        <v>-1.5</v>
      </c>
      <c r="N261" s="26"/>
      <c r="O261" s="26"/>
      <c r="P261" s="26"/>
      <c r="R261" s="27"/>
    </row>
    <row r="262" spans="2:18" x14ac:dyDescent="0.2">
      <c r="B262" s="51"/>
      <c r="C262" s="52"/>
      <c r="D262" s="52"/>
      <c r="E262" s="55"/>
      <c r="F262" s="53"/>
      <c r="G262" s="55"/>
      <c r="H262" s="53"/>
      <c r="I262" s="27"/>
      <c r="J262" s="36"/>
      <c r="K262" s="55"/>
      <c r="L262" s="53"/>
      <c r="M262" s="55"/>
      <c r="N262" s="26"/>
      <c r="O262" s="26"/>
      <c r="P262" s="26"/>
      <c r="Q262" s="28"/>
      <c r="R262" s="27"/>
    </row>
    <row r="263" spans="2:18" ht="15" x14ac:dyDescent="0.2">
      <c r="B263" s="35"/>
      <c r="C263" s="50" t="s">
        <v>70</v>
      </c>
      <c r="D263" s="50"/>
      <c r="E263" s="80">
        <v>1.1000000000000001</v>
      </c>
      <c r="F263" s="80"/>
      <c r="J263" s="35"/>
      <c r="K263" s="35"/>
      <c r="L263" s="35"/>
      <c r="M263" s="35"/>
      <c r="N263" s="23"/>
      <c r="O263" s="23"/>
      <c r="P263" s="23"/>
    </row>
    <row r="264" spans="2:18" x14ac:dyDescent="0.2">
      <c r="B264" s="79" t="s">
        <v>109</v>
      </c>
      <c r="C264" s="79"/>
      <c r="D264" s="79"/>
      <c r="E264" s="79"/>
      <c r="F264" s="79"/>
      <c r="G264" s="79"/>
      <c r="H264" s="21" t="s">
        <v>74</v>
      </c>
      <c r="I264" s="79" t="s">
        <v>71</v>
      </c>
      <c r="J264" s="79"/>
      <c r="K264" s="79"/>
      <c r="L264" s="79"/>
      <c r="M264" s="79"/>
      <c r="N264" s="24"/>
      <c r="O264" s="24"/>
      <c r="P264" s="26">
        <f>I276-I274</f>
        <v>4</v>
      </c>
    </row>
    <row r="265" spans="2:18" x14ac:dyDescent="0.2">
      <c r="B265" s="51">
        <v>0</v>
      </c>
      <c r="C265" s="52">
        <v>2.573</v>
      </c>
      <c r="D265" s="52" t="s">
        <v>116</v>
      </c>
      <c r="E265" s="53"/>
      <c r="F265" s="53"/>
      <c r="G265" s="53"/>
      <c r="H265" s="53"/>
      <c r="I265" s="54"/>
      <c r="J265" s="25"/>
      <c r="K265" s="55"/>
      <c r="L265" s="53"/>
      <c r="M265" s="55"/>
      <c r="N265" s="26"/>
      <c r="O265" s="26"/>
      <c r="P265" s="26"/>
      <c r="R265" s="27"/>
    </row>
    <row r="266" spans="2:18" x14ac:dyDescent="0.2">
      <c r="B266" s="51">
        <v>5</v>
      </c>
      <c r="C266" s="52">
        <v>2.5779999999999998</v>
      </c>
      <c r="E266" s="55">
        <f>(C265+C266)/2</f>
        <v>2.5754999999999999</v>
      </c>
      <c r="F266" s="53">
        <f>B266-B265</f>
        <v>5</v>
      </c>
      <c r="G266" s="55">
        <f>E266*F266</f>
        <v>12.8775</v>
      </c>
      <c r="H266" s="53"/>
      <c r="I266" s="51"/>
      <c r="J266" s="51"/>
      <c r="K266" s="55"/>
      <c r="L266" s="53"/>
      <c r="M266" s="55"/>
      <c r="N266" s="26"/>
      <c r="O266" s="26"/>
      <c r="P266" s="26"/>
      <c r="Q266" s="28"/>
      <c r="R266" s="27"/>
    </row>
    <row r="267" spans="2:18" x14ac:dyDescent="0.2">
      <c r="B267" s="51">
        <v>10</v>
      </c>
      <c r="C267" s="52">
        <v>2.593</v>
      </c>
      <c r="D267" s="55" t="s">
        <v>23</v>
      </c>
      <c r="E267" s="55">
        <f t="shared" ref="E267:E284" si="82">(C266+C267)/2</f>
        <v>2.5854999999999997</v>
      </c>
      <c r="F267" s="53">
        <f t="shared" ref="F267:F284" si="83">B267-B266</f>
        <v>5</v>
      </c>
      <c r="G267" s="55">
        <f t="shared" ref="G267:G284" si="84">E267*F267</f>
        <v>12.927499999999998</v>
      </c>
      <c r="H267" s="53"/>
      <c r="I267" s="51"/>
      <c r="J267" s="51"/>
      <c r="K267" s="55"/>
      <c r="L267" s="53"/>
      <c r="M267" s="55"/>
      <c r="N267" s="26"/>
      <c r="O267" s="26"/>
      <c r="P267" s="26"/>
      <c r="Q267" s="28"/>
      <c r="R267" s="27"/>
    </row>
    <row r="268" spans="2:18" x14ac:dyDescent="0.2">
      <c r="B268" s="51">
        <v>12</v>
      </c>
      <c r="C268" s="52">
        <v>0.59299999999999997</v>
      </c>
      <c r="D268" s="52"/>
      <c r="E268" s="55">
        <f t="shared" si="82"/>
        <v>1.593</v>
      </c>
      <c r="F268" s="53">
        <f t="shared" si="83"/>
        <v>2</v>
      </c>
      <c r="G268" s="55">
        <f t="shared" si="84"/>
        <v>3.1859999999999999</v>
      </c>
      <c r="H268" s="53"/>
      <c r="I268" s="51"/>
      <c r="J268" s="51"/>
      <c r="K268" s="55"/>
      <c r="L268" s="53"/>
      <c r="M268" s="55"/>
      <c r="N268" s="26"/>
      <c r="O268" s="26"/>
      <c r="P268" s="26"/>
      <c r="Q268" s="28"/>
      <c r="R268" s="27"/>
    </row>
    <row r="269" spans="2:18" x14ac:dyDescent="0.2">
      <c r="B269" s="51">
        <v>14</v>
      </c>
      <c r="C269" s="52">
        <v>0.29299999999999998</v>
      </c>
      <c r="D269" s="52"/>
      <c r="E269" s="55">
        <f t="shared" si="82"/>
        <v>0.44299999999999995</v>
      </c>
      <c r="F269" s="53">
        <f t="shared" si="83"/>
        <v>2</v>
      </c>
      <c r="G269" s="55">
        <f t="shared" si="84"/>
        <v>0.8859999999999999</v>
      </c>
      <c r="H269" s="53"/>
      <c r="I269" s="51"/>
      <c r="J269" s="51"/>
      <c r="K269" s="55"/>
      <c r="L269" s="53"/>
      <c r="M269" s="55"/>
      <c r="N269" s="26"/>
      <c r="O269" s="26"/>
      <c r="P269" s="26"/>
      <c r="Q269" s="28"/>
      <c r="R269" s="27"/>
    </row>
    <row r="270" spans="2:18" x14ac:dyDescent="0.2">
      <c r="B270" s="51">
        <v>16</v>
      </c>
      <c r="C270" s="52">
        <v>0.13100000000000001</v>
      </c>
      <c r="E270" s="55">
        <f t="shared" si="82"/>
        <v>0.21199999999999999</v>
      </c>
      <c r="F270" s="53">
        <f t="shared" si="83"/>
        <v>2</v>
      </c>
      <c r="G270" s="55">
        <f t="shared" si="84"/>
        <v>0.42399999999999999</v>
      </c>
      <c r="H270" s="53"/>
      <c r="I270" s="51"/>
      <c r="J270" s="51"/>
      <c r="K270" s="55"/>
      <c r="L270" s="53"/>
      <c r="M270" s="55"/>
      <c r="N270" s="26"/>
      <c r="O270" s="26"/>
      <c r="P270" s="26"/>
      <c r="Q270" s="28"/>
      <c r="R270" s="27"/>
    </row>
    <row r="271" spans="2:18" x14ac:dyDescent="0.2">
      <c r="B271" s="51">
        <v>18</v>
      </c>
      <c r="C271" s="52">
        <v>-6.2E-2</v>
      </c>
      <c r="D271" s="52"/>
      <c r="E271" s="55">
        <f t="shared" si="82"/>
        <v>3.4500000000000003E-2</v>
      </c>
      <c r="F271" s="53">
        <f t="shared" si="83"/>
        <v>2</v>
      </c>
      <c r="G271" s="55">
        <f t="shared" si="84"/>
        <v>6.9000000000000006E-2</v>
      </c>
      <c r="H271" s="53"/>
      <c r="I271" s="51"/>
      <c r="J271" s="51"/>
      <c r="K271" s="55"/>
      <c r="L271" s="53"/>
      <c r="M271" s="55"/>
      <c r="N271" s="26"/>
      <c r="O271" s="26"/>
      <c r="P271" s="26"/>
      <c r="Q271" s="28"/>
      <c r="R271" s="27"/>
    </row>
    <row r="272" spans="2:18" x14ac:dyDescent="0.2">
      <c r="B272" s="51">
        <v>20</v>
      </c>
      <c r="C272" s="52">
        <v>-0.23699999999999999</v>
      </c>
      <c r="D272" s="52"/>
      <c r="E272" s="55">
        <f t="shared" si="82"/>
        <v>-0.14949999999999999</v>
      </c>
      <c r="F272" s="53">
        <f t="shared" si="83"/>
        <v>2</v>
      </c>
      <c r="G272" s="55">
        <f t="shared" si="84"/>
        <v>-0.29899999999999999</v>
      </c>
      <c r="H272" s="53"/>
      <c r="I272" s="51">
        <v>0</v>
      </c>
      <c r="J272" s="52">
        <v>2.573</v>
      </c>
      <c r="K272" s="55"/>
      <c r="L272" s="53"/>
      <c r="M272" s="55"/>
      <c r="N272" s="26"/>
      <c r="O272" s="26"/>
      <c r="P272" s="26"/>
      <c r="Q272" s="28"/>
      <c r="R272" s="27"/>
    </row>
    <row r="273" spans="2:18" x14ac:dyDescent="0.2">
      <c r="B273" s="51">
        <v>22</v>
      </c>
      <c r="C273" s="52">
        <v>-0.41699999999999998</v>
      </c>
      <c r="D273" s="52"/>
      <c r="E273" s="55">
        <f t="shared" si="82"/>
        <v>-0.32699999999999996</v>
      </c>
      <c r="F273" s="53">
        <f t="shared" si="83"/>
        <v>2</v>
      </c>
      <c r="G273" s="55">
        <f t="shared" si="84"/>
        <v>-0.65399999999999991</v>
      </c>
      <c r="H273" s="53"/>
      <c r="I273" s="51">
        <v>5</v>
      </c>
      <c r="J273" s="52">
        <v>2.5779999999999998</v>
      </c>
      <c r="K273" s="55">
        <f t="shared" ref="K273:K297" si="85">AVERAGE(J272,J273)</f>
        <v>2.5754999999999999</v>
      </c>
      <c r="L273" s="53">
        <f t="shared" ref="L273:L297" si="86">I273-I272</f>
        <v>5</v>
      </c>
      <c r="M273" s="55">
        <f t="shared" ref="M273:M297" si="87">L273*K273</f>
        <v>12.8775</v>
      </c>
      <c r="N273" s="30"/>
      <c r="O273" s="30"/>
      <c r="P273" s="30"/>
      <c r="Q273" s="28"/>
      <c r="R273" s="27"/>
    </row>
    <row r="274" spans="2:18" x14ac:dyDescent="0.2">
      <c r="B274" s="51">
        <v>24</v>
      </c>
      <c r="C274" s="52">
        <v>-0.60699999999999998</v>
      </c>
      <c r="E274" s="55">
        <f t="shared" si="82"/>
        <v>-0.51200000000000001</v>
      </c>
      <c r="F274" s="53">
        <f t="shared" si="83"/>
        <v>2</v>
      </c>
      <c r="G274" s="55">
        <f t="shared" si="84"/>
        <v>-1.024</v>
      </c>
      <c r="H274" s="53"/>
      <c r="I274" s="51">
        <v>10</v>
      </c>
      <c r="J274" s="52">
        <v>2.593</v>
      </c>
      <c r="K274" s="55">
        <f t="shared" si="85"/>
        <v>2.5854999999999997</v>
      </c>
      <c r="L274" s="53">
        <f t="shared" si="86"/>
        <v>5</v>
      </c>
      <c r="M274" s="55">
        <f t="shared" si="87"/>
        <v>12.927499999999998</v>
      </c>
      <c r="N274" s="26"/>
      <c r="O274" s="26"/>
      <c r="P274" s="26"/>
      <c r="Q274" s="28"/>
      <c r="R274" s="27"/>
    </row>
    <row r="275" spans="2:18" x14ac:dyDescent="0.2">
      <c r="B275" s="51">
        <v>26</v>
      </c>
      <c r="C275" s="52">
        <v>-0.65700000000000003</v>
      </c>
      <c r="D275" s="55" t="s">
        <v>22</v>
      </c>
      <c r="E275" s="55">
        <f t="shared" si="82"/>
        <v>-0.63200000000000001</v>
      </c>
      <c r="F275" s="53">
        <f t="shared" si="83"/>
        <v>2</v>
      </c>
      <c r="G275" s="55">
        <f t="shared" si="84"/>
        <v>-1.264</v>
      </c>
      <c r="H275" s="50"/>
      <c r="I275" s="51">
        <v>12</v>
      </c>
      <c r="J275" s="52">
        <v>0.59299999999999997</v>
      </c>
      <c r="K275" s="55">
        <f t="shared" si="85"/>
        <v>1.593</v>
      </c>
      <c r="L275" s="53">
        <f t="shared" si="86"/>
        <v>2</v>
      </c>
      <c r="M275" s="55">
        <f t="shared" si="87"/>
        <v>3.1859999999999999</v>
      </c>
      <c r="N275" s="30"/>
      <c r="O275" s="30"/>
      <c r="P275" s="30"/>
      <c r="Q275" s="28"/>
      <c r="R275" s="27"/>
    </row>
    <row r="276" spans="2:18" x14ac:dyDescent="0.2">
      <c r="B276" s="51">
        <v>28</v>
      </c>
      <c r="C276" s="52">
        <v>-0.60799999999999998</v>
      </c>
      <c r="E276" s="55">
        <f t="shared" si="82"/>
        <v>-0.63250000000000006</v>
      </c>
      <c r="F276" s="53">
        <f t="shared" si="83"/>
        <v>2</v>
      </c>
      <c r="G276" s="55">
        <f t="shared" si="84"/>
        <v>-1.2650000000000001</v>
      </c>
      <c r="H276" s="50"/>
      <c r="I276" s="51">
        <v>14</v>
      </c>
      <c r="J276" s="52">
        <v>0.29299999999999998</v>
      </c>
      <c r="K276" s="55">
        <f t="shared" si="85"/>
        <v>0.44299999999999995</v>
      </c>
      <c r="L276" s="53">
        <f t="shared" si="86"/>
        <v>2</v>
      </c>
      <c r="M276" s="55">
        <f t="shared" si="87"/>
        <v>0.8859999999999999</v>
      </c>
      <c r="N276" s="30"/>
      <c r="O276" s="30"/>
      <c r="P276" s="30"/>
      <c r="Q276" s="28"/>
      <c r="R276" s="27"/>
    </row>
    <row r="277" spans="2:18" x14ac:dyDescent="0.2">
      <c r="B277" s="51">
        <v>30</v>
      </c>
      <c r="C277" s="52">
        <v>-0.42299999999999999</v>
      </c>
      <c r="D277" s="52"/>
      <c r="E277" s="55">
        <f t="shared" si="82"/>
        <v>-0.51549999999999996</v>
      </c>
      <c r="F277" s="53">
        <f t="shared" si="83"/>
        <v>2</v>
      </c>
      <c r="G277" s="55">
        <f t="shared" si="84"/>
        <v>-1.0309999999999999</v>
      </c>
      <c r="H277" s="50"/>
      <c r="I277" s="51">
        <v>16</v>
      </c>
      <c r="J277" s="52">
        <v>0.13100000000000001</v>
      </c>
      <c r="K277" s="55">
        <f t="shared" si="85"/>
        <v>0.21199999999999999</v>
      </c>
      <c r="L277" s="53">
        <f t="shared" si="86"/>
        <v>2</v>
      </c>
      <c r="M277" s="55">
        <f t="shared" si="87"/>
        <v>0.42399999999999999</v>
      </c>
      <c r="N277" s="26"/>
      <c r="O277" s="26"/>
      <c r="P277" s="26"/>
      <c r="R277" s="27"/>
    </row>
    <row r="278" spans="2:18" x14ac:dyDescent="0.2">
      <c r="B278" s="51">
        <v>32</v>
      </c>
      <c r="C278" s="52">
        <v>-0.23799999999999999</v>
      </c>
      <c r="D278" s="52"/>
      <c r="E278" s="55">
        <f t="shared" si="82"/>
        <v>-0.33050000000000002</v>
      </c>
      <c r="F278" s="53">
        <f t="shared" si="83"/>
        <v>2</v>
      </c>
      <c r="G278" s="55">
        <f t="shared" si="84"/>
        <v>-0.66100000000000003</v>
      </c>
      <c r="H278" s="50"/>
      <c r="I278" s="39">
        <f>I277+(J277-J278)*1.5</f>
        <v>18.4465</v>
      </c>
      <c r="J278" s="40">
        <v>-1.5</v>
      </c>
      <c r="K278" s="55">
        <f t="shared" si="85"/>
        <v>-0.6845</v>
      </c>
      <c r="L278" s="53">
        <f t="shared" si="86"/>
        <v>2.4465000000000003</v>
      </c>
      <c r="M278" s="55">
        <f t="shared" si="87"/>
        <v>-1.6746292500000002</v>
      </c>
      <c r="N278" s="26"/>
      <c r="O278" s="26"/>
      <c r="P278" s="26"/>
      <c r="R278" s="27"/>
    </row>
    <row r="279" spans="2:18" x14ac:dyDescent="0.2">
      <c r="B279" s="51">
        <v>34</v>
      </c>
      <c r="C279" s="52">
        <v>-6.3E-2</v>
      </c>
      <c r="D279" s="52"/>
      <c r="E279" s="55">
        <f t="shared" si="82"/>
        <v>-0.15049999999999999</v>
      </c>
      <c r="F279" s="53">
        <f t="shared" si="83"/>
        <v>2</v>
      </c>
      <c r="G279" s="55">
        <f t="shared" si="84"/>
        <v>-0.30099999999999999</v>
      </c>
      <c r="H279" s="50"/>
      <c r="I279" s="41">
        <f>I278+5</f>
        <v>23.4465</v>
      </c>
      <c r="J279" s="42">
        <f>J278</f>
        <v>-1.5</v>
      </c>
      <c r="K279" s="55">
        <f t="shared" si="85"/>
        <v>-1.5</v>
      </c>
      <c r="L279" s="53">
        <f t="shared" si="86"/>
        <v>5</v>
      </c>
      <c r="M279" s="55">
        <f t="shared" si="87"/>
        <v>-7.5</v>
      </c>
      <c r="N279" s="26"/>
      <c r="O279" s="26"/>
      <c r="P279" s="26"/>
      <c r="R279" s="27"/>
    </row>
    <row r="280" spans="2:18" x14ac:dyDescent="0.2">
      <c r="B280" s="54">
        <v>36</v>
      </c>
      <c r="C280" s="56">
        <v>0.13200000000000001</v>
      </c>
      <c r="D280" s="56"/>
      <c r="E280" s="55">
        <f t="shared" si="82"/>
        <v>3.4500000000000003E-2</v>
      </c>
      <c r="F280" s="53">
        <f t="shared" si="83"/>
        <v>2</v>
      </c>
      <c r="G280" s="55">
        <f t="shared" si="84"/>
        <v>6.9000000000000006E-2</v>
      </c>
      <c r="I280" s="39">
        <f>I279+5</f>
        <v>28.4465</v>
      </c>
      <c r="J280" s="40">
        <f>J278</f>
        <v>-1.5</v>
      </c>
      <c r="K280" s="55">
        <f t="shared" si="85"/>
        <v>-1.5</v>
      </c>
      <c r="L280" s="53">
        <f t="shared" si="86"/>
        <v>5</v>
      </c>
      <c r="M280" s="55">
        <f t="shared" si="87"/>
        <v>-7.5</v>
      </c>
      <c r="N280" s="26"/>
      <c r="O280" s="26"/>
      <c r="P280" s="26"/>
      <c r="R280" s="27"/>
    </row>
    <row r="281" spans="2:18" x14ac:dyDescent="0.2">
      <c r="B281" s="54">
        <v>40</v>
      </c>
      <c r="C281" s="56">
        <v>1.4930000000000001</v>
      </c>
      <c r="D281" s="56"/>
      <c r="E281" s="55">
        <f t="shared" si="82"/>
        <v>0.8125</v>
      </c>
      <c r="F281" s="53">
        <f t="shared" si="83"/>
        <v>4</v>
      </c>
      <c r="G281" s="55">
        <f t="shared" si="84"/>
        <v>3.25</v>
      </c>
      <c r="I281" s="39">
        <f>I280+(J281-J280)*1.5</f>
        <v>29.9465</v>
      </c>
      <c r="J281" s="33">
        <v>-0.5</v>
      </c>
      <c r="K281" s="55">
        <f t="shared" si="85"/>
        <v>-1</v>
      </c>
      <c r="L281" s="53">
        <f t="shared" si="86"/>
        <v>1.5</v>
      </c>
      <c r="M281" s="55">
        <f t="shared" si="87"/>
        <v>-1.5</v>
      </c>
      <c r="O281" s="30"/>
      <c r="P281" s="30"/>
    </row>
    <row r="282" spans="2:18" x14ac:dyDescent="0.2">
      <c r="B282" s="54">
        <v>42</v>
      </c>
      <c r="C282" s="56">
        <v>3.6080000000000001</v>
      </c>
      <c r="D282" s="55" t="s">
        <v>21</v>
      </c>
      <c r="E282" s="55">
        <f t="shared" si="82"/>
        <v>2.5505</v>
      </c>
      <c r="F282" s="53">
        <f t="shared" si="83"/>
        <v>2</v>
      </c>
      <c r="G282" s="55">
        <f t="shared" si="84"/>
        <v>5.101</v>
      </c>
      <c r="I282" s="51">
        <v>30</v>
      </c>
      <c r="J282" s="52">
        <v>-0.42299999999999999</v>
      </c>
      <c r="K282" s="55">
        <f t="shared" si="85"/>
        <v>-0.46150000000000002</v>
      </c>
      <c r="L282" s="53">
        <f t="shared" si="86"/>
        <v>5.3499999999999659E-2</v>
      </c>
      <c r="M282" s="55">
        <f t="shared" si="87"/>
        <v>-2.4690249999999844E-2</v>
      </c>
      <c r="O282" s="23"/>
      <c r="P282" s="23"/>
    </row>
    <row r="283" spans="2:18" x14ac:dyDescent="0.2">
      <c r="B283" s="54">
        <v>46</v>
      </c>
      <c r="C283" s="56">
        <v>3.6080000000000001</v>
      </c>
      <c r="D283" s="55" t="s">
        <v>119</v>
      </c>
      <c r="E283" s="55">
        <f t="shared" si="82"/>
        <v>3.6080000000000001</v>
      </c>
      <c r="F283" s="53">
        <f t="shared" si="83"/>
        <v>4</v>
      </c>
      <c r="G283" s="55">
        <f t="shared" si="84"/>
        <v>14.432</v>
      </c>
      <c r="I283" s="51">
        <v>32</v>
      </c>
      <c r="J283" s="52">
        <v>-0.23799999999999999</v>
      </c>
      <c r="K283" s="55">
        <f t="shared" si="85"/>
        <v>-0.33050000000000002</v>
      </c>
      <c r="L283" s="53">
        <f t="shared" si="86"/>
        <v>2</v>
      </c>
      <c r="M283" s="55">
        <f t="shared" si="87"/>
        <v>-0.66100000000000003</v>
      </c>
      <c r="O283" s="23"/>
      <c r="P283" s="23"/>
    </row>
    <row r="284" spans="2:18" x14ac:dyDescent="0.2">
      <c r="B284" s="54">
        <v>47</v>
      </c>
      <c r="C284" s="56">
        <v>3.613</v>
      </c>
      <c r="D284" s="52" t="s">
        <v>108</v>
      </c>
      <c r="E284" s="55">
        <f t="shared" si="82"/>
        <v>3.6105</v>
      </c>
      <c r="F284" s="53">
        <f t="shared" si="83"/>
        <v>1</v>
      </c>
      <c r="G284" s="55">
        <f t="shared" si="84"/>
        <v>3.6105</v>
      </c>
      <c r="H284" s="55"/>
      <c r="I284" s="51">
        <v>34</v>
      </c>
      <c r="J284" s="52">
        <v>-6.3E-2</v>
      </c>
      <c r="K284" s="55">
        <f t="shared" si="85"/>
        <v>-0.15049999999999999</v>
      </c>
      <c r="L284" s="53">
        <f t="shared" si="86"/>
        <v>2</v>
      </c>
      <c r="M284" s="55">
        <f t="shared" si="87"/>
        <v>-0.30099999999999999</v>
      </c>
      <c r="N284" s="23"/>
      <c r="O284" s="23"/>
      <c r="P284" s="23"/>
    </row>
    <row r="285" spans="2:18" x14ac:dyDescent="0.2">
      <c r="B285" s="54"/>
      <c r="C285" s="56"/>
      <c r="D285" s="52"/>
      <c r="E285" s="55"/>
      <c r="F285" s="53"/>
      <c r="G285" s="55"/>
      <c r="H285" s="55"/>
      <c r="I285" s="54">
        <v>36</v>
      </c>
      <c r="J285" s="56">
        <v>0.13200000000000001</v>
      </c>
      <c r="K285" s="55">
        <f t="shared" si="85"/>
        <v>3.4500000000000003E-2</v>
      </c>
      <c r="L285" s="53">
        <f t="shared" si="86"/>
        <v>2</v>
      </c>
      <c r="M285" s="55">
        <f t="shared" si="87"/>
        <v>6.9000000000000006E-2</v>
      </c>
      <c r="N285" s="23"/>
      <c r="O285" s="23"/>
      <c r="P285" s="23"/>
    </row>
    <row r="286" spans="2:18" x14ac:dyDescent="0.2">
      <c r="B286" s="54"/>
      <c r="C286" s="56"/>
      <c r="D286" s="52"/>
      <c r="E286" s="55"/>
      <c r="F286" s="53"/>
      <c r="G286" s="55"/>
      <c r="H286" s="55"/>
      <c r="I286" s="54"/>
      <c r="J286" s="56"/>
      <c r="K286" s="55"/>
      <c r="L286" s="53"/>
      <c r="M286" s="55"/>
      <c r="N286" s="23"/>
      <c r="O286" s="23"/>
      <c r="P286" s="23"/>
    </row>
    <row r="287" spans="2:18" x14ac:dyDescent="0.2">
      <c r="B287" s="54"/>
      <c r="C287" s="56"/>
      <c r="D287" s="52"/>
      <c r="E287" s="55"/>
      <c r="F287" s="53"/>
      <c r="G287" s="55"/>
      <c r="H287" s="55"/>
      <c r="I287" s="54"/>
      <c r="J287" s="56"/>
      <c r="K287" s="55"/>
      <c r="L287" s="53"/>
      <c r="M287" s="55"/>
      <c r="N287" s="23"/>
      <c r="O287" s="23"/>
      <c r="P287" s="23"/>
    </row>
    <row r="288" spans="2:18" x14ac:dyDescent="0.2">
      <c r="B288" s="54"/>
      <c r="C288" s="56"/>
      <c r="D288" s="52"/>
      <c r="E288" s="55"/>
      <c r="F288" s="53"/>
      <c r="G288" s="55"/>
      <c r="H288" s="55"/>
      <c r="I288" s="54"/>
      <c r="J288" s="56"/>
      <c r="K288" s="55"/>
      <c r="L288" s="53"/>
      <c r="M288" s="55"/>
      <c r="N288" s="23"/>
      <c r="O288" s="23"/>
      <c r="P288" s="23"/>
    </row>
    <row r="289" spans="2:18" x14ac:dyDescent="0.2">
      <c r="B289" s="54"/>
      <c r="C289" s="56"/>
      <c r="D289" s="52"/>
      <c r="E289" s="55"/>
      <c r="F289" s="53"/>
      <c r="G289" s="55"/>
      <c r="H289" s="55"/>
      <c r="I289" s="54"/>
      <c r="J289" s="56"/>
      <c r="K289" s="55"/>
      <c r="L289" s="53"/>
      <c r="M289" s="55"/>
      <c r="N289" s="23"/>
      <c r="O289" s="23"/>
      <c r="P289" s="23"/>
    </row>
    <row r="290" spans="2:18" x14ac:dyDescent="0.2">
      <c r="B290" s="54"/>
      <c r="C290" s="56"/>
      <c r="D290" s="52"/>
      <c r="E290" s="55"/>
      <c r="F290" s="53"/>
      <c r="G290" s="55"/>
      <c r="H290" s="55"/>
      <c r="I290" s="54"/>
      <c r="J290" s="56"/>
      <c r="K290" s="55"/>
      <c r="L290" s="53"/>
      <c r="M290" s="55"/>
      <c r="N290" s="23"/>
      <c r="O290" s="23"/>
      <c r="P290" s="23"/>
    </row>
    <row r="291" spans="2:18" x14ac:dyDescent="0.2">
      <c r="B291" s="54"/>
      <c r="C291" s="56"/>
      <c r="D291" s="52"/>
      <c r="E291" s="55"/>
      <c r="F291" s="53"/>
      <c r="G291" s="55"/>
      <c r="H291" s="55"/>
      <c r="I291" s="54"/>
      <c r="J291" s="56"/>
      <c r="K291" s="55"/>
      <c r="L291" s="53"/>
      <c r="M291" s="55"/>
      <c r="N291" s="23"/>
      <c r="O291" s="23"/>
      <c r="P291" s="23"/>
    </row>
    <row r="292" spans="2:18" x14ac:dyDescent="0.2">
      <c r="B292" s="54"/>
      <c r="C292" s="56"/>
      <c r="D292" s="52"/>
      <c r="E292" s="55"/>
      <c r="F292" s="53"/>
      <c r="G292" s="55"/>
      <c r="H292" s="55"/>
      <c r="I292" s="54"/>
      <c r="J292" s="56"/>
      <c r="K292" s="55"/>
      <c r="L292" s="53"/>
      <c r="M292" s="55"/>
      <c r="N292" s="23"/>
      <c r="O292" s="23"/>
      <c r="P292" s="23"/>
    </row>
    <row r="293" spans="2:18" x14ac:dyDescent="0.2">
      <c r="B293" s="54"/>
      <c r="C293" s="56"/>
      <c r="D293" s="52"/>
      <c r="E293" s="55"/>
      <c r="F293" s="53"/>
      <c r="G293" s="55"/>
      <c r="H293" s="55"/>
      <c r="I293" s="54"/>
      <c r="J293" s="56"/>
      <c r="K293" s="55"/>
      <c r="L293" s="53"/>
      <c r="M293" s="55"/>
      <c r="N293" s="23"/>
      <c r="O293" s="23"/>
      <c r="P293" s="23"/>
    </row>
    <row r="294" spans="2:18" x14ac:dyDescent="0.2">
      <c r="B294" s="54"/>
      <c r="C294" s="56"/>
      <c r="D294" s="52"/>
      <c r="E294" s="55"/>
      <c r="F294" s="53"/>
      <c r="G294" s="55"/>
      <c r="H294" s="55"/>
      <c r="I294" s="54">
        <v>40</v>
      </c>
      <c r="J294" s="56">
        <v>1.4930000000000001</v>
      </c>
      <c r="K294" s="55">
        <f>AVERAGE(J285,J294)</f>
        <v>0.8125</v>
      </c>
      <c r="L294" s="53">
        <f>I294-I285</f>
        <v>4</v>
      </c>
      <c r="M294" s="55">
        <f t="shared" si="87"/>
        <v>3.25</v>
      </c>
      <c r="N294" s="23"/>
      <c r="O294" s="23"/>
      <c r="P294" s="23"/>
    </row>
    <row r="295" spans="2:18" x14ac:dyDescent="0.2">
      <c r="B295" s="54"/>
      <c r="C295" s="56"/>
      <c r="D295" s="52"/>
      <c r="E295" s="55"/>
      <c r="F295" s="53"/>
      <c r="G295" s="55"/>
      <c r="H295" s="55"/>
      <c r="I295" s="54">
        <v>42</v>
      </c>
      <c r="J295" s="56">
        <v>3.6080000000000001</v>
      </c>
      <c r="K295" s="55">
        <f t="shared" si="85"/>
        <v>2.5505</v>
      </c>
      <c r="L295" s="53">
        <f t="shared" si="86"/>
        <v>2</v>
      </c>
      <c r="M295" s="55">
        <f t="shared" si="87"/>
        <v>5.101</v>
      </c>
      <c r="N295" s="23"/>
      <c r="O295" s="23"/>
      <c r="P295" s="23"/>
    </row>
    <row r="296" spans="2:18" x14ac:dyDescent="0.2">
      <c r="B296" s="54"/>
      <c r="C296" s="56"/>
      <c r="D296" s="56"/>
      <c r="E296" s="55"/>
      <c r="F296" s="53"/>
      <c r="G296" s="55"/>
      <c r="H296" s="55"/>
      <c r="I296" s="54">
        <v>46</v>
      </c>
      <c r="J296" s="56">
        <v>3.6080000000000001</v>
      </c>
      <c r="K296" s="55">
        <f t="shared" si="85"/>
        <v>3.6080000000000001</v>
      </c>
      <c r="L296" s="53">
        <f t="shared" si="86"/>
        <v>4</v>
      </c>
      <c r="M296" s="55">
        <f t="shared" si="87"/>
        <v>14.432</v>
      </c>
      <c r="N296" s="23"/>
      <c r="O296" s="23"/>
      <c r="P296" s="23"/>
    </row>
    <row r="297" spans="2:18" x14ac:dyDescent="0.2">
      <c r="B297" s="54"/>
      <c r="C297" s="56"/>
      <c r="D297" s="56"/>
      <c r="E297" s="55"/>
      <c r="F297" s="53"/>
      <c r="G297" s="55"/>
      <c r="H297" s="55"/>
      <c r="I297" s="54">
        <v>47</v>
      </c>
      <c r="J297" s="56">
        <v>3.613</v>
      </c>
      <c r="K297" s="55">
        <f t="shared" si="85"/>
        <v>3.6105</v>
      </c>
      <c r="L297" s="53">
        <f t="shared" si="86"/>
        <v>1</v>
      </c>
      <c r="M297" s="55">
        <f t="shared" si="87"/>
        <v>3.6105</v>
      </c>
      <c r="N297" s="23"/>
      <c r="O297" s="23"/>
      <c r="P297" s="23"/>
    </row>
    <row r="298" spans="2:18" ht="15" x14ac:dyDescent="0.2">
      <c r="B298" s="35"/>
      <c r="C298" s="22"/>
      <c r="D298" s="22"/>
      <c r="E298" s="35"/>
      <c r="F298" s="63">
        <f>SUM(F266:F297)</f>
        <v>47</v>
      </c>
      <c r="G298" s="63">
        <f>SUM(G266:G297)</f>
        <v>50.333500000000001</v>
      </c>
      <c r="H298" s="55"/>
      <c r="I298" s="55"/>
      <c r="J298" s="35"/>
      <c r="K298" s="35"/>
      <c r="L298" s="43">
        <f>SUM(L269:L297)</f>
        <v>47</v>
      </c>
      <c r="M298" s="43">
        <f>SUM(M269:M297)</f>
        <v>37.602180500000003</v>
      </c>
      <c r="N298" s="23"/>
      <c r="O298" s="23"/>
      <c r="P298" s="23"/>
    </row>
    <row r="299" spans="2:18" ht="15" x14ac:dyDescent="0.2">
      <c r="B299" s="35"/>
      <c r="C299" s="22"/>
      <c r="D299" s="22"/>
      <c r="E299" s="35"/>
      <c r="F299" s="53"/>
      <c r="G299" s="55"/>
      <c r="H299" s="81" t="s">
        <v>72</v>
      </c>
      <c r="I299" s="81"/>
      <c r="J299" s="53">
        <f>G298</f>
        <v>50.333500000000001</v>
      </c>
      <c r="K299" s="55" t="s">
        <v>73</v>
      </c>
      <c r="L299" s="53">
        <f>M298</f>
        <v>37.602180500000003</v>
      </c>
      <c r="M299" s="67">
        <f>J299-L299</f>
        <v>12.731319499999998</v>
      </c>
      <c r="N299" s="30"/>
      <c r="O299" s="23"/>
      <c r="P299" s="23"/>
    </row>
    <row r="300" spans="2:18" x14ac:dyDescent="0.2">
      <c r="B300" s="51"/>
      <c r="C300" s="52"/>
      <c r="D300" s="52"/>
      <c r="E300" s="55"/>
      <c r="F300" s="53"/>
      <c r="G300" s="55"/>
      <c r="H300" s="53"/>
      <c r="I300" s="27"/>
      <c r="J300" s="36"/>
      <c r="K300" s="55"/>
      <c r="L300" s="53"/>
      <c r="M300" s="55"/>
      <c r="N300" s="26"/>
      <c r="O300" s="26"/>
      <c r="P300" s="26"/>
      <c r="Q300" s="28"/>
      <c r="R300" s="27"/>
    </row>
    <row r="301" spans="2:18" ht="15" x14ac:dyDescent="0.2">
      <c r="B301" s="50" t="s">
        <v>70</v>
      </c>
      <c r="C301" s="50"/>
      <c r="D301" s="80">
        <v>1.2</v>
      </c>
      <c r="E301" s="80"/>
      <c r="J301" s="35"/>
      <c r="K301" s="35"/>
      <c r="L301" s="35"/>
      <c r="M301" s="35"/>
      <c r="N301" s="23"/>
      <c r="O301" s="23"/>
      <c r="P301" s="23"/>
    </row>
    <row r="302" spans="2:18" x14ac:dyDescent="0.2">
      <c r="B302" s="79" t="s">
        <v>109</v>
      </c>
      <c r="C302" s="79"/>
      <c r="D302" s="79"/>
      <c r="E302" s="79"/>
      <c r="F302" s="79"/>
      <c r="G302" s="79"/>
      <c r="H302" s="21" t="s">
        <v>74</v>
      </c>
      <c r="I302" s="79" t="s">
        <v>71</v>
      </c>
      <c r="J302" s="79"/>
      <c r="K302" s="79"/>
      <c r="L302" s="79"/>
      <c r="M302" s="79"/>
      <c r="N302" s="24"/>
      <c r="O302" s="24"/>
      <c r="P302" s="26">
        <f>I314-I312</f>
        <v>4</v>
      </c>
    </row>
    <row r="303" spans="2:18" x14ac:dyDescent="0.2">
      <c r="B303" s="51">
        <v>0</v>
      </c>
      <c r="C303" s="52">
        <v>2.774</v>
      </c>
      <c r="D303" s="52" t="s">
        <v>108</v>
      </c>
      <c r="E303" s="53"/>
      <c r="F303" s="53"/>
      <c r="G303" s="53"/>
      <c r="H303" s="53"/>
      <c r="I303" s="54"/>
      <c r="J303" s="25"/>
      <c r="K303" s="55"/>
      <c r="L303" s="53"/>
      <c r="M303" s="55"/>
      <c r="N303" s="26"/>
      <c r="O303" s="26"/>
      <c r="P303" s="26"/>
      <c r="R303" s="27"/>
    </row>
    <row r="304" spans="2:18" x14ac:dyDescent="0.2">
      <c r="B304" s="51">
        <v>5</v>
      </c>
      <c r="C304" s="52">
        <v>2.8239999999999998</v>
      </c>
      <c r="D304" s="55" t="s">
        <v>23</v>
      </c>
      <c r="E304" s="55">
        <f>(C303+C304)/2</f>
        <v>2.7989999999999999</v>
      </c>
      <c r="F304" s="53">
        <f>B304-B303</f>
        <v>5</v>
      </c>
      <c r="G304" s="55">
        <f>E304*F304</f>
        <v>13.994999999999999</v>
      </c>
      <c r="H304" s="53"/>
      <c r="I304" s="51"/>
      <c r="J304" s="51"/>
      <c r="K304" s="55"/>
      <c r="L304" s="53"/>
      <c r="M304" s="55"/>
      <c r="N304" s="26"/>
      <c r="O304" s="26"/>
      <c r="P304" s="26"/>
      <c r="Q304" s="28"/>
      <c r="R304" s="27"/>
    </row>
    <row r="305" spans="2:18" x14ac:dyDescent="0.2">
      <c r="B305" s="51">
        <v>7</v>
      </c>
      <c r="C305" s="52">
        <v>0.96399999999999997</v>
      </c>
      <c r="E305" s="55">
        <f t="shared" ref="E305:E321" si="88">(C304+C305)/2</f>
        <v>1.8939999999999999</v>
      </c>
      <c r="F305" s="53">
        <f t="shared" ref="F305:F321" si="89">B305-B304</f>
        <v>2</v>
      </c>
      <c r="G305" s="55">
        <f t="shared" ref="G305:G321" si="90">E305*F305</f>
        <v>3.7879999999999998</v>
      </c>
      <c r="H305" s="53"/>
      <c r="I305" s="51"/>
      <c r="J305" s="51"/>
      <c r="K305" s="55"/>
      <c r="L305" s="53"/>
      <c r="M305" s="55"/>
      <c r="N305" s="26"/>
      <c r="O305" s="26"/>
      <c r="P305" s="26"/>
      <c r="Q305" s="28"/>
      <c r="R305" s="27"/>
    </row>
    <row r="306" spans="2:18" x14ac:dyDescent="0.2">
      <c r="B306" s="51">
        <v>9</v>
      </c>
      <c r="C306" s="52">
        <v>0.66400000000000003</v>
      </c>
      <c r="D306" s="52"/>
      <c r="E306" s="55">
        <f t="shared" si="88"/>
        <v>0.81400000000000006</v>
      </c>
      <c r="F306" s="53">
        <f t="shared" si="89"/>
        <v>2</v>
      </c>
      <c r="G306" s="55">
        <f t="shared" si="90"/>
        <v>1.6280000000000001</v>
      </c>
      <c r="H306" s="53"/>
      <c r="I306" s="51"/>
      <c r="J306" s="51"/>
      <c r="K306" s="55"/>
      <c r="L306" s="53"/>
      <c r="M306" s="55"/>
      <c r="N306" s="26"/>
      <c r="O306" s="26"/>
      <c r="P306" s="26"/>
      <c r="Q306" s="28"/>
      <c r="R306" s="27"/>
    </row>
    <row r="307" spans="2:18" x14ac:dyDescent="0.2">
      <c r="B307" s="51">
        <v>11</v>
      </c>
      <c r="C307" s="52">
        <v>0.36399999999999999</v>
      </c>
      <c r="D307" s="52"/>
      <c r="E307" s="55">
        <f t="shared" si="88"/>
        <v>0.51400000000000001</v>
      </c>
      <c r="F307" s="53">
        <f t="shared" si="89"/>
        <v>2</v>
      </c>
      <c r="G307" s="55">
        <f t="shared" si="90"/>
        <v>1.028</v>
      </c>
      <c r="H307" s="53"/>
      <c r="I307" s="51"/>
      <c r="J307" s="51"/>
      <c r="K307" s="55"/>
      <c r="L307" s="53"/>
      <c r="M307" s="55"/>
      <c r="N307" s="26"/>
      <c r="O307" s="26"/>
      <c r="P307" s="26"/>
      <c r="Q307" s="28"/>
      <c r="R307" s="27"/>
    </row>
    <row r="308" spans="2:18" x14ac:dyDescent="0.2">
      <c r="B308" s="51">
        <v>13</v>
      </c>
      <c r="C308" s="52">
        <v>7.3999999999999996E-2</v>
      </c>
      <c r="D308" s="52"/>
      <c r="E308" s="55">
        <f t="shared" si="88"/>
        <v>0.219</v>
      </c>
      <c r="F308" s="53">
        <f t="shared" si="89"/>
        <v>2</v>
      </c>
      <c r="G308" s="55">
        <f t="shared" si="90"/>
        <v>0.438</v>
      </c>
      <c r="H308" s="53"/>
      <c r="I308" s="51"/>
      <c r="J308" s="51"/>
      <c r="K308" s="55"/>
      <c r="L308" s="53"/>
      <c r="M308" s="55"/>
      <c r="N308" s="26"/>
      <c r="O308" s="26"/>
      <c r="P308" s="26"/>
      <c r="Q308" s="28"/>
      <c r="R308" s="27"/>
    </row>
    <row r="309" spans="2:18" x14ac:dyDescent="0.2">
      <c r="B309" s="51">
        <v>15</v>
      </c>
      <c r="C309" s="52">
        <v>-0.14099999999999999</v>
      </c>
      <c r="E309" s="55">
        <f t="shared" si="88"/>
        <v>-3.3499999999999995E-2</v>
      </c>
      <c r="F309" s="53">
        <f t="shared" si="89"/>
        <v>2</v>
      </c>
      <c r="G309" s="55">
        <f t="shared" si="90"/>
        <v>-6.699999999999999E-2</v>
      </c>
      <c r="H309" s="53"/>
      <c r="I309" s="51"/>
      <c r="J309" s="51"/>
      <c r="K309" s="55"/>
      <c r="L309" s="53"/>
      <c r="M309" s="55"/>
      <c r="N309" s="26"/>
      <c r="O309" s="26"/>
      <c r="P309" s="26"/>
      <c r="Q309" s="28"/>
      <c r="R309" s="27"/>
    </row>
    <row r="310" spans="2:18" x14ac:dyDescent="0.2">
      <c r="B310" s="51">
        <v>17</v>
      </c>
      <c r="C310" s="52">
        <v>-0.28399999999999997</v>
      </c>
      <c r="D310" s="52"/>
      <c r="E310" s="55">
        <f t="shared" si="88"/>
        <v>-0.21249999999999997</v>
      </c>
      <c r="F310" s="53">
        <f t="shared" si="89"/>
        <v>2</v>
      </c>
      <c r="G310" s="55">
        <f t="shared" si="90"/>
        <v>-0.42499999999999993</v>
      </c>
      <c r="H310" s="53"/>
      <c r="I310" s="51">
        <v>0</v>
      </c>
      <c r="J310" s="52">
        <v>2.774</v>
      </c>
      <c r="K310" s="55"/>
      <c r="L310" s="53"/>
      <c r="M310" s="55"/>
      <c r="N310" s="26"/>
      <c r="O310" s="26"/>
      <c r="P310" s="26"/>
      <c r="Q310" s="28"/>
      <c r="R310" s="27"/>
    </row>
    <row r="311" spans="2:18" x14ac:dyDescent="0.2">
      <c r="B311" s="51">
        <v>19</v>
      </c>
      <c r="C311" s="52">
        <v>-0.48699999999999999</v>
      </c>
      <c r="D311" s="52"/>
      <c r="E311" s="55">
        <f t="shared" si="88"/>
        <v>-0.38549999999999995</v>
      </c>
      <c r="F311" s="53">
        <f t="shared" si="89"/>
        <v>2</v>
      </c>
      <c r="G311" s="55">
        <f t="shared" si="90"/>
        <v>-0.77099999999999991</v>
      </c>
      <c r="H311" s="53"/>
      <c r="I311" s="51">
        <v>5</v>
      </c>
      <c r="J311" s="52">
        <v>2.8239999999999998</v>
      </c>
      <c r="K311" s="55">
        <f t="shared" ref="K311:K321" si="91">AVERAGE(J310,J311)</f>
        <v>2.7989999999999999</v>
      </c>
      <c r="L311" s="53">
        <f t="shared" ref="L311:L321" si="92">I311-I310</f>
        <v>5</v>
      </c>
      <c r="M311" s="55">
        <f t="shared" ref="M311:M321" si="93">L311*K311</f>
        <v>13.994999999999999</v>
      </c>
      <c r="N311" s="30"/>
      <c r="O311" s="30"/>
      <c r="P311" s="30"/>
      <c r="Q311" s="28"/>
      <c r="R311" s="27"/>
    </row>
    <row r="312" spans="2:18" x14ac:dyDescent="0.2">
      <c r="B312" s="51">
        <v>21</v>
      </c>
      <c r="C312" s="52">
        <v>-0.54600000000000004</v>
      </c>
      <c r="D312" s="55" t="s">
        <v>22</v>
      </c>
      <c r="E312" s="55">
        <f t="shared" si="88"/>
        <v>-0.51649999999999996</v>
      </c>
      <c r="F312" s="53">
        <f t="shared" si="89"/>
        <v>2</v>
      </c>
      <c r="G312" s="55">
        <f t="shared" si="90"/>
        <v>-1.0329999999999999</v>
      </c>
      <c r="H312" s="53"/>
      <c r="I312" s="51">
        <v>7</v>
      </c>
      <c r="J312" s="52">
        <v>0.96399999999999997</v>
      </c>
      <c r="K312" s="55">
        <f t="shared" si="91"/>
        <v>1.8939999999999999</v>
      </c>
      <c r="L312" s="53">
        <f t="shared" si="92"/>
        <v>2</v>
      </c>
      <c r="M312" s="55">
        <f t="shared" si="93"/>
        <v>3.7879999999999998</v>
      </c>
      <c r="N312" s="26"/>
      <c r="O312" s="26"/>
      <c r="P312" s="26"/>
      <c r="Q312" s="28"/>
      <c r="R312" s="27"/>
    </row>
    <row r="313" spans="2:18" x14ac:dyDescent="0.2">
      <c r="B313" s="51">
        <v>23</v>
      </c>
      <c r="C313" s="52">
        <v>-0.49199999999999999</v>
      </c>
      <c r="E313" s="55">
        <f t="shared" si="88"/>
        <v>-0.51900000000000002</v>
      </c>
      <c r="F313" s="53">
        <f t="shared" si="89"/>
        <v>2</v>
      </c>
      <c r="G313" s="55">
        <f t="shared" si="90"/>
        <v>-1.038</v>
      </c>
      <c r="H313" s="50"/>
      <c r="I313" s="51">
        <v>9</v>
      </c>
      <c r="J313" s="52">
        <v>0.66400000000000003</v>
      </c>
      <c r="K313" s="55">
        <f t="shared" si="91"/>
        <v>0.81400000000000006</v>
      </c>
      <c r="L313" s="53">
        <f t="shared" si="92"/>
        <v>2</v>
      </c>
      <c r="M313" s="55">
        <f t="shared" si="93"/>
        <v>1.6280000000000001</v>
      </c>
      <c r="N313" s="30"/>
      <c r="O313" s="30"/>
      <c r="P313" s="30"/>
      <c r="Q313" s="28"/>
      <c r="R313" s="27"/>
    </row>
    <row r="314" spans="2:18" x14ac:dyDescent="0.2">
      <c r="B314" s="51">
        <v>25</v>
      </c>
      <c r="C314" s="52">
        <v>-0.33600000000000002</v>
      </c>
      <c r="E314" s="55">
        <f t="shared" si="88"/>
        <v>-0.41400000000000003</v>
      </c>
      <c r="F314" s="53">
        <f t="shared" si="89"/>
        <v>2</v>
      </c>
      <c r="G314" s="55">
        <f t="shared" si="90"/>
        <v>-0.82800000000000007</v>
      </c>
      <c r="H314" s="50"/>
      <c r="I314" s="51">
        <v>11</v>
      </c>
      <c r="J314" s="52">
        <v>0.36399999999999999</v>
      </c>
      <c r="K314" s="55">
        <f t="shared" si="91"/>
        <v>0.51400000000000001</v>
      </c>
      <c r="L314" s="53">
        <f t="shared" si="92"/>
        <v>2</v>
      </c>
      <c r="M314" s="55">
        <f t="shared" si="93"/>
        <v>1.028</v>
      </c>
      <c r="N314" s="30"/>
      <c r="O314" s="30"/>
      <c r="P314" s="30"/>
      <c r="Q314" s="28"/>
      <c r="R314" s="27"/>
    </row>
    <row r="315" spans="2:18" x14ac:dyDescent="0.2">
      <c r="B315" s="51">
        <v>27</v>
      </c>
      <c r="C315" s="52">
        <v>-0.14599999999999999</v>
      </c>
      <c r="D315" s="52"/>
      <c r="E315" s="55">
        <f t="shared" si="88"/>
        <v>-0.24099999999999999</v>
      </c>
      <c r="F315" s="53">
        <f t="shared" si="89"/>
        <v>2</v>
      </c>
      <c r="G315" s="55">
        <f t="shared" si="90"/>
        <v>-0.48199999999999998</v>
      </c>
      <c r="H315" s="50"/>
      <c r="I315" s="51">
        <v>13</v>
      </c>
      <c r="J315" s="52">
        <v>7.3999999999999996E-2</v>
      </c>
      <c r="K315" s="55">
        <f t="shared" si="91"/>
        <v>0.219</v>
      </c>
      <c r="L315" s="53">
        <f t="shared" si="92"/>
        <v>2</v>
      </c>
      <c r="M315" s="55">
        <f t="shared" si="93"/>
        <v>0.438</v>
      </c>
      <c r="N315" s="26"/>
      <c r="O315" s="26"/>
      <c r="P315" s="26"/>
      <c r="R315" s="27"/>
    </row>
    <row r="316" spans="2:18" x14ac:dyDescent="0.2">
      <c r="B316" s="51">
        <v>29</v>
      </c>
      <c r="C316" s="52">
        <v>0.113</v>
      </c>
      <c r="D316" s="52"/>
      <c r="E316" s="55">
        <f t="shared" si="88"/>
        <v>-1.6499999999999994E-2</v>
      </c>
      <c r="F316" s="53">
        <f t="shared" si="89"/>
        <v>2</v>
      </c>
      <c r="G316" s="55">
        <f t="shared" si="90"/>
        <v>-3.2999999999999988E-2</v>
      </c>
      <c r="H316" s="50"/>
      <c r="I316" s="39">
        <f>I315+(J315-J316)*1.5</f>
        <v>15.361000000000001</v>
      </c>
      <c r="J316" s="40">
        <v>-1.5</v>
      </c>
      <c r="K316" s="55">
        <f t="shared" si="91"/>
        <v>-0.71299999999999997</v>
      </c>
      <c r="L316" s="53">
        <f t="shared" si="92"/>
        <v>2.3610000000000007</v>
      </c>
      <c r="M316" s="55">
        <f t="shared" si="93"/>
        <v>-1.6833930000000004</v>
      </c>
      <c r="N316" s="26"/>
      <c r="O316" s="26"/>
      <c r="P316" s="26"/>
      <c r="R316" s="27"/>
    </row>
    <row r="317" spans="2:18" x14ac:dyDescent="0.2">
      <c r="B317" s="51">
        <v>31</v>
      </c>
      <c r="C317" s="52">
        <v>0.33900000000000002</v>
      </c>
      <c r="D317" s="52"/>
      <c r="E317" s="55">
        <f t="shared" si="88"/>
        <v>0.22600000000000001</v>
      </c>
      <c r="F317" s="53">
        <f t="shared" si="89"/>
        <v>2</v>
      </c>
      <c r="G317" s="55">
        <f t="shared" si="90"/>
        <v>0.45200000000000001</v>
      </c>
      <c r="H317" s="50"/>
      <c r="I317" s="41">
        <f>I316+5</f>
        <v>20.361000000000001</v>
      </c>
      <c r="J317" s="42">
        <f>J316</f>
        <v>-1.5</v>
      </c>
      <c r="K317" s="55">
        <f t="shared" si="91"/>
        <v>-1.5</v>
      </c>
      <c r="L317" s="53">
        <f t="shared" si="92"/>
        <v>5</v>
      </c>
      <c r="M317" s="55">
        <f t="shared" si="93"/>
        <v>-7.5</v>
      </c>
      <c r="N317" s="26"/>
      <c r="O317" s="26"/>
      <c r="P317" s="26"/>
      <c r="R317" s="27"/>
    </row>
    <row r="318" spans="2:18" x14ac:dyDescent="0.2">
      <c r="B318" s="54">
        <v>33</v>
      </c>
      <c r="C318" s="56">
        <v>0.55600000000000005</v>
      </c>
      <c r="D318" s="56"/>
      <c r="E318" s="55">
        <f t="shared" si="88"/>
        <v>0.44750000000000001</v>
      </c>
      <c r="F318" s="53">
        <f t="shared" si="89"/>
        <v>2</v>
      </c>
      <c r="G318" s="55">
        <f t="shared" si="90"/>
        <v>0.89500000000000002</v>
      </c>
      <c r="I318" s="39">
        <f>I317+5</f>
        <v>25.361000000000001</v>
      </c>
      <c r="J318" s="40">
        <f>J316</f>
        <v>-1.5</v>
      </c>
      <c r="K318" s="55">
        <f t="shared" si="91"/>
        <v>-1.5</v>
      </c>
      <c r="L318" s="53">
        <f t="shared" si="92"/>
        <v>5</v>
      </c>
      <c r="M318" s="55">
        <f t="shared" si="93"/>
        <v>-7.5</v>
      </c>
      <c r="N318" s="26"/>
      <c r="O318" s="26"/>
      <c r="P318" s="26"/>
      <c r="R318" s="27"/>
    </row>
    <row r="319" spans="2:18" x14ac:dyDescent="0.2">
      <c r="B319" s="54">
        <v>35</v>
      </c>
      <c r="C319" s="56">
        <v>1.5389999999999999</v>
      </c>
      <c r="D319" s="56"/>
      <c r="E319" s="55">
        <f t="shared" si="88"/>
        <v>1.0474999999999999</v>
      </c>
      <c r="F319" s="53">
        <f t="shared" si="89"/>
        <v>2</v>
      </c>
      <c r="G319" s="55">
        <f t="shared" si="90"/>
        <v>2.0949999999999998</v>
      </c>
      <c r="I319" s="39">
        <f>I318+(J319-J318)*1.5</f>
        <v>27.611000000000001</v>
      </c>
      <c r="J319" s="33">
        <v>0</v>
      </c>
      <c r="K319" s="55">
        <f t="shared" si="91"/>
        <v>-0.75</v>
      </c>
      <c r="L319" s="53">
        <f t="shared" si="92"/>
        <v>2.25</v>
      </c>
      <c r="M319" s="55">
        <f t="shared" si="93"/>
        <v>-1.6875</v>
      </c>
      <c r="O319" s="30"/>
      <c r="P319" s="30"/>
    </row>
    <row r="320" spans="2:18" x14ac:dyDescent="0.2">
      <c r="B320" s="54">
        <v>37</v>
      </c>
      <c r="C320" s="56">
        <v>4.1840000000000002</v>
      </c>
      <c r="D320" s="55" t="s">
        <v>21</v>
      </c>
      <c r="E320" s="55">
        <f t="shared" si="88"/>
        <v>2.8614999999999999</v>
      </c>
      <c r="F320" s="53">
        <f t="shared" si="89"/>
        <v>2</v>
      </c>
      <c r="G320" s="55">
        <f t="shared" si="90"/>
        <v>5.7229999999999999</v>
      </c>
      <c r="I320" s="51">
        <v>29</v>
      </c>
      <c r="J320" s="52">
        <v>0.113</v>
      </c>
      <c r="K320" s="55">
        <f t="shared" si="91"/>
        <v>5.6500000000000002E-2</v>
      </c>
      <c r="L320" s="53">
        <f t="shared" si="92"/>
        <v>1.3889999999999993</v>
      </c>
      <c r="M320" s="55">
        <f t="shared" si="93"/>
        <v>7.8478499999999965E-2</v>
      </c>
      <c r="O320" s="23"/>
      <c r="P320" s="23"/>
    </row>
    <row r="321" spans="2:18" x14ac:dyDescent="0.2">
      <c r="B321" s="54">
        <v>40</v>
      </c>
      <c r="C321" s="56">
        <v>4.1909999999999998</v>
      </c>
      <c r="D321" s="55" t="s">
        <v>119</v>
      </c>
      <c r="E321" s="55">
        <f t="shared" si="88"/>
        <v>4.1875</v>
      </c>
      <c r="F321" s="53">
        <f t="shared" si="89"/>
        <v>3</v>
      </c>
      <c r="G321" s="55">
        <f t="shared" si="90"/>
        <v>12.5625</v>
      </c>
      <c r="I321" s="51">
        <v>31</v>
      </c>
      <c r="J321" s="52">
        <v>0.33900000000000002</v>
      </c>
      <c r="K321" s="55">
        <f t="shared" si="91"/>
        <v>0.22600000000000001</v>
      </c>
      <c r="L321" s="53">
        <f t="shared" si="92"/>
        <v>2</v>
      </c>
      <c r="M321" s="55">
        <f t="shared" si="93"/>
        <v>0.45200000000000001</v>
      </c>
      <c r="O321" s="23"/>
      <c r="P321" s="23"/>
    </row>
    <row r="322" spans="2:18" ht="15" x14ac:dyDescent="0.2">
      <c r="B322" s="50" t="s">
        <v>70</v>
      </c>
      <c r="C322" s="50"/>
      <c r="D322" s="80">
        <v>1.3</v>
      </c>
      <c r="E322" s="80"/>
      <c r="J322" s="35"/>
      <c r="K322" s="35"/>
      <c r="L322" s="35"/>
      <c r="M322" s="35"/>
      <c r="N322" s="23"/>
      <c r="O322" s="23"/>
      <c r="P322" s="23"/>
    </row>
    <row r="323" spans="2:18" x14ac:dyDescent="0.2">
      <c r="B323" s="79" t="s">
        <v>109</v>
      </c>
      <c r="C323" s="79"/>
      <c r="D323" s="79"/>
      <c r="E323" s="79"/>
      <c r="F323" s="79"/>
      <c r="G323" s="79"/>
      <c r="H323" s="21" t="s">
        <v>74</v>
      </c>
      <c r="I323" s="79" t="s">
        <v>71</v>
      </c>
      <c r="J323" s="79"/>
      <c r="K323" s="79"/>
      <c r="L323" s="79"/>
      <c r="M323" s="79"/>
      <c r="N323" s="24"/>
      <c r="O323" s="24"/>
      <c r="P323" s="26">
        <f>I335-I333</f>
        <v>4</v>
      </c>
    </row>
    <row r="324" spans="2:18" x14ac:dyDescent="0.2">
      <c r="B324" s="51">
        <v>0</v>
      </c>
      <c r="C324" s="52">
        <v>2.8290000000000002</v>
      </c>
      <c r="D324" s="52" t="s">
        <v>116</v>
      </c>
      <c r="E324" s="53"/>
      <c r="F324" s="53"/>
      <c r="G324" s="53"/>
      <c r="H324" s="53"/>
      <c r="I324" s="54"/>
      <c r="J324" s="25"/>
      <c r="K324" s="55"/>
      <c r="L324" s="53"/>
      <c r="M324" s="55"/>
      <c r="N324" s="26"/>
      <c r="O324" s="26"/>
      <c r="P324" s="26"/>
      <c r="R324" s="27"/>
    </row>
    <row r="325" spans="2:18" x14ac:dyDescent="0.2">
      <c r="B325" s="51">
        <v>5</v>
      </c>
      <c r="C325" s="52">
        <v>2.819</v>
      </c>
      <c r="E325" s="55">
        <f>(C324+C325)/2</f>
        <v>2.8239999999999998</v>
      </c>
      <c r="F325" s="53">
        <f>B325-B324</f>
        <v>5</v>
      </c>
      <c r="G325" s="55">
        <f>E325*F325</f>
        <v>14.12</v>
      </c>
      <c r="H325" s="53"/>
      <c r="I325" s="51"/>
      <c r="J325" s="51"/>
      <c r="K325" s="55"/>
      <c r="L325" s="53"/>
      <c r="M325" s="55"/>
      <c r="N325" s="26"/>
      <c r="O325" s="26"/>
      <c r="P325" s="26"/>
      <c r="Q325" s="28"/>
      <c r="R325" s="27"/>
    </row>
    <row r="326" spans="2:18" x14ac:dyDescent="0.2">
      <c r="B326" s="51">
        <v>10</v>
      </c>
      <c r="C326" s="52">
        <v>2.8130000000000002</v>
      </c>
      <c r="D326" s="55" t="s">
        <v>23</v>
      </c>
      <c r="E326" s="55">
        <f t="shared" ref="E326:E341" si="94">(C325+C326)/2</f>
        <v>2.8159999999999998</v>
      </c>
      <c r="F326" s="53">
        <f t="shared" ref="F326:F341" si="95">B326-B325</f>
        <v>5</v>
      </c>
      <c r="G326" s="55">
        <f t="shared" ref="G326:G341" si="96">E326*F326</f>
        <v>14.079999999999998</v>
      </c>
      <c r="H326" s="53"/>
      <c r="I326" s="51"/>
      <c r="J326" s="51"/>
      <c r="K326" s="55"/>
      <c r="L326" s="53"/>
      <c r="M326" s="55"/>
      <c r="N326" s="26"/>
      <c r="O326" s="26"/>
      <c r="P326" s="26"/>
      <c r="Q326" s="28"/>
      <c r="R326" s="27"/>
    </row>
    <row r="327" spans="2:18" x14ac:dyDescent="0.2">
      <c r="B327" s="51">
        <v>12</v>
      </c>
      <c r="C327" s="52">
        <v>1.244</v>
      </c>
      <c r="D327" s="52"/>
      <c r="E327" s="55">
        <f t="shared" si="94"/>
        <v>2.0285000000000002</v>
      </c>
      <c r="F327" s="53">
        <f t="shared" si="95"/>
        <v>2</v>
      </c>
      <c r="G327" s="55">
        <f t="shared" si="96"/>
        <v>4.0570000000000004</v>
      </c>
      <c r="H327" s="53"/>
      <c r="I327" s="51"/>
      <c r="J327" s="51"/>
      <c r="K327" s="55"/>
      <c r="L327" s="53"/>
      <c r="M327" s="55"/>
      <c r="N327" s="26"/>
      <c r="O327" s="26"/>
      <c r="P327" s="26"/>
      <c r="Q327" s="28"/>
      <c r="R327" s="27"/>
    </row>
    <row r="328" spans="2:18" x14ac:dyDescent="0.2">
      <c r="B328" s="51">
        <v>14</v>
      </c>
      <c r="C328" s="52">
        <v>0.67400000000000004</v>
      </c>
      <c r="D328" s="52"/>
      <c r="E328" s="55">
        <f t="shared" si="94"/>
        <v>0.95900000000000007</v>
      </c>
      <c r="F328" s="53">
        <f t="shared" si="95"/>
        <v>2</v>
      </c>
      <c r="G328" s="55">
        <f t="shared" si="96"/>
        <v>1.9180000000000001</v>
      </c>
      <c r="H328" s="53"/>
      <c r="I328" s="51"/>
      <c r="J328" s="51"/>
      <c r="K328" s="55"/>
      <c r="L328" s="53"/>
      <c r="M328" s="55"/>
      <c r="N328" s="26"/>
      <c r="O328" s="26"/>
      <c r="P328" s="26"/>
      <c r="Q328" s="28"/>
      <c r="R328" s="27"/>
    </row>
    <row r="329" spans="2:18" x14ac:dyDescent="0.2">
      <c r="B329" s="51">
        <v>16</v>
      </c>
      <c r="C329" s="52">
        <v>4.0000000000000001E-3</v>
      </c>
      <c r="E329" s="55">
        <f t="shared" si="94"/>
        <v>0.33900000000000002</v>
      </c>
      <c r="F329" s="53">
        <f t="shared" si="95"/>
        <v>2</v>
      </c>
      <c r="G329" s="55">
        <f t="shared" si="96"/>
        <v>0.67800000000000005</v>
      </c>
      <c r="H329" s="53"/>
      <c r="I329" s="51"/>
      <c r="J329" s="51"/>
      <c r="K329" s="55"/>
      <c r="L329" s="53"/>
      <c r="M329" s="55"/>
      <c r="N329" s="26"/>
      <c r="O329" s="26"/>
      <c r="P329" s="26"/>
      <c r="Q329" s="28"/>
      <c r="R329" s="27"/>
    </row>
    <row r="330" spans="2:18" x14ac:dyDescent="0.2">
      <c r="B330" s="51">
        <v>18</v>
      </c>
      <c r="C330" s="52">
        <v>-0.126</v>
      </c>
      <c r="D330" s="52"/>
      <c r="E330" s="55">
        <f t="shared" si="94"/>
        <v>-6.0999999999999999E-2</v>
      </c>
      <c r="F330" s="53">
        <f t="shared" si="95"/>
        <v>2</v>
      </c>
      <c r="G330" s="55">
        <f t="shared" si="96"/>
        <v>-0.122</v>
      </c>
      <c r="H330" s="53"/>
      <c r="I330" s="51"/>
      <c r="J330" s="51"/>
      <c r="K330" s="55"/>
      <c r="L330" s="53"/>
      <c r="M330" s="55"/>
      <c r="N330" s="26"/>
      <c r="O330" s="26"/>
      <c r="P330" s="26"/>
      <c r="Q330" s="28"/>
      <c r="R330" s="27"/>
    </row>
    <row r="331" spans="2:18" x14ac:dyDescent="0.2">
      <c r="B331" s="51">
        <v>20</v>
      </c>
      <c r="C331" s="52">
        <v>-0.28699999999999998</v>
      </c>
      <c r="D331" s="52"/>
      <c r="E331" s="55">
        <f t="shared" si="94"/>
        <v>-0.20649999999999999</v>
      </c>
      <c r="F331" s="53">
        <f t="shared" si="95"/>
        <v>2</v>
      </c>
      <c r="G331" s="55">
        <f t="shared" si="96"/>
        <v>-0.41299999999999998</v>
      </c>
      <c r="H331" s="53"/>
      <c r="I331" s="51">
        <v>0</v>
      </c>
      <c r="J331" s="52">
        <v>2.8290000000000002</v>
      </c>
      <c r="K331" s="55"/>
      <c r="L331" s="53"/>
      <c r="M331" s="55"/>
      <c r="N331" s="26"/>
      <c r="O331" s="26"/>
      <c r="P331" s="26"/>
      <c r="Q331" s="28"/>
      <c r="R331" s="27"/>
    </row>
    <row r="332" spans="2:18" x14ac:dyDescent="0.2">
      <c r="B332" s="51">
        <v>22</v>
      </c>
      <c r="C332" s="52">
        <v>-0.47699999999999998</v>
      </c>
      <c r="D332" s="52"/>
      <c r="E332" s="55">
        <f t="shared" si="94"/>
        <v>-0.38200000000000001</v>
      </c>
      <c r="F332" s="53">
        <f t="shared" si="95"/>
        <v>2</v>
      </c>
      <c r="G332" s="55">
        <f t="shared" si="96"/>
        <v>-0.76400000000000001</v>
      </c>
      <c r="H332" s="53"/>
      <c r="I332" s="51">
        <v>5</v>
      </c>
      <c r="J332" s="52">
        <v>2.819</v>
      </c>
      <c r="K332" s="55">
        <f t="shared" ref="K332:K341" si="97">AVERAGE(J331,J332)</f>
        <v>2.8239999999999998</v>
      </c>
      <c r="L332" s="53">
        <f t="shared" ref="L332:L341" si="98">I332-I331</f>
        <v>5</v>
      </c>
      <c r="M332" s="55">
        <f t="shared" ref="M332:M341" si="99">L332*K332</f>
        <v>14.12</v>
      </c>
      <c r="N332" s="30"/>
      <c r="O332" s="30"/>
      <c r="P332" s="30"/>
      <c r="Q332" s="28"/>
      <c r="R332" s="27"/>
    </row>
    <row r="333" spans="2:18" x14ac:dyDescent="0.2">
      <c r="B333" s="51">
        <v>24</v>
      </c>
      <c r="C333" s="52">
        <v>-0.52600000000000002</v>
      </c>
      <c r="D333" s="55" t="s">
        <v>22</v>
      </c>
      <c r="E333" s="55">
        <f t="shared" si="94"/>
        <v>-0.50150000000000006</v>
      </c>
      <c r="F333" s="53">
        <f t="shared" si="95"/>
        <v>2</v>
      </c>
      <c r="G333" s="55">
        <f t="shared" si="96"/>
        <v>-1.0030000000000001</v>
      </c>
      <c r="H333" s="53"/>
      <c r="I333" s="51">
        <v>10</v>
      </c>
      <c r="J333" s="52">
        <v>2.8130000000000002</v>
      </c>
      <c r="K333" s="55">
        <f t="shared" si="97"/>
        <v>2.8159999999999998</v>
      </c>
      <c r="L333" s="53">
        <f t="shared" si="98"/>
        <v>5</v>
      </c>
      <c r="M333" s="55">
        <f t="shared" si="99"/>
        <v>14.079999999999998</v>
      </c>
      <c r="N333" s="26"/>
      <c r="O333" s="26"/>
      <c r="P333" s="26"/>
      <c r="Q333" s="28"/>
      <c r="R333" s="27"/>
    </row>
    <row r="334" spans="2:18" x14ac:dyDescent="0.2">
      <c r="B334" s="51">
        <v>26</v>
      </c>
      <c r="C334" s="52">
        <v>-0.47799999999999998</v>
      </c>
      <c r="D334" s="52"/>
      <c r="E334" s="55">
        <f t="shared" si="94"/>
        <v>-0.502</v>
      </c>
      <c r="F334" s="53">
        <f t="shared" si="95"/>
        <v>2</v>
      </c>
      <c r="G334" s="55">
        <f t="shared" si="96"/>
        <v>-1.004</v>
      </c>
      <c r="H334" s="50"/>
      <c r="I334" s="51">
        <v>12</v>
      </c>
      <c r="J334" s="52">
        <v>1.244</v>
      </c>
      <c r="K334" s="55">
        <f t="shared" si="97"/>
        <v>2.0285000000000002</v>
      </c>
      <c r="L334" s="53">
        <f t="shared" si="98"/>
        <v>2</v>
      </c>
      <c r="M334" s="55">
        <f t="shared" si="99"/>
        <v>4.0570000000000004</v>
      </c>
      <c r="N334" s="30"/>
      <c r="O334" s="30"/>
      <c r="P334" s="30"/>
      <c r="Q334" s="28"/>
      <c r="R334" s="27"/>
    </row>
    <row r="335" spans="2:18" x14ac:dyDescent="0.2">
      <c r="B335" s="51">
        <v>28</v>
      </c>
      <c r="C335" s="52">
        <v>-0.33600000000000002</v>
      </c>
      <c r="D335" s="52"/>
      <c r="E335" s="55">
        <f t="shared" si="94"/>
        <v>-0.40700000000000003</v>
      </c>
      <c r="F335" s="53">
        <f t="shared" si="95"/>
        <v>2</v>
      </c>
      <c r="G335" s="55">
        <f t="shared" si="96"/>
        <v>-0.81400000000000006</v>
      </c>
      <c r="H335" s="50"/>
      <c r="I335" s="51">
        <v>14</v>
      </c>
      <c r="J335" s="52">
        <v>0.67400000000000004</v>
      </c>
      <c r="K335" s="55">
        <f t="shared" si="97"/>
        <v>0.95900000000000007</v>
      </c>
      <c r="L335" s="53">
        <f t="shared" si="98"/>
        <v>2</v>
      </c>
      <c r="M335" s="55">
        <f t="shared" si="99"/>
        <v>1.9180000000000001</v>
      </c>
      <c r="N335" s="30"/>
      <c r="O335" s="30"/>
      <c r="P335" s="30"/>
      <c r="Q335" s="28"/>
      <c r="R335" s="27"/>
    </row>
    <row r="336" spans="2:18" x14ac:dyDescent="0.2">
      <c r="B336" s="51">
        <v>30</v>
      </c>
      <c r="C336" s="52">
        <v>-0.14099999999999999</v>
      </c>
      <c r="D336" s="52"/>
      <c r="E336" s="55">
        <f t="shared" si="94"/>
        <v>-0.23849999999999999</v>
      </c>
      <c r="F336" s="53">
        <f t="shared" si="95"/>
        <v>2</v>
      </c>
      <c r="G336" s="55">
        <f t="shared" si="96"/>
        <v>-0.47699999999999998</v>
      </c>
      <c r="H336" s="50"/>
      <c r="I336" s="51">
        <v>16</v>
      </c>
      <c r="J336" s="52">
        <v>4.0000000000000001E-3</v>
      </c>
      <c r="K336" s="55">
        <f t="shared" si="97"/>
        <v>0.33900000000000002</v>
      </c>
      <c r="L336" s="53">
        <f t="shared" si="98"/>
        <v>2</v>
      </c>
      <c r="M336" s="55">
        <f t="shared" si="99"/>
        <v>0.67800000000000005</v>
      </c>
      <c r="N336" s="26"/>
      <c r="O336" s="26"/>
      <c r="P336" s="26"/>
      <c r="R336" s="27"/>
    </row>
    <row r="337" spans="2:18" x14ac:dyDescent="0.2">
      <c r="B337" s="51">
        <v>32</v>
      </c>
      <c r="C337" s="52">
        <v>1.2999999999999999E-2</v>
      </c>
      <c r="D337" s="52"/>
      <c r="E337" s="55">
        <f t="shared" si="94"/>
        <v>-6.3999999999999987E-2</v>
      </c>
      <c r="F337" s="53">
        <f t="shared" si="95"/>
        <v>2</v>
      </c>
      <c r="G337" s="55">
        <f t="shared" si="96"/>
        <v>-0.12799999999999997</v>
      </c>
      <c r="H337" s="50"/>
      <c r="I337" s="39">
        <f>I336+(J336-J337)*1.5</f>
        <v>18.256</v>
      </c>
      <c r="J337" s="40">
        <v>-1.5</v>
      </c>
      <c r="K337" s="55">
        <f t="shared" si="97"/>
        <v>-0.748</v>
      </c>
      <c r="L337" s="53">
        <f t="shared" si="98"/>
        <v>2.2560000000000002</v>
      </c>
      <c r="M337" s="55">
        <f t="shared" si="99"/>
        <v>-1.6874880000000001</v>
      </c>
      <c r="N337" s="26"/>
      <c r="O337" s="26"/>
      <c r="P337" s="26"/>
      <c r="R337" s="27"/>
    </row>
    <row r="338" spans="2:18" x14ac:dyDescent="0.2">
      <c r="B338" s="51">
        <v>34</v>
      </c>
      <c r="C338" s="52">
        <v>0.26900000000000002</v>
      </c>
      <c r="D338" s="52"/>
      <c r="E338" s="55">
        <f t="shared" si="94"/>
        <v>0.14100000000000001</v>
      </c>
      <c r="F338" s="53">
        <f t="shared" si="95"/>
        <v>2</v>
      </c>
      <c r="G338" s="55">
        <f t="shared" si="96"/>
        <v>0.28200000000000003</v>
      </c>
      <c r="H338" s="50"/>
      <c r="I338" s="41">
        <f>I337+5</f>
        <v>23.256</v>
      </c>
      <c r="J338" s="42">
        <f>J337</f>
        <v>-1.5</v>
      </c>
      <c r="K338" s="55">
        <f t="shared" si="97"/>
        <v>-1.5</v>
      </c>
      <c r="L338" s="53">
        <f t="shared" si="98"/>
        <v>5</v>
      </c>
      <c r="M338" s="55">
        <f t="shared" si="99"/>
        <v>-7.5</v>
      </c>
      <c r="N338" s="26"/>
      <c r="O338" s="26"/>
      <c r="P338" s="26"/>
      <c r="R338" s="27"/>
    </row>
    <row r="339" spans="2:18" x14ac:dyDescent="0.2">
      <c r="B339" s="54">
        <v>36</v>
      </c>
      <c r="C339" s="56">
        <v>1.0129999999999999</v>
      </c>
      <c r="D339" s="56"/>
      <c r="E339" s="55">
        <f t="shared" si="94"/>
        <v>0.64100000000000001</v>
      </c>
      <c r="F339" s="53">
        <f t="shared" si="95"/>
        <v>2</v>
      </c>
      <c r="G339" s="55">
        <f t="shared" si="96"/>
        <v>1.282</v>
      </c>
      <c r="I339" s="39">
        <f>I338+5</f>
        <v>28.256</v>
      </c>
      <c r="J339" s="40">
        <f>J337</f>
        <v>-1.5</v>
      </c>
      <c r="K339" s="55">
        <f t="shared" si="97"/>
        <v>-1.5</v>
      </c>
      <c r="L339" s="53">
        <f t="shared" si="98"/>
        <v>5</v>
      </c>
      <c r="M339" s="55">
        <f t="shared" si="99"/>
        <v>-7.5</v>
      </c>
      <c r="N339" s="26"/>
      <c r="O339" s="26"/>
      <c r="P339" s="26"/>
      <c r="R339" s="27"/>
    </row>
    <row r="340" spans="2:18" x14ac:dyDescent="0.2">
      <c r="B340" s="54">
        <v>38</v>
      </c>
      <c r="C340" s="56">
        <v>4.3529999999999998</v>
      </c>
      <c r="D340" s="55" t="s">
        <v>21</v>
      </c>
      <c r="E340" s="55">
        <f t="shared" si="94"/>
        <v>2.6829999999999998</v>
      </c>
      <c r="F340" s="53">
        <f t="shared" si="95"/>
        <v>2</v>
      </c>
      <c r="G340" s="55">
        <f t="shared" si="96"/>
        <v>5.3659999999999997</v>
      </c>
      <c r="I340" s="39">
        <f>I339+(J340-J339)*1.5</f>
        <v>30.521000000000001</v>
      </c>
      <c r="J340" s="33">
        <v>0.01</v>
      </c>
      <c r="K340" s="55">
        <f t="shared" si="97"/>
        <v>-0.745</v>
      </c>
      <c r="L340" s="53">
        <f t="shared" si="98"/>
        <v>2.2650000000000006</v>
      </c>
      <c r="M340" s="55">
        <f t="shared" si="99"/>
        <v>-1.6874250000000004</v>
      </c>
      <c r="O340" s="30"/>
      <c r="P340" s="30"/>
    </row>
    <row r="341" spans="2:18" x14ac:dyDescent="0.2">
      <c r="B341" s="54">
        <v>41</v>
      </c>
      <c r="C341" s="56">
        <v>4.3639999999999999</v>
      </c>
      <c r="D341" s="56" t="s">
        <v>120</v>
      </c>
      <c r="E341" s="55">
        <f t="shared" si="94"/>
        <v>4.3584999999999994</v>
      </c>
      <c r="F341" s="53">
        <f t="shared" si="95"/>
        <v>3</v>
      </c>
      <c r="G341" s="55">
        <f t="shared" si="96"/>
        <v>13.075499999999998</v>
      </c>
      <c r="I341" s="51">
        <v>32</v>
      </c>
      <c r="J341" s="52">
        <v>1.2999999999999999E-2</v>
      </c>
      <c r="K341" s="55">
        <f t="shared" si="97"/>
        <v>1.15E-2</v>
      </c>
      <c r="L341" s="53">
        <f t="shared" si="98"/>
        <v>1.4789999999999992</v>
      </c>
      <c r="M341" s="55">
        <f t="shared" si="99"/>
        <v>1.7008499999999989E-2</v>
      </c>
      <c r="O341" s="23"/>
      <c r="P341" s="23"/>
    </row>
    <row r="342" spans="2:18" ht="15" x14ac:dyDescent="0.2">
      <c r="B342" s="50" t="s">
        <v>70</v>
      </c>
      <c r="C342" s="50"/>
      <c r="D342" s="80">
        <v>1.4</v>
      </c>
      <c r="E342" s="80"/>
      <c r="J342" s="35"/>
      <c r="K342" s="35"/>
      <c r="L342" s="35"/>
      <c r="M342" s="35"/>
      <c r="N342" s="23"/>
      <c r="O342" s="23"/>
      <c r="P342" s="23"/>
    </row>
    <row r="343" spans="2:18" x14ac:dyDescent="0.2">
      <c r="B343" s="79" t="s">
        <v>109</v>
      </c>
      <c r="C343" s="79"/>
      <c r="D343" s="79"/>
      <c r="E343" s="79"/>
      <c r="F343" s="79"/>
      <c r="G343" s="79"/>
      <c r="H343" s="21" t="s">
        <v>74</v>
      </c>
      <c r="I343" s="79" t="s">
        <v>71</v>
      </c>
      <c r="J343" s="79"/>
      <c r="K343" s="79"/>
      <c r="L343" s="79"/>
      <c r="M343" s="79"/>
      <c r="N343" s="24"/>
      <c r="O343" s="24"/>
      <c r="P343" s="26">
        <f>I355-I353</f>
        <v>4</v>
      </c>
    </row>
    <row r="344" spans="2:18" x14ac:dyDescent="0.2">
      <c r="B344" s="51">
        <v>0</v>
      </c>
      <c r="C344" s="52">
        <v>2.7890000000000001</v>
      </c>
      <c r="D344" s="52" t="s">
        <v>108</v>
      </c>
      <c r="E344" s="53"/>
      <c r="F344" s="53"/>
      <c r="G344" s="53"/>
      <c r="H344" s="53"/>
      <c r="I344" s="54"/>
      <c r="J344" s="25"/>
      <c r="K344" s="55"/>
      <c r="L344" s="53"/>
      <c r="M344" s="55"/>
      <c r="N344" s="26"/>
      <c r="O344" s="26"/>
      <c r="P344" s="26"/>
      <c r="R344" s="27"/>
    </row>
    <row r="345" spans="2:18" x14ac:dyDescent="0.2">
      <c r="B345" s="51">
        <v>5</v>
      </c>
      <c r="C345" s="52">
        <v>2.78</v>
      </c>
      <c r="D345" s="55" t="s">
        <v>121</v>
      </c>
      <c r="E345" s="55">
        <f>(C344+C345)/2</f>
        <v>2.7845</v>
      </c>
      <c r="F345" s="53">
        <f>B345-B344</f>
        <v>5</v>
      </c>
      <c r="G345" s="55">
        <f>E345*F345</f>
        <v>13.922499999999999</v>
      </c>
      <c r="H345" s="53"/>
      <c r="I345" s="51"/>
      <c r="J345" s="51"/>
      <c r="K345" s="55"/>
      <c r="L345" s="53"/>
      <c r="M345" s="55"/>
      <c r="N345" s="26"/>
      <c r="O345" s="26"/>
      <c r="P345" s="26"/>
      <c r="Q345" s="28"/>
      <c r="R345" s="27"/>
    </row>
    <row r="346" spans="2:18" x14ac:dyDescent="0.2">
      <c r="B346" s="51">
        <v>10</v>
      </c>
      <c r="C346" s="52">
        <v>2.7639999999999998</v>
      </c>
      <c r="D346" s="55" t="s">
        <v>23</v>
      </c>
      <c r="E346" s="55">
        <f t="shared" ref="E346:E361" si="100">(C345+C346)/2</f>
        <v>2.7719999999999998</v>
      </c>
      <c r="F346" s="53">
        <f t="shared" ref="F346:F361" si="101">B346-B345</f>
        <v>5</v>
      </c>
      <c r="G346" s="55">
        <f t="shared" ref="G346:G361" si="102">E346*F346</f>
        <v>13.86</v>
      </c>
      <c r="H346" s="53"/>
      <c r="I346" s="51"/>
      <c r="J346" s="51"/>
      <c r="K346" s="55"/>
      <c r="L346" s="53"/>
      <c r="M346" s="55"/>
      <c r="N346" s="26"/>
      <c r="O346" s="26"/>
      <c r="P346" s="26"/>
      <c r="Q346" s="28"/>
      <c r="R346" s="27"/>
    </row>
    <row r="347" spans="2:18" x14ac:dyDescent="0.2">
      <c r="B347" s="51">
        <v>12</v>
      </c>
      <c r="C347" s="52">
        <v>1.0589999999999999</v>
      </c>
      <c r="D347" s="52"/>
      <c r="E347" s="55">
        <f t="shared" si="100"/>
        <v>1.9114999999999998</v>
      </c>
      <c r="F347" s="53">
        <f t="shared" si="101"/>
        <v>2</v>
      </c>
      <c r="G347" s="55">
        <f t="shared" si="102"/>
        <v>3.8229999999999995</v>
      </c>
      <c r="H347" s="53"/>
      <c r="I347" s="51"/>
      <c r="J347" s="51"/>
      <c r="K347" s="55"/>
      <c r="L347" s="53"/>
      <c r="M347" s="55"/>
      <c r="N347" s="26"/>
      <c r="O347" s="26"/>
      <c r="P347" s="26"/>
      <c r="Q347" s="28"/>
      <c r="R347" s="27"/>
    </row>
    <row r="348" spans="2:18" x14ac:dyDescent="0.2">
      <c r="B348" s="51">
        <v>14</v>
      </c>
      <c r="C348" s="52">
        <v>0.67400000000000004</v>
      </c>
      <c r="D348" s="52"/>
      <c r="E348" s="55">
        <f t="shared" si="100"/>
        <v>0.86650000000000005</v>
      </c>
      <c r="F348" s="53">
        <f t="shared" si="101"/>
        <v>2</v>
      </c>
      <c r="G348" s="55">
        <f t="shared" si="102"/>
        <v>1.7330000000000001</v>
      </c>
      <c r="H348" s="53"/>
      <c r="I348" s="51"/>
      <c r="J348" s="51"/>
      <c r="K348" s="55"/>
      <c r="L348" s="53"/>
      <c r="M348" s="55"/>
      <c r="N348" s="26"/>
      <c r="O348" s="26"/>
      <c r="P348" s="26"/>
      <c r="Q348" s="28"/>
      <c r="R348" s="27"/>
    </row>
    <row r="349" spans="2:18" x14ac:dyDescent="0.2">
      <c r="B349" s="51">
        <v>16</v>
      </c>
      <c r="C349" s="52">
        <v>0.374</v>
      </c>
      <c r="D349" s="52"/>
      <c r="E349" s="55">
        <f t="shared" si="100"/>
        <v>0.52400000000000002</v>
      </c>
      <c r="F349" s="53">
        <f t="shared" si="101"/>
        <v>2</v>
      </c>
      <c r="G349" s="55">
        <f t="shared" si="102"/>
        <v>1.048</v>
      </c>
      <c r="H349" s="53"/>
      <c r="I349" s="51"/>
      <c r="J349" s="51"/>
      <c r="K349" s="55"/>
      <c r="L349" s="53"/>
      <c r="M349" s="55"/>
      <c r="N349" s="26"/>
      <c r="O349" s="26"/>
      <c r="P349" s="26"/>
      <c r="Q349" s="28"/>
      <c r="R349" s="27"/>
    </row>
    <row r="350" spans="2:18" x14ac:dyDescent="0.2">
      <c r="B350" s="51">
        <v>18</v>
      </c>
      <c r="C350" s="52">
        <v>6.4000000000000001E-2</v>
      </c>
      <c r="D350" s="52"/>
      <c r="E350" s="55">
        <f t="shared" si="100"/>
        <v>0.219</v>
      </c>
      <c r="F350" s="53">
        <f t="shared" si="101"/>
        <v>2</v>
      </c>
      <c r="G350" s="55">
        <f t="shared" si="102"/>
        <v>0.438</v>
      </c>
      <c r="H350" s="53"/>
      <c r="I350" s="51"/>
      <c r="J350" s="51"/>
      <c r="K350" s="55"/>
      <c r="L350" s="53"/>
      <c r="M350" s="55"/>
      <c r="N350" s="26"/>
      <c r="O350" s="26"/>
      <c r="P350" s="26"/>
      <c r="Q350" s="28"/>
      <c r="R350" s="27"/>
    </row>
    <row r="351" spans="2:18" x14ac:dyDescent="0.2">
      <c r="B351" s="51">
        <v>20</v>
      </c>
      <c r="C351" s="52">
        <v>-0.13100000000000001</v>
      </c>
      <c r="E351" s="55">
        <f t="shared" si="100"/>
        <v>-3.3500000000000002E-2</v>
      </c>
      <c r="F351" s="53">
        <f t="shared" si="101"/>
        <v>2</v>
      </c>
      <c r="G351" s="55">
        <f t="shared" si="102"/>
        <v>-6.7000000000000004E-2</v>
      </c>
      <c r="H351" s="53"/>
      <c r="I351" s="51">
        <v>0</v>
      </c>
      <c r="J351" s="52">
        <v>2.7890000000000001</v>
      </c>
      <c r="K351" s="55"/>
      <c r="L351" s="53"/>
      <c r="M351" s="55"/>
      <c r="N351" s="26"/>
      <c r="O351" s="26"/>
      <c r="P351" s="26"/>
      <c r="Q351" s="28"/>
      <c r="R351" s="27"/>
    </row>
    <row r="352" spans="2:18" x14ac:dyDescent="0.2">
      <c r="B352" s="51">
        <v>22</v>
      </c>
      <c r="C352" s="52">
        <v>-0.36599999999999999</v>
      </c>
      <c r="D352" s="52"/>
      <c r="E352" s="55">
        <f t="shared" si="100"/>
        <v>-0.2485</v>
      </c>
      <c r="F352" s="53">
        <f t="shared" si="101"/>
        <v>2</v>
      </c>
      <c r="G352" s="55">
        <f t="shared" si="102"/>
        <v>-0.497</v>
      </c>
      <c r="H352" s="53"/>
      <c r="I352" s="51">
        <v>5</v>
      </c>
      <c r="J352" s="52">
        <v>2.78</v>
      </c>
      <c r="K352" s="55">
        <f t="shared" ref="K352:K361" si="103">AVERAGE(J351,J352)</f>
        <v>2.7845</v>
      </c>
      <c r="L352" s="53">
        <f t="shared" ref="L352:L361" si="104">I352-I351</f>
        <v>5</v>
      </c>
      <c r="M352" s="55">
        <f t="shared" ref="M352:M361" si="105">L352*K352</f>
        <v>13.922499999999999</v>
      </c>
      <c r="N352" s="30"/>
      <c r="O352" s="30"/>
      <c r="P352" s="30"/>
      <c r="Q352" s="28"/>
      <c r="R352" s="27"/>
    </row>
    <row r="353" spans="2:19" x14ac:dyDescent="0.2">
      <c r="B353" s="51">
        <v>24</v>
      </c>
      <c r="C353" s="52">
        <v>-0.42599999999999999</v>
      </c>
      <c r="D353" s="55" t="s">
        <v>22</v>
      </c>
      <c r="E353" s="55">
        <f t="shared" si="100"/>
        <v>-0.39600000000000002</v>
      </c>
      <c r="F353" s="53">
        <f t="shared" si="101"/>
        <v>2</v>
      </c>
      <c r="G353" s="55">
        <f t="shared" si="102"/>
        <v>-0.79200000000000004</v>
      </c>
      <c r="H353" s="53"/>
      <c r="I353" s="51">
        <v>10</v>
      </c>
      <c r="J353" s="52">
        <v>2.7639999999999998</v>
      </c>
      <c r="K353" s="55">
        <f t="shared" si="103"/>
        <v>2.7719999999999998</v>
      </c>
      <c r="L353" s="53">
        <f t="shared" si="104"/>
        <v>5</v>
      </c>
      <c r="M353" s="55">
        <f t="shared" si="105"/>
        <v>13.86</v>
      </c>
      <c r="N353" s="26"/>
      <c r="O353" s="26"/>
      <c r="P353" s="26"/>
      <c r="Q353" s="28"/>
      <c r="R353" s="27"/>
    </row>
    <row r="354" spans="2:19" x14ac:dyDescent="0.2">
      <c r="B354" s="51">
        <v>26</v>
      </c>
      <c r="C354" s="52">
        <v>-0.377</v>
      </c>
      <c r="D354" s="52"/>
      <c r="E354" s="55">
        <f t="shared" si="100"/>
        <v>-0.40149999999999997</v>
      </c>
      <c r="F354" s="53">
        <f t="shared" si="101"/>
        <v>2</v>
      </c>
      <c r="G354" s="55">
        <f t="shared" si="102"/>
        <v>-0.80299999999999994</v>
      </c>
      <c r="H354" s="50"/>
      <c r="I354" s="51">
        <v>12</v>
      </c>
      <c r="J354" s="52">
        <v>1.0589999999999999</v>
      </c>
      <c r="K354" s="55">
        <f t="shared" si="103"/>
        <v>1.9114999999999998</v>
      </c>
      <c r="L354" s="53">
        <f t="shared" si="104"/>
        <v>2</v>
      </c>
      <c r="M354" s="55">
        <f t="shared" si="105"/>
        <v>3.8229999999999995</v>
      </c>
      <c r="N354" s="30"/>
      <c r="O354" s="30"/>
      <c r="P354" s="30"/>
      <c r="Q354" s="28"/>
      <c r="R354" s="27"/>
    </row>
    <row r="355" spans="2:19" x14ac:dyDescent="0.2">
      <c r="B355" s="51">
        <v>28</v>
      </c>
      <c r="C355" s="52">
        <v>-0.11600000000000001</v>
      </c>
      <c r="D355" s="52"/>
      <c r="E355" s="55">
        <f t="shared" si="100"/>
        <v>-0.2465</v>
      </c>
      <c r="F355" s="53">
        <f t="shared" si="101"/>
        <v>2</v>
      </c>
      <c r="G355" s="55">
        <f t="shared" si="102"/>
        <v>-0.49299999999999999</v>
      </c>
      <c r="H355" s="50"/>
      <c r="I355" s="51">
        <v>14</v>
      </c>
      <c r="J355" s="52">
        <v>0.67400000000000004</v>
      </c>
      <c r="K355" s="55">
        <f t="shared" si="103"/>
        <v>0.86650000000000005</v>
      </c>
      <c r="L355" s="53">
        <f t="shared" si="104"/>
        <v>2</v>
      </c>
      <c r="M355" s="55">
        <f t="shared" si="105"/>
        <v>1.7330000000000001</v>
      </c>
      <c r="N355" s="30"/>
      <c r="O355" s="30"/>
      <c r="P355" s="30"/>
      <c r="Q355" s="28"/>
      <c r="R355" s="27"/>
    </row>
    <row r="356" spans="2:19" x14ac:dyDescent="0.2">
      <c r="B356" s="51">
        <v>30</v>
      </c>
      <c r="C356" s="52">
        <v>0.113</v>
      </c>
      <c r="E356" s="55">
        <f t="shared" si="100"/>
        <v>-1.5000000000000013E-3</v>
      </c>
      <c r="F356" s="53">
        <f t="shared" si="101"/>
        <v>2</v>
      </c>
      <c r="G356" s="55">
        <f t="shared" si="102"/>
        <v>-3.0000000000000027E-3</v>
      </c>
      <c r="H356" s="50"/>
      <c r="I356" s="39">
        <f>I355+(J355-J356)*1.5</f>
        <v>17.260999999999999</v>
      </c>
      <c r="J356" s="40">
        <v>-1.5</v>
      </c>
      <c r="K356" s="55">
        <f t="shared" si="103"/>
        <v>-0.41299999999999998</v>
      </c>
      <c r="L356" s="53">
        <f t="shared" si="104"/>
        <v>3.2609999999999992</v>
      </c>
      <c r="M356" s="55">
        <f t="shared" si="105"/>
        <v>-1.3467929999999997</v>
      </c>
      <c r="N356" s="26"/>
      <c r="O356" s="26"/>
      <c r="P356" s="26"/>
      <c r="R356" s="27"/>
    </row>
    <row r="357" spans="2:19" x14ac:dyDescent="0.2">
      <c r="B357" s="51">
        <v>32</v>
      </c>
      <c r="C357" s="52">
        <v>0.51300000000000001</v>
      </c>
      <c r="E357" s="55">
        <f t="shared" si="100"/>
        <v>0.313</v>
      </c>
      <c r="F357" s="53">
        <f t="shared" si="101"/>
        <v>2</v>
      </c>
      <c r="G357" s="55">
        <f t="shared" si="102"/>
        <v>0.626</v>
      </c>
      <c r="H357" s="50"/>
      <c r="I357" s="41">
        <f>I356+5</f>
        <v>22.260999999999999</v>
      </c>
      <c r="J357" s="42">
        <f>J356</f>
        <v>-1.5</v>
      </c>
      <c r="K357" s="55">
        <f t="shared" si="103"/>
        <v>-1.5</v>
      </c>
      <c r="L357" s="53">
        <f t="shared" si="104"/>
        <v>5</v>
      </c>
      <c r="M357" s="55">
        <f t="shared" si="105"/>
        <v>-7.5</v>
      </c>
      <c r="N357" s="26"/>
      <c r="O357" s="26"/>
      <c r="P357" s="26"/>
      <c r="R357" s="27"/>
    </row>
    <row r="358" spans="2:19" x14ac:dyDescent="0.2">
      <c r="B358" s="51">
        <v>34</v>
      </c>
      <c r="C358" s="52">
        <v>0.67400000000000004</v>
      </c>
      <c r="D358" s="52"/>
      <c r="E358" s="55">
        <f t="shared" si="100"/>
        <v>0.59350000000000003</v>
      </c>
      <c r="F358" s="53">
        <f t="shared" si="101"/>
        <v>2</v>
      </c>
      <c r="G358" s="55">
        <f t="shared" si="102"/>
        <v>1.1870000000000001</v>
      </c>
      <c r="H358" s="50"/>
      <c r="I358" s="39">
        <f>I357+5</f>
        <v>27.260999999999999</v>
      </c>
      <c r="J358" s="40">
        <f>J356</f>
        <v>-1.5</v>
      </c>
      <c r="K358" s="55">
        <f t="shared" si="103"/>
        <v>-1.5</v>
      </c>
      <c r="L358" s="53">
        <f t="shared" si="104"/>
        <v>5</v>
      </c>
      <c r="M358" s="55">
        <f t="shared" si="105"/>
        <v>-7.5</v>
      </c>
      <c r="N358" s="26"/>
      <c r="O358" s="26"/>
      <c r="P358" s="26"/>
      <c r="R358" s="27"/>
    </row>
    <row r="359" spans="2:19" x14ac:dyDescent="0.2">
      <c r="B359" s="54">
        <v>36</v>
      </c>
      <c r="C359" s="56">
        <v>1.6739999999999999</v>
      </c>
      <c r="D359" s="56"/>
      <c r="E359" s="55">
        <f t="shared" si="100"/>
        <v>1.1739999999999999</v>
      </c>
      <c r="F359" s="53">
        <f t="shared" si="101"/>
        <v>2</v>
      </c>
      <c r="G359" s="55">
        <f t="shared" si="102"/>
        <v>2.3479999999999999</v>
      </c>
      <c r="I359" s="39">
        <f>I358+(J359-J358)*1.5</f>
        <v>29.510999999999999</v>
      </c>
      <c r="J359" s="33">
        <v>0</v>
      </c>
      <c r="K359" s="55">
        <f t="shared" si="103"/>
        <v>-0.75</v>
      </c>
      <c r="L359" s="53">
        <f t="shared" si="104"/>
        <v>2.25</v>
      </c>
      <c r="M359" s="55">
        <f t="shared" si="105"/>
        <v>-1.6875</v>
      </c>
      <c r="N359" s="26"/>
      <c r="O359" s="26"/>
      <c r="P359" s="26"/>
      <c r="R359" s="27"/>
    </row>
    <row r="360" spans="2:19" x14ac:dyDescent="0.2">
      <c r="B360" s="54">
        <v>38</v>
      </c>
      <c r="C360" s="56">
        <v>3.9630000000000001</v>
      </c>
      <c r="D360" s="55" t="s">
        <v>21</v>
      </c>
      <c r="E360" s="55">
        <f t="shared" si="100"/>
        <v>2.8185000000000002</v>
      </c>
      <c r="F360" s="53">
        <f t="shared" si="101"/>
        <v>2</v>
      </c>
      <c r="G360" s="55">
        <f t="shared" si="102"/>
        <v>5.6370000000000005</v>
      </c>
      <c r="I360" s="51">
        <v>30</v>
      </c>
      <c r="J360" s="52">
        <v>0.113</v>
      </c>
      <c r="K360" s="55">
        <f t="shared" si="103"/>
        <v>5.6500000000000002E-2</v>
      </c>
      <c r="L360" s="53">
        <f t="shared" si="104"/>
        <v>0.48900000000000077</v>
      </c>
      <c r="M360" s="55">
        <f t="shared" si="105"/>
        <v>2.7628500000000045E-2</v>
      </c>
      <c r="O360" s="30"/>
      <c r="P360" s="30"/>
    </row>
    <row r="361" spans="2:19" x14ac:dyDescent="0.2">
      <c r="B361" s="54">
        <v>42</v>
      </c>
      <c r="C361" s="56">
        <v>3.9590000000000001</v>
      </c>
      <c r="D361" s="55" t="s">
        <v>119</v>
      </c>
      <c r="E361" s="55">
        <f t="shared" si="100"/>
        <v>3.9610000000000003</v>
      </c>
      <c r="F361" s="53">
        <f t="shared" si="101"/>
        <v>4</v>
      </c>
      <c r="G361" s="55">
        <f t="shared" si="102"/>
        <v>15.844000000000001</v>
      </c>
      <c r="I361" s="51">
        <v>32</v>
      </c>
      <c r="J361" s="52">
        <v>0.51300000000000001</v>
      </c>
      <c r="K361" s="55">
        <f t="shared" si="103"/>
        <v>0.313</v>
      </c>
      <c r="L361" s="53">
        <f t="shared" si="104"/>
        <v>2</v>
      </c>
      <c r="M361" s="55">
        <f t="shared" si="105"/>
        <v>0.626</v>
      </c>
      <c r="O361" s="23"/>
      <c r="P361" s="23"/>
    </row>
    <row r="362" spans="2:19" ht="15" x14ac:dyDescent="0.2">
      <c r="B362" s="68" t="s">
        <v>70</v>
      </c>
      <c r="C362" s="68"/>
      <c r="D362" s="85">
        <v>1.5</v>
      </c>
      <c r="E362" s="85"/>
      <c r="J362" s="35"/>
      <c r="K362" s="35"/>
      <c r="L362" s="35"/>
      <c r="M362" s="35"/>
      <c r="N362" s="23"/>
      <c r="O362" s="30"/>
      <c r="P362" s="30"/>
      <c r="Q362" s="30"/>
      <c r="R362" s="30"/>
      <c r="S362" s="30"/>
    </row>
    <row r="363" spans="2:19" x14ac:dyDescent="0.2">
      <c r="B363" s="79" t="s">
        <v>109</v>
      </c>
      <c r="C363" s="79"/>
      <c r="D363" s="79"/>
      <c r="E363" s="79"/>
      <c r="F363" s="79"/>
      <c r="G363" s="79"/>
      <c r="H363" s="21" t="s">
        <v>74</v>
      </c>
      <c r="I363" s="79" t="s">
        <v>71</v>
      </c>
      <c r="J363" s="79"/>
      <c r="K363" s="79"/>
      <c r="L363" s="79"/>
      <c r="M363" s="79"/>
      <c r="N363" s="24"/>
      <c r="O363" s="30"/>
      <c r="P363" s="30" t="e">
        <f>#REF!-I376</f>
        <v>#REF!</v>
      </c>
      <c r="Q363" s="30"/>
      <c r="R363" s="30"/>
      <c r="S363" s="30"/>
    </row>
    <row r="364" spans="2:19" x14ac:dyDescent="0.2">
      <c r="B364" s="51">
        <v>0</v>
      </c>
      <c r="C364" s="52">
        <v>3.0259999999999998</v>
      </c>
      <c r="D364" s="52" t="s">
        <v>116</v>
      </c>
      <c r="E364" s="53"/>
      <c r="F364" s="53"/>
      <c r="G364" s="53"/>
      <c r="H364" s="53"/>
      <c r="I364" s="54"/>
      <c r="J364" s="25"/>
      <c r="K364" s="55"/>
      <c r="L364" s="53"/>
      <c r="M364" s="55"/>
      <c r="N364" s="26"/>
      <c r="O364" s="26"/>
      <c r="P364" s="26"/>
      <c r="R364" s="27"/>
    </row>
    <row r="365" spans="2:19" x14ac:dyDescent="0.2">
      <c r="B365" s="51">
        <v>5</v>
      </c>
      <c r="C365" s="52">
        <v>3.012</v>
      </c>
      <c r="E365" s="55">
        <f>(C364+C365)/2</f>
        <v>3.0190000000000001</v>
      </c>
      <c r="F365" s="53">
        <f>B365-B364</f>
        <v>5</v>
      </c>
      <c r="G365" s="55">
        <f>E365*F365</f>
        <v>15.095000000000001</v>
      </c>
      <c r="H365" s="53"/>
      <c r="I365" s="51">
        <v>0</v>
      </c>
      <c r="J365" s="52">
        <v>3.0259999999999998</v>
      </c>
      <c r="K365" s="55"/>
      <c r="L365" s="53"/>
      <c r="M365" s="55"/>
      <c r="N365" s="26"/>
      <c r="O365" s="26"/>
      <c r="P365" s="26"/>
      <c r="Q365" s="28"/>
      <c r="R365" s="27"/>
    </row>
    <row r="366" spans="2:19" x14ac:dyDescent="0.2">
      <c r="B366" s="51">
        <v>10</v>
      </c>
      <c r="C366" s="52">
        <v>1.9330000000000001</v>
      </c>
      <c r="D366" s="55" t="s">
        <v>23</v>
      </c>
      <c r="E366" s="55">
        <f t="shared" ref="E366:E375" si="106">(C365+C366)/2</f>
        <v>2.4725000000000001</v>
      </c>
      <c r="F366" s="53">
        <f t="shared" ref="F366:F375" si="107">B366-B365</f>
        <v>5</v>
      </c>
      <c r="G366" s="55">
        <f t="shared" ref="G366:G375" si="108">E366*F366</f>
        <v>12.362500000000001</v>
      </c>
      <c r="H366" s="53"/>
      <c r="I366" s="51">
        <v>5</v>
      </c>
      <c r="J366" s="52">
        <v>3.012</v>
      </c>
      <c r="K366" s="55">
        <f t="shared" ref="K366:K372" si="109">AVERAGE(J365,J366)</f>
        <v>3.0190000000000001</v>
      </c>
      <c r="L366" s="53">
        <f t="shared" ref="L366:L372" si="110">I366-I365</f>
        <v>5</v>
      </c>
      <c r="M366" s="55">
        <f t="shared" ref="M366:M372" si="111">L366*K366</f>
        <v>15.095000000000001</v>
      </c>
      <c r="N366" s="26"/>
      <c r="O366" s="26"/>
      <c r="P366" s="26"/>
      <c r="Q366" s="28"/>
      <c r="R366" s="27"/>
    </row>
    <row r="367" spans="2:19" x14ac:dyDescent="0.2">
      <c r="B367" s="51">
        <v>12</v>
      </c>
      <c r="C367" s="52">
        <v>1.1279999999999999</v>
      </c>
      <c r="D367" s="52"/>
      <c r="E367" s="55">
        <f t="shared" si="106"/>
        <v>1.5305</v>
      </c>
      <c r="F367" s="53">
        <f t="shared" si="107"/>
        <v>2</v>
      </c>
      <c r="G367" s="55">
        <f t="shared" si="108"/>
        <v>3.0609999999999999</v>
      </c>
      <c r="H367" s="53"/>
      <c r="I367" s="51">
        <v>10</v>
      </c>
      <c r="J367" s="52">
        <v>1.9330000000000001</v>
      </c>
      <c r="K367" s="55">
        <f t="shared" si="109"/>
        <v>2.4725000000000001</v>
      </c>
      <c r="L367" s="53">
        <f t="shared" si="110"/>
        <v>5</v>
      </c>
      <c r="M367" s="55">
        <f t="shared" si="111"/>
        <v>12.362500000000001</v>
      </c>
      <c r="N367" s="26"/>
      <c r="O367" s="26"/>
      <c r="P367" s="26"/>
      <c r="Q367" s="28"/>
      <c r="R367" s="27"/>
    </row>
    <row r="368" spans="2:19" x14ac:dyDescent="0.2">
      <c r="B368" s="51">
        <v>14</v>
      </c>
      <c r="C368" s="52">
        <v>0.48099999999999998</v>
      </c>
      <c r="D368" s="52"/>
      <c r="E368" s="55">
        <f t="shared" si="106"/>
        <v>0.80449999999999999</v>
      </c>
      <c r="F368" s="53">
        <f t="shared" si="107"/>
        <v>2</v>
      </c>
      <c r="G368" s="55">
        <f t="shared" si="108"/>
        <v>1.609</v>
      </c>
      <c r="H368" s="53"/>
      <c r="I368" s="39">
        <f>I367+(J367-J368)*1.5</f>
        <v>15.1495</v>
      </c>
      <c r="J368" s="40">
        <v>-1.5</v>
      </c>
      <c r="K368" s="55">
        <f t="shared" si="109"/>
        <v>0.21650000000000003</v>
      </c>
      <c r="L368" s="53">
        <f t="shared" si="110"/>
        <v>5.1494999999999997</v>
      </c>
      <c r="M368" s="55">
        <f t="shared" si="111"/>
        <v>1.11486675</v>
      </c>
      <c r="N368" s="26"/>
      <c r="O368" s="26"/>
      <c r="P368" s="26"/>
      <c r="Q368" s="28"/>
      <c r="R368" s="27"/>
    </row>
    <row r="369" spans="2:18" x14ac:dyDescent="0.2">
      <c r="B369" s="51">
        <v>16</v>
      </c>
      <c r="C369" s="52">
        <v>3.0000000000000001E-3</v>
      </c>
      <c r="D369" s="52"/>
      <c r="E369" s="55">
        <f t="shared" si="106"/>
        <v>0.24199999999999999</v>
      </c>
      <c r="F369" s="53">
        <f t="shared" si="107"/>
        <v>2</v>
      </c>
      <c r="G369" s="55">
        <f t="shared" si="108"/>
        <v>0.48399999999999999</v>
      </c>
      <c r="H369" s="53"/>
      <c r="I369" s="41">
        <f>I368+3</f>
        <v>18.1495</v>
      </c>
      <c r="J369" s="42">
        <f>J368</f>
        <v>-1.5</v>
      </c>
      <c r="K369" s="55">
        <f t="shared" si="109"/>
        <v>-1.5</v>
      </c>
      <c r="L369" s="53">
        <f t="shared" si="110"/>
        <v>3</v>
      </c>
      <c r="M369" s="55">
        <f t="shared" si="111"/>
        <v>-4.5</v>
      </c>
      <c r="N369" s="26"/>
      <c r="O369" s="26"/>
      <c r="P369" s="26"/>
      <c r="Q369" s="28"/>
      <c r="R369" s="27"/>
    </row>
    <row r="370" spans="2:18" x14ac:dyDescent="0.2">
      <c r="B370" s="51">
        <v>18</v>
      </c>
      <c r="C370" s="52">
        <v>-9.9000000000000005E-2</v>
      </c>
      <c r="D370" s="55" t="s">
        <v>22</v>
      </c>
      <c r="E370" s="55">
        <f t="shared" si="106"/>
        <v>-4.8000000000000001E-2</v>
      </c>
      <c r="F370" s="53">
        <f t="shared" si="107"/>
        <v>2</v>
      </c>
      <c r="G370" s="55">
        <f t="shared" si="108"/>
        <v>-9.6000000000000002E-2</v>
      </c>
      <c r="I370" s="39">
        <f>I369+3</f>
        <v>21.1495</v>
      </c>
      <c r="J370" s="40">
        <f>J368</f>
        <v>-1.5</v>
      </c>
      <c r="K370" s="55">
        <f t="shared" si="109"/>
        <v>-1.5</v>
      </c>
      <c r="L370" s="53">
        <f t="shared" si="110"/>
        <v>3</v>
      </c>
      <c r="M370" s="55">
        <f t="shared" si="111"/>
        <v>-4.5</v>
      </c>
      <c r="N370" s="26"/>
      <c r="O370" s="26"/>
      <c r="P370" s="26"/>
      <c r="Q370" s="28"/>
      <c r="R370" s="27"/>
    </row>
    <row r="371" spans="2:18" x14ac:dyDescent="0.2">
      <c r="B371" s="51">
        <v>20</v>
      </c>
      <c r="C371" s="52">
        <v>2E-3</v>
      </c>
      <c r="D371" s="52"/>
      <c r="E371" s="55">
        <f t="shared" si="106"/>
        <v>-4.8500000000000001E-2</v>
      </c>
      <c r="F371" s="53">
        <f t="shared" si="107"/>
        <v>2</v>
      </c>
      <c r="G371" s="55">
        <f t="shared" si="108"/>
        <v>-9.7000000000000003E-2</v>
      </c>
      <c r="I371" s="39">
        <f>I370+(J371-J370)*1.5</f>
        <v>27.4495</v>
      </c>
      <c r="J371" s="69">
        <v>2.7</v>
      </c>
      <c r="K371" s="55">
        <f t="shared" si="109"/>
        <v>0.60000000000000009</v>
      </c>
      <c r="L371" s="53">
        <f t="shared" si="110"/>
        <v>6.3000000000000007</v>
      </c>
      <c r="M371" s="55">
        <f t="shared" si="111"/>
        <v>3.7800000000000011</v>
      </c>
      <c r="N371" s="26"/>
      <c r="O371" s="26"/>
      <c r="P371" s="26"/>
      <c r="Q371" s="28"/>
      <c r="R371" s="27"/>
    </row>
    <row r="372" spans="2:18" x14ac:dyDescent="0.2">
      <c r="B372" s="51">
        <v>22</v>
      </c>
      <c r="C372" s="52">
        <v>0.47399999999999998</v>
      </c>
      <c r="D372" s="52"/>
      <c r="E372" s="55">
        <f t="shared" si="106"/>
        <v>0.23799999999999999</v>
      </c>
      <c r="F372" s="53">
        <f t="shared" si="107"/>
        <v>2</v>
      </c>
      <c r="G372" s="55">
        <f t="shared" si="108"/>
        <v>0.47599999999999998</v>
      </c>
      <c r="I372" s="51">
        <v>30</v>
      </c>
      <c r="J372" s="52">
        <v>3.6070000000000002</v>
      </c>
      <c r="K372" s="55">
        <f t="shared" si="109"/>
        <v>3.1535000000000002</v>
      </c>
      <c r="L372" s="53">
        <f t="shared" si="110"/>
        <v>2.5504999999999995</v>
      </c>
      <c r="M372" s="55">
        <f t="shared" si="111"/>
        <v>8.0430017499999984</v>
      </c>
      <c r="N372" s="30"/>
      <c r="O372" s="30"/>
      <c r="P372" s="30"/>
      <c r="Q372" s="28"/>
      <c r="R372" s="27"/>
    </row>
    <row r="373" spans="2:18" x14ac:dyDescent="0.2">
      <c r="B373" s="51">
        <v>24</v>
      </c>
      <c r="C373" s="52">
        <v>1.0820000000000001</v>
      </c>
      <c r="D373" s="52"/>
      <c r="E373" s="55">
        <f t="shared" si="106"/>
        <v>0.77800000000000002</v>
      </c>
      <c r="F373" s="53">
        <f t="shared" si="107"/>
        <v>2</v>
      </c>
      <c r="G373" s="55">
        <f t="shared" si="108"/>
        <v>1.556</v>
      </c>
      <c r="H373" s="53"/>
      <c r="I373" s="27"/>
      <c r="J373" s="27"/>
      <c r="K373" s="55"/>
      <c r="L373" s="53"/>
      <c r="M373" s="55"/>
      <c r="N373" s="26"/>
      <c r="O373" s="26"/>
      <c r="P373" s="26"/>
      <c r="Q373" s="28"/>
      <c r="R373" s="27"/>
    </row>
    <row r="374" spans="2:18" x14ac:dyDescent="0.2">
      <c r="B374" s="51">
        <v>26</v>
      </c>
      <c r="C374" s="52">
        <v>2.1309999999999998</v>
      </c>
      <c r="D374" s="55" t="s">
        <v>21</v>
      </c>
      <c r="E374" s="55">
        <f t="shared" si="106"/>
        <v>1.6065</v>
      </c>
      <c r="F374" s="53">
        <f t="shared" si="107"/>
        <v>2</v>
      </c>
      <c r="G374" s="55">
        <f t="shared" si="108"/>
        <v>3.2130000000000001</v>
      </c>
      <c r="H374" s="53"/>
      <c r="I374" s="27"/>
      <c r="J374" s="27"/>
      <c r="K374" s="55"/>
      <c r="L374" s="53"/>
      <c r="M374" s="55"/>
      <c r="N374" s="30"/>
      <c r="O374" s="30"/>
      <c r="P374" s="30"/>
      <c r="Q374" s="28"/>
      <c r="R374" s="27"/>
    </row>
    <row r="375" spans="2:18" x14ac:dyDescent="0.2">
      <c r="B375" s="51">
        <v>30</v>
      </c>
      <c r="C375" s="52">
        <v>3.6070000000000002</v>
      </c>
      <c r="D375" s="55" t="s">
        <v>119</v>
      </c>
      <c r="E375" s="55">
        <f t="shared" si="106"/>
        <v>2.8689999999999998</v>
      </c>
      <c r="F375" s="53">
        <f t="shared" si="107"/>
        <v>4</v>
      </c>
      <c r="G375" s="55">
        <f t="shared" si="108"/>
        <v>11.475999999999999</v>
      </c>
      <c r="H375" s="53"/>
      <c r="I375" s="53"/>
      <c r="J375" s="53"/>
      <c r="K375" s="55"/>
      <c r="L375" s="53"/>
      <c r="M375" s="55"/>
      <c r="N375" s="30"/>
      <c r="O375" s="30"/>
      <c r="P375" s="30"/>
      <c r="Q375" s="28"/>
      <c r="R375" s="27"/>
    </row>
    <row r="376" spans="2:18" x14ac:dyDescent="0.2">
      <c r="B376" s="51"/>
      <c r="C376" s="52"/>
      <c r="E376" s="55"/>
      <c r="F376" s="53"/>
      <c r="G376" s="55"/>
      <c r="H376" s="53"/>
      <c r="I376" s="39"/>
      <c r="J376" s="40"/>
      <c r="K376" s="55"/>
      <c r="L376" s="53"/>
      <c r="M376" s="55"/>
      <c r="N376" s="26"/>
      <c r="O376" s="26"/>
      <c r="P376" s="26"/>
      <c r="R376" s="27"/>
    </row>
    <row r="377" spans="2:18" ht="15" x14ac:dyDescent="0.2">
      <c r="B377" s="50" t="s">
        <v>70</v>
      </c>
      <c r="C377" s="50"/>
      <c r="D377" s="80">
        <v>1.6</v>
      </c>
      <c r="E377" s="80"/>
      <c r="J377" s="35"/>
      <c r="K377" s="35"/>
      <c r="L377" s="35"/>
      <c r="M377" s="35"/>
      <c r="N377" s="23"/>
      <c r="O377" s="23"/>
      <c r="P377" s="23"/>
    </row>
    <row r="378" spans="2:18" x14ac:dyDescent="0.2">
      <c r="B378" s="79" t="s">
        <v>109</v>
      </c>
      <c r="C378" s="79"/>
      <c r="D378" s="79"/>
      <c r="E378" s="79"/>
      <c r="F378" s="79"/>
      <c r="G378" s="79"/>
      <c r="H378" s="21" t="s">
        <v>74</v>
      </c>
      <c r="I378" s="79" t="s">
        <v>71</v>
      </c>
      <c r="J378" s="79"/>
      <c r="K378" s="79"/>
      <c r="L378" s="79"/>
      <c r="M378" s="79"/>
      <c r="N378" s="24"/>
      <c r="O378" s="24"/>
      <c r="P378" s="26" t="e">
        <f>#REF!-I391</f>
        <v>#REF!</v>
      </c>
    </row>
    <row r="379" spans="2:18" x14ac:dyDescent="0.2">
      <c r="B379" s="51">
        <v>0</v>
      </c>
      <c r="C379" s="52">
        <v>1.232</v>
      </c>
      <c r="D379" s="52" t="s">
        <v>75</v>
      </c>
      <c r="E379" s="53"/>
      <c r="F379" s="53"/>
      <c r="G379" s="53"/>
      <c r="H379" s="53"/>
      <c r="I379" s="54"/>
      <c r="J379" s="25"/>
      <c r="K379" s="55"/>
      <c r="L379" s="53"/>
      <c r="M379" s="55"/>
      <c r="N379" s="26"/>
      <c r="O379" s="26"/>
      <c r="P379" s="26"/>
      <c r="R379" s="27"/>
    </row>
    <row r="380" spans="2:18" x14ac:dyDescent="0.2">
      <c r="B380" s="51">
        <v>5</v>
      </c>
      <c r="C380" s="52">
        <v>1.2270000000000001</v>
      </c>
      <c r="E380" s="55">
        <f>(C379+C380)/2</f>
        <v>1.2295</v>
      </c>
      <c r="F380" s="53">
        <f>B380-B379</f>
        <v>5</v>
      </c>
      <c r="G380" s="55">
        <f>E380*F380</f>
        <v>6.1475</v>
      </c>
      <c r="H380" s="53"/>
      <c r="I380" s="27"/>
      <c r="J380" s="27"/>
      <c r="K380" s="55"/>
      <c r="L380" s="53"/>
      <c r="M380" s="55"/>
      <c r="N380" s="26"/>
      <c r="O380" s="26"/>
      <c r="P380" s="26"/>
      <c r="Q380" s="28"/>
      <c r="R380" s="27"/>
    </row>
    <row r="381" spans="2:18" x14ac:dyDescent="0.2">
      <c r="B381" s="51">
        <v>10</v>
      </c>
      <c r="C381" s="52">
        <v>1.2170000000000001</v>
      </c>
      <c r="D381" s="55" t="s">
        <v>23</v>
      </c>
      <c r="E381" s="55">
        <f t="shared" ref="E381:E391" si="112">(C380+C381)/2</f>
        <v>1.222</v>
      </c>
      <c r="F381" s="53">
        <f t="shared" ref="F381:F391" si="113">B381-B380</f>
        <v>5</v>
      </c>
      <c r="G381" s="55">
        <f t="shared" ref="G381:G391" si="114">E381*F381</f>
        <v>6.1099999999999994</v>
      </c>
      <c r="H381" s="53"/>
      <c r="I381" s="27"/>
      <c r="J381" s="27"/>
      <c r="K381" s="55"/>
      <c r="L381" s="53"/>
      <c r="M381" s="55"/>
      <c r="N381" s="26"/>
      <c r="O381" s="26"/>
      <c r="P381" s="26"/>
      <c r="Q381" s="28"/>
      <c r="R381" s="27"/>
    </row>
    <row r="382" spans="2:18" x14ac:dyDescent="0.2">
      <c r="B382" s="51">
        <v>12</v>
      </c>
      <c r="C382" s="52">
        <v>0.317</v>
      </c>
      <c r="D382" s="52"/>
      <c r="E382" s="55">
        <f t="shared" si="112"/>
        <v>0.76700000000000002</v>
      </c>
      <c r="F382" s="53">
        <f t="shared" si="113"/>
        <v>2</v>
      </c>
      <c r="G382" s="55">
        <f t="shared" si="114"/>
        <v>1.534</v>
      </c>
      <c r="H382" s="53"/>
      <c r="I382" s="27"/>
      <c r="J382" s="27"/>
      <c r="K382" s="55"/>
      <c r="L382" s="53"/>
      <c r="M382" s="55"/>
      <c r="N382" s="26"/>
      <c r="O382" s="26"/>
      <c r="P382" s="26"/>
      <c r="Q382" s="28"/>
      <c r="R382" s="27"/>
    </row>
    <row r="383" spans="2:18" x14ac:dyDescent="0.2">
      <c r="B383" s="51">
        <v>14</v>
      </c>
      <c r="C383" s="52">
        <v>7.0000000000000001E-3</v>
      </c>
      <c r="D383" s="52"/>
      <c r="E383" s="55">
        <f t="shared" si="112"/>
        <v>0.16200000000000001</v>
      </c>
      <c r="F383" s="53">
        <f t="shared" si="113"/>
        <v>2</v>
      </c>
      <c r="G383" s="55">
        <f t="shared" si="114"/>
        <v>0.32400000000000001</v>
      </c>
      <c r="H383" s="53"/>
      <c r="I383" s="27"/>
      <c r="J383" s="27"/>
      <c r="K383" s="55"/>
      <c r="L383" s="53"/>
      <c r="M383" s="55"/>
      <c r="N383" s="26"/>
      <c r="O383" s="26"/>
      <c r="P383" s="26"/>
      <c r="Q383" s="28"/>
      <c r="R383" s="27"/>
    </row>
    <row r="384" spans="2:18" x14ac:dyDescent="0.2">
      <c r="B384" s="51">
        <v>16</v>
      </c>
      <c r="C384" s="52">
        <v>-0.253</v>
      </c>
      <c r="D384" s="52"/>
      <c r="E384" s="55">
        <f t="shared" si="112"/>
        <v>-0.123</v>
      </c>
      <c r="F384" s="53">
        <f t="shared" si="113"/>
        <v>2</v>
      </c>
      <c r="G384" s="55">
        <f t="shared" si="114"/>
        <v>-0.246</v>
      </c>
      <c r="H384" s="53"/>
      <c r="I384" s="51">
        <v>0</v>
      </c>
      <c r="J384" s="52">
        <v>1.232</v>
      </c>
      <c r="K384" s="55"/>
      <c r="L384" s="53"/>
      <c r="M384" s="55"/>
      <c r="N384" s="26"/>
      <c r="O384" s="26"/>
      <c r="P384" s="26"/>
      <c r="Q384" s="28"/>
      <c r="R384" s="27"/>
    </row>
    <row r="385" spans="2:18" x14ac:dyDescent="0.2">
      <c r="B385" s="51">
        <v>17</v>
      </c>
      <c r="C385" s="52">
        <v>-0.30299999999999999</v>
      </c>
      <c r="D385" s="55" t="s">
        <v>22</v>
      </c>
      <c r="E385" s="55">
        <f t="shared" si="112"/>
        <v>-0.27800000000000002</v>
      </c>
      <c r="F385" s="53">
        <f t="shared" si="113"/>
        <v>1</v>
      </c>
      <c r="G385" s="55">
        <f t="shared" si="114"/>
        <v>-0.27800000000000002</v>
      </c>
      <c r="I385" s="51">
        <v>5</v>
      </c>
      <c r="J385" s="52">
        <v>1.2270000000000001</v>
      </c>
      <c r="K385" s="55">
        <f t="shared" ref="K385:K391" si="115">AVERAGE(J384,J385)</f>
        <v>1.2295</v>
      </c>
      <c r="L385" s="53">
        <f t="shared" ref="L385:L391" si="116">I385-I384</f>
        <v>5</v>
      </c>
      <c r="M385" s="55">
        <f t="shared" ref="M385:M391" si="117">L385*K385</f>
        <v>6.1475</v>
      </c>
      <c r="N385" s="26"/>
      <c r="O385" s="26"/>
      <c r="P385" s="26"/>
      <c r="Q385" s="28"/>
      <c r="R385" s="27"/>
    </row>
    <row r="386" spans="2:18" x14ac:dyDescent="0.2">
      <c r="B386" s="51">
        <v>18</v>
      </c>
      <c r="C386" s="52">
        <v>-0.251</v>
      </c>
      <c r="D386" s="52"/>
      <c r="E386" s="55">
        <f t="shared" si="112"/>
        <v>-0.27700000000000002</v>
      </c>
      <c r="F386" s="53">
        <f t="shared" si="113"/>
        <v>1</v>
      </c>
      <c r="G386" s="55">
        <f t="shared" si="114"/>
        <v>-0.27700000000000002</v>
      </c>
      <c r="I386" s="51">
        <v>9</v>
      </c>
      <c r="J386" s="52">
        <v>1.2170000000000001</v>
      </c>
      <c r="K386" s="55">
        <f t="shared" si="115"/>
        <v>1.222</v>
      </c>
      <c r="L386" s="53">
        <f t="shared" si="116"/>
        <v>4</v>
      </c>
      <c r="M386" s="55">
        <f t="shared" si="117"/>
        <v>4.8879999999999999</v>
      </c>
      <c r="N386" s="26"/>
      <c r="O386" s="26"/>
      <c r="P386" s="26"/>
      <c r="Q386" s="28"/>
      <c r="R386" s="27"/>
    </row>
    <row r="387" spans="2:18" x14ac:dyDescent="0.2">
      <c r="B387" s="51">
        <v>20</v>
      </c>
      <c r="C387" s="52">
        <v>5.6000000000000001E-2</v>
      </c>
      <c r="D387" s="52"/>
      <c r="E387" s="55">
        <f t="shared" si="112"/>
        <v>-9.7500000000000003E-2</v>
      </c>
      <c r="F387" s="53">
        <f t="shared" si="113"/>
        <v>2</v>
      </c>
      <c r="G387" s="55">
        <f t="shared" si="114"/>
        <v>-0.19500000000000001</v>
      </c>
      <c r="I387" s="39">
        <f>I386+(J386-J387)*1.5</f>
        <v>13.0755</v>
      </c>
      <c r="J387" s="40">
        <v>-1.5</v>
      </c>
      <c r="K387" s="55">
        <f t="shared" si="115"/>
        <v>-0.14149999999999996</v>
      </c>
      <c r="L387" s="53">
        <f t="shared" si="116"/>
        <v>4.0754999999999999</v>
      </c>
      <c r="M387" s="55">
        <f t="shared" si="117"/>
        <v>-0.57668324999999987</v>
      </c>
      <c r="N387" s="30"/>
      <c r="O387" s="30"/>
      <c r="P387" s="30"/>
      <c r="Q387" s="28"/>
      <c r="R387" s="27"/>
    </row>
    <row r="388" spans="2:18" x14ac:dyDescent="0.2">
      <c r="B388" s="51">
        <v>22</v>
      </c>
      <c r="C388" s="52">
        <v>1.1020000000000001</v>
      </c>
      <c r="D388" s="52"/>
      <c r="E388" s="55">
        <f t="shared" si="112"/>
        <v>0.57900000000000007</v>
      </c>
      <c r="F388" s="53">
        <f t="shared" si="113"/>
        <v>2</v>
      </c>
      <c r="G388" s="55">
        <f t="shared" si="114"/>
        <v>1.1580000000000001</v>
      </c>
      <c r="H388" s="53"/>
      <c r="I388" s="41">
        <f>I387+3</f>
        <v>16.075499999999998</v>
      </c>
      <c r="J388" s="42">
        <f>J387</f>
        <v>-1.5</v>
      </c>
      <c r="K388" s="55">
        <f t="shared" si="115"/>
        <v>-1.5</v>
      </c>
      <c r="L388" s="53">
        <f t="shared" si="116"/>
        <v>2.9999999999999982</v>
      </c>
      <c r="M388" s="55">
        <f t="shared" si="117"/>
        <v>-4.4999999999999973</v>
      </c>
      <c r="N388" s="26"/>
      <c r="O388" s="26"/>
      <c r="P388" s="26"/>
      <c r="Q388" s="28"/>
      <c r="R388" s="27"/>
    </row>
    <row r="389" spans="2:18" x14ac:dyDescent="0.2">
      <c r="B389" s="51">
        <v>24</v>
      </c>
      <c r="C389" s="52">
        <v>3.641</v>
      </c>
      <c r="D389" s="55" t="s">
        <v>21</v>
      </c>
      <c r="E389" s="55">
        <f t="shared" si="112"/>
        <v>2.3715000000000002</v>
      </c>
      <c r="F389" s="53">
        <f t="shared" si="113"/>
        <v>2</v>
      </c>
      <c r="G389" s="55">
        <f t="shared" si="114"/>
        <v>4.7430000000000003</v>
      </c>
      <c r="H389" s="53"/>
      <c r="I389" s="39">
        <f>I388+3</f>
        <v>19.075499999999998</v>
      </c>
      <c r="J389" s="40">
        <f>J387</f>
        <v>-1.5</v>
      </c>
      <c r="K389" s="55">
        <f t="shared" si="115"/>
        <v>-1.5</v>
      </c>
      <c r="L389" s="53">
        <f t="shared" si="116"/>
        <v>3</v>
      </c>
      <c r="M389" s="55">
        <f t="shared" si="117"/>
        <v>-4.5</v>
      </c>
      <c r="N389" s="30"/>
      <c r="O389" s="30"/>
      <c r="P389" s="30"/>
      <c r="Q389" s="28"/>
      <c r="R389" s="27"/>
    </row>
    <row r="390" spans="2:18" x14ac:dyDescent="0.2">
      <c r="B390" s="51">
        <v>28</v>
      </c>
      <c r="C390" s="52">
        <v>3.6520000000000001</v>
      </c>
      <c r="D390" s="55" t="s">
        <v>119</v>
      </c>
      <c r="E390" s="55">
        <f t="shared" si="112"/>
        <v>3.6465000000000001</v>
      </c>
      <c r="F390" s="53">
        <f t="shared" si="113"/>
        <v>4</v>
      </c>
      <c r="G390" s="55">
        <f t="shared" si="114"/>
        <v>14.586</v>
      </c>
      <c r="H390" s="53"/>
      <c r="I390" s="39">
        <f>I389+(J390-J389)*1.5</f>
        <v>26.8035</v>
      </c>
      <c r="J390" s="69">
        <v>3.6520000000000001</v>
      </c>
      <c r="K390" s="55">
        <f t="shared" si="115"/>
        <v>1.0760000000000001</v>
      </c>
      <c r="L390" s="53">
        <f t="shared" si="116"/>
        <v>7.7280000000000015</v>
      </c>
      <c r="M390" s="55">
        <f t="shared" si="117"/>
        <v>8.3153280000000027</v>
      </c>
      <c r="N390" s="30"/>
      <c r="O390" s="30"/>
      <c r="P390" s="30"/>
      <c r="Q390" s="28"/>
      <c r="R390" s="27"/>
    </row>
    <row r="391" spans="2:18" x14ac:dyDescent="0.2">
      <c r="B391" s="51">
        <v>30</v>
      </c>
      <c r="C391" s="52">
        <v>3.6469999999999998</v>
      </c>
      <c r="D391" s="52" t="s">
        <v>108</v>
      </c>
      <c r="E391" s="55">
        <f t="shared" si="112"/>
        <v>3.6494999999999997</v>
      </c>
      <c r="F391" s="53">
        <f t="shared" si="113"/>
        <v>2</v>
      </c>
      <c r="G391" s="55">
        <f t="shared" si="114"/>
        <v>7.2989999999999995</v>
      </c>
      <c r="H391" s="53"/>
      <c r="I391" s="51">
        <v>28</v>
      </c>
      <c r="J391" s="52">
        <v>3.6520000000000001</v>
      </c>
      <c r="K391" s="55">
        <f t="shared" si="115"/>
        <v>3.6520000000000001</v>
      </c>
      <c r="L391" s="53">
        <f t="shared" si="116"/>
        <v>1.1965000000000003</v>
      </c>
      <c r="M391" s="55">
        <f t="shared" si="117"/>
        <v>4.3696180000000018</v>
      </c>
      <c r="N391" s="26"/>
      <c r="O391" s="26"/>
      <c r="P391" s="26"/>
      <c r="R391" s="27"/>
    </row>
    <row r="392" spans="2:18" x14ac:dyDescent="0.2">
      <c r="B392" s="54"/>
      <c r="C392" s="56"/>
      <c r="D392" s="56"/>
      <c r="E392" s="55"/>
      <c r="F392" s="53"/>
      <c r="G392" s="55"/>
      <c r="H392" s="53" t="s">
        <v>72</v>
      </c>
      <c r="I392" s="53"/>
      <c r="J392" s="53" t="e">
        <f>#REF!</f>
        <v>#REF!</v>
      </c>
      <c r="K392" s="55" t="s">
        <v>73</v>
      </c>
      <c r="L392" s="53" t="e">
        <f>#REF!</f>
        <v>#REF!</v>
      </c>
      <c r="M392" s="67" t="e">
        <f>J392-L392</f>
        <v>#REF!</v>
      </c>
      <c r="N392" s="26"/>
      <c r="O392" s="26"/>
      <c r="P392" s="26"/>
      <c r="R392" s="27"/>
    </row>
    <row r="393" spans="2:18" ht="15" x14ac:dyDescent="0.2">
      <c r="B393" s="50" t="s">
        <v>70</v>
      </c>
      <c r="C393" s="50"/>
      <c r="D393" s="80">
        <v>1.7</v>
      </c>
      <c r="E393" s="80"/>
      <c r="J393" s="35"/>
      <c r="K393" s="35"/>
      <c r="L393" s="35"/>
      <c r="M393" s="35"/>
      <c r="N393" s="23"/>
      <c r="O393" s="23"/>
      <c r="P393" s="23"/>
    </row>
    <row r="394" spans="2:18" x14ac:dyDescent="0.2">
      <c r="B394" s="79" t="s">
        <v>109</v>
      </c>
      <c r="C394" s="79"/>
      <c r="D394" s="79"/>
      <c r="E394" s="79"/>
      <c r="F394" s="79"/>
      <c r="G394" s="79"/>
      <c r="H394" s="21" t="s">
        <v>74</v>
      </c>
      <c r="I394" s="79" t="s">
        <v>71</v>
      </c>
      <c r="J394" s="79"/>
      <c r="K394" s="79"/>
      <c r="L394" s="79"/>
      <c r="M394" s="79"/>
      <c r="N394" s="24"/>
      <c r="O394" s="24"/>
      <c r="P394" s="26" t="e">
        <f>#REF!-#REF!</f>
        <v>#REF!</v>
      </c>
    </row>
    <row r="395" spans="2:18" x14ac:dyDescent="0.2">
      <c r="B395" s="51">
        <v>0</v>
      </c>
      <c r="C395" s="52">
        <v>1.37</v>
      </c>
      <c r="D395" s="55" t="s">
        <v>110</v>
      </c>
      <c r="E395" s="53"/>
      <c r="F395" s="53"/>
      <c r="G395" s="53"/>
      <c r="H395" s="53"/>
      <c r="I395" s="54"/>
      <c r="J395" s="25"/>
      <c r="K395" s="55"/>
      <c r="L395" s="53"/>
      <c r="M395" s="55"/>
      <c r="N395" s="26"/>
      <c r="O395" s="26"/>
      <c r="P395" s="26"/>
      <c r="R395" s="27"/>
    </row>
    <row r="396" spans="2:18" x14ac:dyDescent="0.2">
      <c r="B396" s="51">
        <v>5</v>
      </c>
      <c r="C396" s="52">
        <v>1.355</v>
      </c>
      <c r="D396" s="52"/>
      <c r="E396" s="55">
        <f>(C395+C396)/2</f>
        <v>1.3625</v>
      </c>
      <c r="F396" s="53">
        <f>B396-B395</f>
        <v>5</v>
      </c>
      <c r="G396" s="55">
        <f>E396*F396</f>
        <v>6.8125</v>
      </c>
      <c r="H396" s="53"/>
      <c r="I396" s="27"/>
      <c r="J396" s="27"/>
      <c r="K396" s="55"/>
      <c r="L396" s="53"/>
      <c r="M396" s="55"/>
      <c r="N396" s="26"/>
      <c r="O396" s="26"/>
      <c r="P396" s="26"/>
      <c r="Q396" s="28"/>
      <c r="R396" s="27"/>
    </row>
    <row r="397" spans="2:18" x14ac:dyDescent="0.2">
      <c r="B397" s="51">
        <v>10</v>
      </c>
      <c r="C397" s="52">
        <v>1.345</v>
      </c>
      <c r="D397" s="55" t="s">
        <v>23</v>
      </c>
      <c r="E397" s="55">
        <f t="shared" ref="E397:E406" si="118">(C396+C397)/2</f>
        <v>1.35</v>
      </c>
      <c r="F397" s="53">
        <f t="shared" ref="F397:F406" si="119">B397-B396</f>
        <v>5</v>
      </c>
      <c r="G397" s="55">
        <f t="shared" ref="G397:G406" si="120">E397*F397</f>
        <v>6.75</v>
      </c>
      <c r="H397" s="53"/>
      <c r="I397" s="27"/>
      <c r="J397" s="27"/>
      <c r="K397" s="55"/>
      <c r="L397" s="53"/>
      <c r="M397" s="55"/>
      <c r="N397" s="26"/>
      <c r="O397" s="26"/>
      <c r="P397" s="26"/>
      <c r="Q397" s="28"/>
      <c r="R397" s="27"/>
    </row>
    <row r="398" spans="2:18" x14ac:dyDescent="0.2">
      <c r="B398" s="51">
        <v>12</v>
      </c>
      <c r="C398" s="52">
        <v>0.34</v>
      </c>
      <c r="E398" s="55">
        <f t="shared" si="118"/>
        <v>0.84250000000000003</v>
      </c>
      <c r="F398" s="53">
        <f t="shared" si="119"/>
        <v>2</v>
      </c>
      <c r="G398" s="55">
        <f t="shared" si="120"/>
        <v>1.6850000000000001</v>
      </c>
      <c r="H398" s="53"/>
      <c r="I398" s="51">
        <v>0</v>
      </c>
      <c r="J398" s="52">
        <v>1.37</v>
      </c>
      <c r="K398" s="55"/>
      <c r="L398" s="53"/>
      <c r="M398" s="55"/>
      <c r="N398" s="26"/>
      <c r="O398" s="26"/>
      <c r="P398" s="26"/>
      <c r="Q398" s="28"/>
      <c r="R398" s="27"/>
    </row>
    <row r="399" spans="2:18" x14ac:dyDescent="0.2">
      <c r="B399" s="51">
        <v>14</v>
      </c>
      <c r="C399" s="52">
        <v>-3.5000000000000003E-2</v>
      </c>
      <c r="D399" s="52"/>
      <c r="E399" s="55">
        <f t="shared" si="118"/>
        <v>0.15250000000000002</v>
      </c>
      <c r="F399" s="53">
        <f t="shared" si="119"/>
        <v>2</v>
      </c>
      <c r="G399" s="55">
        <f t="shared" si="120"/>
        <v>0.30500000000000005</v>
      </c>
      <c r="H399" s="53"/>
      <c r="I399" s="51">
        <v>5</v>
      </c>
      <c r="J399" s="52">
        <v>1.355</v>
      </c>
      <c r="K399" s="55">
        <f t="shared" ref="K399:K405" si="121">AVERAGE(J398,J399)</f>
        <v>1.3625</v>
      </c>
      <c r="L399" s="53">
        <f t="shared" ref="L399:L405" si="122">I399-I398</f>
        <v>5</v>
      </c>
      <c r="M399" s="55">
        <f t="shared" ref="M399:M405" si="123">L399*K399</f>
        <v>6.8125</v>
      </c>
      <c r="N399" s="26"/>
      <c r="O399" s="26"/>
      <c r="P399" s="26"/>
      <c r="Q399" s="28"/>
      <c r="R399" s="27"/>
    </row>
    <row r="400" spans="2:18" x14ac:dyDescent="0.2">
      <c r="B400" s="51">
        <v>16</v>
      </c>
      <c r="C400" s="52">
        <v>-0.42299999999999999</v>
      </c>
      <c r="D400" s="52"/>
      <c r="E400" s="55">
        <f t="shared" si="118"/>
        <v>-0.22899999999999998</v>
      </c>
      <c r="F400" s="53">
        <f t="shared" si="119"/>
        <v>2</v>
      </c>
      <c r="G400" s="55">
        <f t="shared" si="120"/>
        <v>-0.45799999999999996</v>
      </c>
      <c r="H400" s="53"/>
      <c r="I400" s="51">
        <v>8</v>
      </c>
      <c r="J400" s="52">
        <v>1.345</v>
      </c>
      <c r="K400" s="55">
        <f t="shared" si="121"/>
        <v>1.35</v>
      </c>
      <c r="L400" s="53">
        <f t="shared" si="122"/>
        <v>3</v>
      </c>
      <c r="M400" s="55">
        <f t="shared" si="123"/>
        <v>4.0500000000000007</v>
      </c>
      <c r="N400" s="26"/>
      <c r="O400" s="26"/>
      <c r="P400" s="26"/>
      <c r="Q400" s="28"/>
      <c r="R400" s="27"/>
    </row>
    <row r="401" spans="2:18" x14ac:dyDescent="0.2">
      <c r="B401" s="51">
        <v>16.5</v>
      </c>
      <c r="C401" s="52">
        <v>-0.47499999999999998</v>
      </c>
      <c r="D401" s="55" t="s">
        <v>22</v>
      </c>
      <c r="E401" s="55">
        <f t="shared" si="118"/>
        <v>-0.44899999999999995</v>
      </c>
      <c r="F401" s="53">
        <f t="shared" si="119"/>
        <v>0.5</v>
      </c>
      <c r="G401" s="55">
        <f t="shared" si="120"/>
        <v>-0.22449999999999998</v>
      </c>
      <c r="I401" s="39">
        <f>I400+(J400-J401)*1.5</f>
        <v>12.2675</v>
      </c>
      <c r="J401" s="40">
        <v>-1.5</v>
      </c>
      <c r="K401" s="55">
        <f t="shared" si="121"/>
        <v>-7.7500000000000013E-2</v>
      </c>
      <c r="L401" s="53">
        <f t="shared" si="122"/>
        <v>4.2675000000000001</v>
      </c>
      <c r="M401" s="55">
        <f t="shared" si="123"/>
        <v>-0.33073125000000009</v>
      </c>
      <c r="N401" s="26"/>
      <c r="O401" s="26"/>
      <c r="P401" s="26"/>
      <c r="Q401" s="28"/>
      <c r="R401" s="27"/>
    </row>
    <row r="402" spans="2:18" x14ac:dyDescent="0.2">
      <c r="B402" s="51">
        <v>17</v>
      </c>
      <c r="C402" s="52">
        <v>-0.41899999999999998</v>
      </c>
      <c r="D402" s="52"/>
      <c r="E402" s="55">
        <f t="shared" si="118"/>
        <v>-0.44699999999999995</v>
      </c>
      <c r="F402" s="53">
        <f t="shared" si="119"/>
        <v>0.5</v>
      </c>
      <c r="G402" s="55">
        <f t="shared" si="120"/>
        <v>-0.22349999999999998</v>
      </c>
      <c r="I402" s="41">
        <f>I401+3</f>
        <v>15.2675</v>
      </c>
      <c r="J402" s="42">
        <f>J401</f>
        <v>-1.5</v>
      </c>
      <c r="K402" s="55">
        <f t="shared" si="121"/>
        <v>-1.5</v>
      </c>
      <c r="L402" s="53">
        <f t="shared" si="122"/>
        <v>3</v>
      </c>
      <c r="M402" s="55">
        <f t="shared" si="123"/>
        <v>-4.5</v>
      </c>
      <c r="N402" s="26"/>
      <c r="O402" s="26"/>
      <c r="P402" s="26"/>
      <c r="Q402" s="28"/>
      <c r="R402" s="27"/>
    </row>
    <row r="403" spans="2:18" x14ac:dyDescent="0.2">
      <c r="B403" s="51">
        <v>19</v>
      </c>
      <c r="C403" s="52">
        <v>-4.1000000000000002E-2</v>
      </c>
      <c r="E403" s="55">
        <f t="shared" si="118"/>
        <v>-0.22999999999999998</v>
      </c>
      <c r="F403" s="53">
        <f t="shared" si="119"/>
        <v>2</v>
      </c>
      <c r="G403" s="55">
        <f t="shared" si="120"/>
        <v>-0.45999999999999996</v>
      </c>
      <c r="I403" s="39">
        <f>I402+3</f>
        <v>18.267499999999998</v>
      </c>
      <c r="J403" s="40">
        <f>J401</f>
        <v>-1.5</v>
      </c>
      <c r="K403" s="55">
        <f t="shared" si="121"/>
        <v>-1.5</v>
      </c>
      <c r="L403" s="53">
        <f t="shared" si="122"/>
        <v>2.9999999999999982</v>
      </c>
      <c r="M403" s="55">
        <f t="shared" si="123"/>
        <v>-4.4999999999999973</v>
      </c>
      <c r="N403" s="30"/>
      <c r="O403" s="30"/>
      <c r="P403" s="30"/>
      <c r="Q403" s="28"/>
      <c r="R403" s="27"/>
    </row>
    <row r="404" spans="2:18" x14ac:dyDescent="0.2">
      <c r="B404" s="51">
        <v>21</v>
      </c>
      <c r="C404" s="52">
        <v>0.76</v>
      </c>
      <c r="D404" s="52"/>
      <c r="E404" s="55">
        <f t="shared" si="118"/>
        <v>0.35949999999999999</v>
      </c>
      <c r="F404" s="53">
        <f t="shared" si="119"/>
        <v>2</v>
      </c>
      <c r="G404" s="55">
        <f t="shared" si="120"/>
        <v>0.71899999999999997</v>
      </c>
      <c r="H404" s="53"/>
      <c r="I404" s="39">
        <f>I403+(J404-J403)*1.5</f>
        <v>25.758499999999998</v>
      </c>
      <c r="J404" s="69">
        <v>3.4940000000000002</v>
      </c>
      <c r="K404" s="55">
        <f t="shared" si="121"/>
        <v>0.99700000000000011</v>
      </c>
      <c r="L404" s="53">
        <f t="shared" si="122"/>
        <v>7.4909999999999997</v>
      </c>
      <c r="M404" s="55">
        <f t="shared" si="123"/>
        <v>7.4685270000000008</v>
      </c>
      <c r="N404" s="26"/>
      <c r="O404" s="26"/>
      <c r="P404" s="26"/>
      <c r="Q404" s="28"/>
      <c r="R404" s="27"/>
    </row>
    <row r="405" spans="2:18" x14ac:dyDescent="0.2">
      <c r="B405" s="51">
        <v>23</v>
      </c>
      <c r="C405" s="52">
        <v>3.4849999999999999</v>
      </c>
      <c r="D405" s="55" t="s">
        <v>21</v>
      </c>
      <c r="E405" s="55">
        <f t="shared" si="118"/>
        <v>2.1225000000000001</v>
      </c>
      <c r="F405" s="53">
        <f t="shared" si="119"/>
        <v>2</v>
      </c>
      <c r="G405" s="55">
        <f t="shared" si="120"/>
        <v>4.2450000000000001</v>
      </c>
      <c r="H405" s="53"/>
      <c r="I405" s="51">
        <v>27</v>
      </c>
      <c r="J405" s="52">
        <v>3.4940000000000002</v>
      </c>
      <c r="K405" s="55">
        <f t="shared" si="121"/>
        <v>3.4940000000000002</v>
      </c>
      <c r="L405" s="53">
        <f t="shared" si="122"/>
        <v>1.241500000000002</v>
      </c>
      <c r="M405" s="55">
        <f t="shared" si="123"/>
        <v>4.3378010000000078</v>
      </c>
      <c r="N405" s="30"/>
      <c r="O405" s="30"/>
      <c r="P405" s="30"/>
      <c r="Q405" s="28"/>
      <c r="R405" s="27"/>
    </row>
    <row r="406" spans="2:18" x14ac:dyDescent="0.2">
      <c r="B406" s="51">
        <v>27</v>
      </c>
      <c r="C406" s="52">
        <v>3.4940000000000002</v>
      </c>
      <c r="D406" s="52" t="s">
        <v>120</v>
      </c>
      <c r="E406" s="55">
        <f t="shared" si="118"/>
        <v>3.4895</v>
      </c>
      <c r="F406" s="53">
        <f t="shared" si="119"/>
        <v>4</v>
      </c>
      <c r="G406" s="55">
        <f t="shared" si="120"/>
        <v>13.958</v>
      </c>
      <c r="H406" s="53"/>
      <c r="I406" s="53"/>
      <c r="J406" s="53"/>
      <c r="K406" s="55"/>
      <c r="L406" s="53"/>
      <c r="M406" s="55"/>
      <c r="N406" s="30"/>
      <c r="O406" s="30"/>
      <c r="P406" s="30"/>
      <c r="Q406" s="28"/>
      <c r="R406" s="27"/>
    </row>
    <row r="407" spans="2:18" x14ac:dyDescent="0.2">
      <c r="B407" s="54"/>
      <c r="C407" s="56"/>
      <c r="D407" s="56"/>
      <c r="E407" s="55"/>
      <c r="F407" s="53"/>
      <c r="G407" s="55"/>
      <c r="H407" s="53" t="s">
        <v>72</v>
      </c>
      <c r="I407" s="53"/>
      <c r="J407" s="53" t="e">
        <f>#REF!</f>
        <v>#REF!</v>
      </c>
      <c r="K407" s="55" t="s">
        <v>73</v>
      </c>
      <c r="L407" s="53" t="e">
        <f>#REF!</f>
        <v>#REF!</v>
      </c>
      <c r="M407" s="55" t="e">
        <f>J407-L407</f>
        <v>#REF!</v>
      </c>
      <c r="N407" s="26"/>
      <c r="O407" s="26"/>
      <c r="P407" s="26"/>
      <c r="R407" s="27"/>
    </row>
    <row r="408" spans="2:18" ht="15" x14ac:dyDescent="0.2">
      <c r="B408" s="50" t="s">
        <v>70</v>
      </c>
      <c r="C408" s="50"/>
      <c r="D408" s="80">
        <v>1.8</v>
      </c>
      <c r="E408" s="80"/>
      <c r="J408" s="35"/>
      <c r="K408" s="35"/>
      <c r="L408" s="35"/>
      <c r="M408" s="35"/>
      <c r="N408" s="23"/>
      <c r="O408" s="23"/>
      <c r="P408" s="23"/>
    </row>
    <row r="409" spans="2:18" x14ac:dyDescent="0.2">
      <c r="B409" s="79" t="s">
        <v>109</v>
      </c>
      <c r="C409" s="79"/>
      <c r="D409" s="79"/>
      <c r="E409" s="79"/>
      <c r="F409" s="79"/>
      <c r="G409" s="79"/>
      <c r="H409" s="21" t="s">
        <v>74</v>
      </c>
      <c r="I409" s="79" t="s">
        <v>71</v>
      </c>
      <c r="J409" s="79"/>
      <c r="K409" s="79"/>
      <c r="L409" s="79"/>
      <c r="M409" s="79"/>
      <c r="N409" s="24"/>
      <c r="O409" s="24"/>
      <c r="P409" s="26" t="e">
        <f>#REF!-#REF!</f>
        <v>#REF!</v>
      </c>
    </row>
    <row r="410" spans="2:18" x14ac:dyDescent="0.2">
      <c r="B410" s="51">
        <v>0</v>
      </c>
      <c r="C410" s="52">
        <v>1.68</v>
      </c>
      <c r="D410" s="55" t="s">
        <v>112</v>
      </c>
      <c r="E410" s="53"/>
      <c r="F410" s="53"/>
      <c r="G410" s="53"/>
      <c r="H410" s="53"/>
      <c r="I410" s="54"/>
      <c r="J410" s="25"/>
      <c r="K410" s="55"/>
      <c r="L410" s="53"/>
      <c r="M410" s="55"/>
      <c r="N410" s="26"/>
      <c r="O410" s="26"/>
      <c r="P410" s="26"/>
      <c r="R410" s="27"/>
    </row>
    <row r="411" spans="2:18" x14ac:dyDescent="0.2">
      <c r="B411" s="51">
        <v>5</v>
      </c>
      <c r="C411" s="52">
        <v>1.675</v>
      </c>
      <c r="D411" s="52"/>
      <c r="E411" s="55">
        <f>(C410+C411)/2</f>
        <v>1.6775</v>
      </c>
      <c r="F411" s="53">
        <f>B411-B410</f>
        <v>5</v>
      </c>
      <c r="G411" s="55">
        <f>E411*F411</f>
        <v>8.3874999999999993</v>
      </c>
      <c r="H411" s="53"/>
      <c r="I411" s="27"/>
      <c r="J411" s="27"/>
      <c r="K411" s="55"/>
      <c r="L411" s="53"/>
      <c r="M411" s="55"/>
      <c r="N411" s="26"/>
      <c r="O411" s="26"/>
      <c r="P411" s="26"/>
      <c r="Q411" s="28"/>
      <c r="R411" s="27"/>
    </row>
    <row r="412" spans="2:18" x14ac:dyDescent="0.2">
      <c r="B412" s="51">
        <v>10</v>
      </c>
      <c r="C412" s="52">
        <v>1.67</v>
      </c>
      <c r="D412" s="55" t="s">
        <v>23</v>
      </c>
      <c r="E412" s="55">
        <f t="shared" ref="E412:E421" si="124">(C411+C412)/2</f>
        <v>1.6724999999999999</v>
      </c>
      <c r="F412" s="53">
        <f t="shared" ref="F412:F421" si="125">B412-B411</f>
        <v>5</v>
      </c>
      <c r="G412" s="55">
        <f t="shared" ref="G412:G421" si="126">E412*F412</f>
        <v>8.3624999999999989</v>
      </c>
      <c r="H412" s="53"/>
      <c r="I412" s="27"/>
      <c r="J412" s="27"/>
      <c r="K412" s="55"/>
      <c r="L412" s="53"/>
      <c r="M412" s="55"/>
      <c r="N412" s="26"/>
      <c r="O412" s="26"/>
      <c r="P412" s="26"/>
      <c r="Q412" s="28"/>
      <c r="R412" s="27"/>
    </row>
    <row r="413" spans="2:18" x14ac:dyDescent="0.2">
      <c r="B413" s="51">
        <v>11</v>
      </c>
      <c r="C413" s="52">
        <v>0.16500000000000001</v>
      </c>
      <c r="E413" s="55">
        <f t="shared" si="124"/>
        <v>0.91749999999999998</v>
      </c>
      <c r="F413" s="53">
        <f t="shared" si="125"/>
        <v>1</v>
      </c>
      <c r="G413" s="55">
        <f t="shared" si="126"/>
        <v>0.91749999999999998</v>
      </c>
      <c r="H413" s="53"/>
      <c r="I413" s="27"/>
      <c r="J413" s="27"/>
      <c r="K413" s="55"/>
      <c r="L413" s="53"/>
      <c r="M413" s="55"/>
      <c r="N413" s="26"/>
      <c r="O413" s="26"/>
      <c r="P413" s="26"/>
      <c r="Q413" s="28"/>
      <c r="R413" s="27"/>
    </row>
    <row r="414" spans="2:18" x14ac:dyDescent="0.2">
      <c r="B414" s="51">
        <v>13</v>
      </c>
      <c r="C414" s="52">
        <v>-8.1000000000000003E-2</v>
      </c>
      <c r="D414" s="52"/>
      <c r="E414" s="55">
        <f t="shared" si="124"/>
        <v>4.2000000000000003E-2</v>
      </c>
      <c r="F414" s="53">
        <f t="shared" si="125"/>
        <v>2</v>
      </c>
      <c r="G414" s="55">
        <f t="shared" si="126"/>
        <v>8.4000000000000005E-2</v>
      </c>
      <c r="H414" s="53"/>
      <c r="I414" s="51">
        <v>0</v>
      </c>
      <c r="J414" s="52">
        <v>1.68</v>
      </c>
      <c r="K414" s="55"/>
      <c r="L414" s="53"/>
      <c r="M414" s="55"/>
      <c r="N414" s="26"/>
      <c r="O414" s="26"/>
      <c r="P414" s="26"/>
      <c r="Q414" s="28"/>
      <c r="R414" s="27"/>
    </row>
    <row r="415" spans="2:18" x14ac:dyDescent="0.2">
      <c r="B415" s="51">
        <v>15</v>
      </c>
      <c r="C415" s="52">
        <v>-0.38100000000000001</v>
      </c>
      <c r="D415" s="52"/>
      <c r="E415" s="55">
        <f t="shared" si="124"/>
        <v>-0.23100000000000001</v>
      </c>
      <c r="F415" s="53">
        <f t="shared" si="125"/>
        <v>2</v>
      </c>
      <c r="G415" s="55">
        <f t="shared" si="126"/>
        <v>-0.46200000000000002</v>
      </c>
      <c r="H415" s="53"/>
      <c r="I415" s="51">
        <v>5</v>
      </c>
      <c r="J415" s="52">
        <v>1.675</v>
      </c>
      <c r="K415" s="55">
        <f t="shared" ref="K415:K421" si="127">AVERAGE(J414,J415)</f>
        <v>1.6775</v>
      </c>
      <c r="L415" s="53">
        <f t="shared" ref="L415:L421" si="128">I415-I414</f>
        <v>5</v>
      </c>
      <c r="M415" s="55">
        <f t="shared" ref="M415:M421" si="129">L415*K415</f>
        <v>8.3874999999999993</v>
      </c>
      <c r="N415" s="26"/>
      <c r="O415" s="26"/>
      <c r="P415" s="26"/>
      <c r="Q415" s="28"/>
      <c r="R415" s="27"/>
    </row>
    <row r="416" spans="2:18" x14ac:dyDescent="0.2">
      <c r="B416" s="51">
        <v>17</v>
      </c>
      <c r="C416" s="52">
        <v>-0.44700000000000001</v>
      </c>
      <c r="D416" s="55" t="s">
        <v>22</v>
      </c>
      <c r="E416" s="55">
        <f t="shared" si="124"/>
        <v>-0.41400000000000003</v>
      </c>
      <c r="F416" s="53">
        <f t="shared" si="125"/>
        <v>2</v>
      </c>
      <c r="G416" s="55">
        <f t="shared" si="126"/>
        <v>-0.82800000000000007</v>
      </c>
      <c r="I416" s="51">
        <v>8</v>
      </c>
      <c r="J416" s="52">
        <v>1.67</v>
      </c>
      <c r="K416" s="55">
        <f t="shared" si="127"/>
        <v>1.6724999999999999</v>
      </c>
      <c r="L416" s="53">
        <f t="shared" si="128"/>
        <v>3</v>
      </c>
      <c r="M416" s="55">
        <f t="shared" si="129"/>
        <v>5.0175000000000001</v>
      </c>
      <c r="N416" s="26"/>
      <c r="O416" s="26"/>
      <c r="P416" s="26"/>
      <c r="Q416" s="28"/>
      <c r="R416" s="27"/>
    </row>
    <row r="417" spans="2:18" x14ac:dyDescent="0.2">
      <c r="B417" s="51">
        <v>19</v>
      </c>
      <c r="C417" s="52">
        <v>-0.38200000000000001</v>
      </c>
      <c r="E417" s="55">
        <f t="shared" si="124"/>
        <v>-0.41449999999999998</v>
      </c>
      <c r="F417" s="53">
        <f t="shared" si="125"/>
        <v>2</v>
      </c>
      <c r="G417" s="55">
        <f t="shared" si="126"/>
        <v>-0.82899999999999996</v>
      </c>
      <c r="I417" s="39">
        <f>I416+(J416-J417)*1.5</f>
        <v>12.754999999999999</v>
      </c>
      <c r="J417" s="40">
        <v>-1.5</v>
      </c>
      <c r="K417" s="55">
        <f t="shared" si="127"/>
        <v>8.4999999999999964E-2</v>
      </c>
      <c r="L417" s="53">
        <f t="shared" si="128"/>
        <v>4.754999999999999</v>
      </c>
      <c r="M417" s="55">
        <f t="shared" si="129"/>
        <v>0.40417499999999973</v>
      </c>
      <c r="N417" s="26"/>
      <c r="O417" s="26"/>
      <c r="P417" s="26"/>
      <c r="Q417" s="28"/>
      <c r="R417" s="27"/>
    </row>
    <row r="418" spans="2:18" x14ac:dyDescent="0.2">
      <c r="B418" s="51">
        <v>21</v>
      </c>
      <c r="C418" s="52">
        <v>-0.03</v>
      </c>
      <c r="D418" s="52"/>
      <c r="E418" s="55">
        <f t="shared" si="124"/>
        <v>-0.20600000000000002</v>
      </c>
      <c r="F418" s="53">
        <f t="shared" si="125"/>
        <v>2</v>
      </c>
      <c r="G418" s="55">
        <f t="shared" si="126"/>
        <v>-0.41200000000000003</v>
      </c>
      <c r="I418" s="41">
        <f>I417+3</f>
        <v>15.754999999999999</v>
      </c>
      <c r="J418" s="42">
        <f>J417</f>
        <v>-1.5</v>
      </c>
      <c r="K418" s="55">
        <f t="shared" si="127"/>
        <v>-1.5</v>
      </c>
      <c r="L418" s="53">
        <f t="shared" si="128"/>
        <v>3</v>
      </c>
      <c r="M418" s="55">
        <f t="shared" si="129"/>
        <v>-4.5</v>
      </c>
      <c r="N418" s="30"/>
      <c r="O418" s="30"/>
      <c r="P418" s="30"/>
      <c r="Q418" s="28"/>
      <c r="R418" s="27"/>
    </row>
    <row r="419" spans="2:18" x14ac:dyDescent="0.2">
      <c r="B419" s="51">
        <v>23</v>
      </c>
      <c r="C419" s="52">
        <v>1.5649999999999999</v>
      </c>
      <c r="D419" s="52"/>
      <c r="E419" s="55">
        <f t="shared" si="124"/>
        <v>0.76749999999999996</v>
      </c>
      <c r="F419" s="53">
        <f t="shared" si="125"/>
        <v>2</v>
      </c>
      <c r="G419" s="55">
        <f t="shared" si="126"/>
        <v>1.5349999999999999</v>
      </c>
      <c r="H419" s="53"/>
      <c r="I419" s="39">
        <f>I418+3</f>
        <v>18.754999999999999</v>
      </c>
      <c r="J419" s="40">
        <f>J417</f>
        <v>-1.5</v>
      </c>
      <c r="K419" s="55">
        <f t="shared" si="127"/>
        <v>-1.5</v>
      </c>
      <c r="L419" s="53">
        <f t="shared" si="128"/>
        <v>3</v>
      </c>
      <c r="M419" s="55">
        <f t="shared" si="129"/>
        <v>-4.5</v>
      </c>
      <c r="N419" s="26"/>
      <c r="O419" s="26"/>
      <c r="P419" s="26"/>
      <c r="Q419" s="28"/>
      <c r="R419" s="27"/>
    </row>
    <row r="420" spans="2:18" x14ac:dyDescent="0.2">
      <c r="B420" s="51">
        <v>24</v>
      </c>
      <c r="C420" s="52">
        <v>3.5819999999999999</v>
      </c>
      <c r="D420" s="55" t="s">
        <v>21</v>
      </c>
      <c r="E420" s="55">
        <f t="shared" si="124"/>
        <v>2.5735000000000001</v>
      </c>
      <c r="F420" s="53">
        <f t="shared" si="125"/>
        <v>1</v>
      </c>
      <c r="G420" s="55">
        <f t="shared" si="126"/>
        <v>2.5735000000000001</v>
      </c>
      <c r="H420" s="53"/>
      <c r="I420" s="39">
        <f>I419+(J420-J419)*1.5</f>
        <v>26.3765</v>
      </c>
      <c r="J420" s="69">
        <v>3.581</v>
      </c>
      <c r="K420" s="55">
        <f t="shared" si="127"/>
        <v>1.0405</v>
      </c>
      <c r="L420" s="53">
        <f t="shared" si="128"/>
        <v>7.6215000000000011</v>
      </c>
      <c r="M420" s="55">
        <f t="shared" si="129"/>
        <v>7.9301707500000012</v>
      </c>
      <c r="N420" s="30"/>
      <c r="O420" s="30"/>
      <c r="P420" s="30"/>
      <c r="Q420" s="28"/>
      <c r="R420" s="27"/>
    </row>
    <row r="421" spans="2:18" x14ac:dyDescent="0.2">
      <c r="B421" s="51">
        <v>28</v>
      </c>
      <c r="C421" s="52">
        <v>3.58</v>
      </c>
      <c r="D421" s="29" t="s">
        <v>120</v>
      </c>
      <c r="E421" s="55">
        <f t="shared" si="124"/>
        <v>3.581</v>
      </c>
      <c r="F421" s="53">
        <f t="shared" si="125"/>
        <v>4</v>
      </c>
      <c r="G421" s="55">
        <f t="shared" si="126"/>
        <v>14.324</v>
      </c>
      <c r="H421" s="53"/>
      <c r="I421" s="51">
        <v>28</v>
      </c>
      <c r="J421" s="52">
        <v>3.58</v>
      </c>
      <c r="K421" s="55">
        <f t="shared" si="127"/>
        <v>3.5804999999999998</v>
      </c>
      <c r="L421" s="53">
        <f t="shared" si="128"/>
        <v>1.6234999999999999</v>
      </c>
      <c r="M421" s="55">
        <f t="shared" si="129"/>
        <v>5.8129417499999994</v>
      </c>
      <c r="N421" s="30"/>
      <c r="O421" s="30"/>
      <c r="P421" s="30"/>
      <c r="Q421" s="28"/>
      <c r="R421" s="27"/>
    </row>
    <row r="423" spans="2:18" ht="15" x14ac:dyDescent="0.2">
      <c r="B423" s="50" t="s">
        <v>70</v>
      </c>
      <c r="C423" s="50"/>
      <c r="D423" s="80">
        <v>1.9</v>
      </c>
      <c r="E423" s="80"/>
      <c r="J423" s="35"/>
      <c r="K423" s="35"/>
      <c r="L423" s="35"/>
      <c r="M423" s="35"/>
      <c r="N423" s="23"/>
      <c r="O423" s="23"/>
      <c r="P423" s="23"/>
    </row>
    <row r="424" spans="2:18" x14ac:dyDescent="0.2">
      <c r="B424" s="79" t="s">
        <v>109</v>
      </c>
      <c r="C424" s="79"/>
      <c r="D424" s="79"/>
      <c r="E424" s="79"/>
      <c r="F424" s="79"/>
      <c r="G424" s="79"/>
      <c r="H424" s="21" t="s">
        <v>74</v>
      </c>
      <c r="I424" s="79" t="s">
        <v>71</v>
      </c>
      <c r="J424" s="79"/>
      <c r="K424" s="79"/>
      <c r="L424" s="79"/>
      <c r="M424" s="79"/>
      <c r="N424" s="24"/>
      <c r="O424" s="24"/>
      <c r="P424" s="26" t="e">
        <f>#REF!-I437</f>
        <v>#REF!</v>
      </c>
    </row>
    <row r="425" spans="2:18" x14ac:dyDescent="0.2">
      <c r="B425" s="51">
        <v>0</v>
      </c>
      <c r="C425" s="52">
        <v>2.5059999999999998</v>
      </c>
      <c r="D425" s="52" t="s">
        <v>116</v>
      </c>
      <c r="E425" s="53"/>
      <c r="F425" s="53"/>
      <c r="G425" s="53"/>
      <c r="H425" s="53"/>
      <c r="I425" s="54"/>
      <c r="J425" s="25"/>
      <c r="K425" s="55"/>
      <c r="L425" s="53"/>
      <c r="M425" s="55"/>
      <c r="N425" s="26"/>
      <c r="O425" s="26"/>
      <c r="P425" s="26"/>
      <c r="R425" s="27"/>
    </row>
    <row r="426" spans="2:18" x14ac:dyDescent="0.2">
      <c r="B426" s="51">
        <v>5</v>
      </c>
      <c r="C426" s="52">
        <v>2.5110000000000001</v>
      </c>
      <c r="D426" s="52"/>
      <c r="E426" s="55">
        <f>(C425+C426)/2</f>
        <v>2.5084999999999997</v>
      </c>
      <c r="F426" s="53">
        <f>B426-B425</f>
        <v>5</v>
      </c>
      <c r="G426" s="55">
        <f>E426*F426</f>
        <v>12.542499999999999</v>
      </c>
      <c r="H426" s="53"/>
      <c r="I426" s="27"/>
      <c r="J426" s="27"/>
      <c r="K426" s="55"/>
      <c r="L426" s="53"/>
      <c r="M426" s="55"/>
      <c r="N426" s="26"/>
      <c r="O426" s="26"/>
      <c r="P426" s="26"/>
      <c r="Q426" s="28"/>
      <c r="R426" s="27"/>
    </row>
    <row r="427" spans="2:18" x14ac:dyDescent="0.2">
      <c r="B427" s="51">
        <v>10</v>
      </c>
      <c r="C427" s="52">
        <v>2.516</v>
      </c>
      <c r="D427" s="55" t="s">
        <v>23</v>
      </c>
      <c r="E427" s="55">
        <f t="shared" ref="E427:E438" si="130">(C426+C427)/2</f>
        <v>2.5135000000000001</v>
      </c>
      <c r="F427" s="53">
        <f t="shared" ref="F427:F438" si="131">B427-B426</f>
        <v>5</v>
      </c>
      <c r="G427" s="55">
        <f t="shared" ref="G427:G438" si="132">E427*F427</f>
        <v>12.567500000000001</v>
      </c>
      <c r="H427" s="53"/>
      <c r="I427" s="27"/>
      <c r="J427" s="27"/>
      <c r="K427" s="55"/>
      <c r="L427" s="53"/>
      <c r="M427" s="55"/>
      <c r="N427" s="26"/>
      <c r="O427" s="26"/>
      <c r="P427" s="26"/>
      <c r="Q427" s="28"/>
      <c r="R427" s="27"/>
    </row>
    <row r="428" spans="2:18" x14ac:dyDescent="0.2">
      <c r="B428" s="51">
        <v>12</v>
      </c>
      <c r="C428" s="52">
        <v>0.35099999999999998</v>
      </c>
      <c r="D428" s="52"/>
      <c r="E428" s="55">
        <f t="shared" si="130"/>
        <v>1.4335</v>
      </c>
      <c r="F428" s="53">
        <f t="shared" si="131"/>
        <v>2</v>
      </c>
      <c r="G428" s="55">
        <f t="shared" si="132"/>
        <v>2.867</v>
      </c>
      <c r="H428" s="53"/>
      <c r="I428" s="27"/>
      <c r="J428" s="27"/>
      <c r="K428" s="55"/>
      <c r="L428" s="53"/>
      <c r="M428" s="55"/>
      <c r="N428" s="26"/>
      <c r="O428" s="26"/>
      <c r="P428" s="26"/>
      <c r="Q428" s="28"/>
      <c r="R428" s="27"/>
    </row>
    <row r="429" spans="2:18" x14ac:dyDescent="0.2">
      <c r="B429" s="51">
        <v>14</v>
      </c>
      <c r="C429" s="52">
        <v>5.0999999999999997E-2</v>
      </c>
      <c r="D429" s="52"/>
      <c r="E429" s="55">
        <f t="shared" si="130"/>
        <v>0.20099999999999998</v>
      </c>
      <c r="F429" s="53">
        <f t="shared" si="131"/>
        <v>2</v>
      </c>
      <c r="G429" s="55">
        <f t="shared" si="132"/>
        <v>0.40199999999999997</v>
      </c>
      <c r="H429" s="53"/>
      <c r="I429" s="27"/>
      <c r="J429" s="27"/>
      <c r="K429" s="55"/>
      <c r="L429" s="53"/>
      <c r="M429" s="55"/>
      <c r="N429" s="26"/>
      <c r="O429" s="26"/>
      <c r="P429" s="26"/>
      <c r="Q429" s="28"/>
      <c r="R429" s="27"/>
    </row>
    <row r="430" spans="2:18" x14ac:dyDescent="0.2">
      <c r="B430" s="51">
        <v>15</v>
      </c>
      <c r="C430" s="52">
        <v>-0.19500000000000001</v>
      </c>
      <c r="D430" s="52"/>
      <c r="E430" s="55">
        <f t="shared" si="130"/>
        <v>-7.2000000000000008E-2</v>
      </c>
      <c r="F430" s="53">
        <f t="shared" si="131"/>
        <v>1</v>
      </c>
      <c r="G430" s="55">
        <f t="shared" si="132"/>
        <v>-7.2000000000000008E-2</v>
      </c>
      <c r="H430" s="53"/>
      <c r="I430" s="51">
        <v>0</v>
      </c>
      <c r="J430" s="52">
        <v>2.5059999999999998</v>
      </c>
      <c r="K430" s="55"/>
      <c r="L430" s="53"/>
      <c r="M430" s="55"/>
      <c r="N430" s="26"/>
      <c r="O430" s="26"/>
      <c r="P430" s="26"/>
      <c r="Q430" s="28"/>
      <c r="R430" s="27"/>
    </row>
    <row r="431" spans="2:18" x14ac:dyDescent="0.2">
      <c r="B431" s="51">
        <v>16</v>
      </c>
      <c r="C431" s="52">
        <v>-0.28399999999999997</v>
      </c>
      <c r="D431" s="55" t="s">
        <v>22</v>
      </c>
      <c r="E431" s="55">
        <f t="shared" si="130"/>
        <v>-0.23949999999999999</v>
      </c>
      <c r="F431" s="53">
        <f t="shared" si="131"/>
        <v>1</v>
      </c>
      <c r="G431" s="55">
        <f t="shared" si="132"/>
        <v>-0.23949999999999999</v>
      </c>
      <c r="I431" s="51">
        <v>5</v>
      </c>
      <c r="J431" s="52">
        <v>2.5110000000000001</v>
      </c>
      <c r="K431" s="55">
        <f t="shared" ref="K431:K438" si="133">AVERAGE(J430,J431)</f>
        <v>2.5084999999999997</v>
      </c>
      <c r="L431" s="53">
        <f t="shared" ref="L431:L438" si="134">I431-I430</f>
        <v>5</v>
      </c>
      <c r="M431" s="55">
        <f t="shared" ref="M431:M438" si="135">L431*K431</f>
        <v>12.542499999999999</v>
      </c>
      <c r="N431" s="26"/>
      <c r="O431" s="26"/>
      <c r="P431" s="26"/>
      <c r="Q431" s="28"/>
      <c r="R431" s="27"/>
    </row>
    <row r="432" spans="2:18" x14ac:dyDescent="0.2">
      <c r="B432" s="51">
        <v>17</v>
      </c>
      <c r="C432" s="52">
        <v>-0.22500000000000001</v>
      </c>
      <c r="D432" s="52"/>
      <c r="E432" s="55">
        <f t="shared" si="130"/>
        <v>-0.2545</v>
      </c>
      <c r="F432" s="53">
        <f t="shared" si="131"/>
        <v>1</v>
      </c>
      <c r="G432" s="55">
        <f t="shared" si="132"/>
        <v>-0.2545</v>
      </c>
      <c r="I432" s="51">
        <v>10</v>
      </c>
      <c r="J432" s="52">
        <v>2.516</v>
      </c>
      <c r="K432" s="55">
        <f t="shared" si="133"/>
        <v>2.5135000000000001</v>
      </c>
      <c r="L432" s="53">
        <f t="shared" si="134"/>
        <v>5</v>
      </c>
      <c r="M432" s="55">
        <f t="shared" si="135"/>
        <v>12.567500000000001</v>
      </c>
      <c r="N432" s="26"/>
      <c r="O432" s="26"/>
      <c r="P432" s="26"/>
      <c r="Q432" s="28"/>
      <c r="R432" s="27"/>
    </row>
    <row r="433" spans="2:18" x14ac:dyDescent="0.2">
      <c r="B433" s="51">
        <v>18</v>
      </c>
      <c r="C433" s="52">
        <v>-3.5000000000000003E-2</v>
      </c>
      <c r="D433" s="52"/>
      <c r="E433" s="55">
        <f t="shared" si="130"/>
        <v>-0.13</v>
      </c>
      <c r="F433" s="53">
        <f t="shared" si="131"/>
        <v>1</v>
      </c>
      <c r="G433" s="55">
        <f t="shared" si="132"/>
        <v>-0.13</v>
      </c>
      <c r="I433" s="51">
        <v>12</v>
      </c>
      <c r="J433" s="52">
        <v>0.35099999999999998</v>
      </c>
      <c r="K433" s="55">
        <f t="shared" si="133"/>
        <v>1.4335</v>
      </c>
      <c r="L433" s="53">
        <f t="shared" si="134"/>
        <v>2</v>
      </c>
      <c r="M433" s="55">
        <f t="shared" si="135"/>
        <v>2.867</v>
      </c>
      <c r="N433" s="30"/>
      <c r="O433" s="30"/>
      <c r="P433" s="30"/>
      <c r="Q433" s="28"/>
      <c r="R433" s="27"/>
    </row>
    <row r="434" spans="2:18" x14ac:dyDescent="0.2">
      <c r="B434" s="51">
        <v>20</v>
      </c>
      <c r="C434" s="52">
        <v>0.156</v>
      </c>
      <c r="D434" s="52"/>
      <c r="E434" s="55">
        <f t="shared" si="130"/>
        <v>6.0499999999999998E-2</v>
      </c>
      <c r="F434" s="53">
        <f t="shared" si="131"/>
        <v>2</v>
      </c>
      <c r="G434" s="55">
        <f t="shared" si="132"/>
        <v>0.121</v>
      </c>
      <c r="H434" s="53"/>
      <c r="I434" s="39">
        <f>I433+(J433-J434)*1.5</f>
        <v>14.7765</v>
      </c>
      <c r="J434" s="40">
        <v>-1.5</v>
      </c>
      <c r="K434" s="55">
        <f t="shared" si="133"/>
        <v>-0.57450000000000001</v>
      </c>
      <c r="L434" s="53">
        <f t="shared" si="134"/>
        <v>2.7765000000000004</v>
      </c>
      <c r="M434" s="55">
        <f t="shared" si="135"/>
        <v>-1.5950992500000003</v>
      </c>
      <c r="N434" s="26"/>
      <c r="O434" s="26"/>
      <c r="P434" s="26"/>
      <c r="Q434" s="28"/>
      <c r="R434" s="27"/>
    </row>
    <row r="435" spans="2:18" x14ac:dyDescent="0.2">
      <c r="B435" s="51">
        <v>21</v>
      </c>
      <c r="C435" s="52">
        <v>0.45100000000000001</v>
      </c>
      <c r="E435" s="55">
        <f t="shared" si="130"/>
        <v>0.30349999999999999</v>
      </c>
      <c r="F435" s="53">
        <f t="shared" si="131"/>
        <v>1</v>
      </c>
      <c r="G435" s="55">
        <f t="shared" si="132"/>
        <v>0.30349999999999999</v>
      </c>
      <c r="H435" s="53"/>
      <c r="I435" s="41">
        <f>I434+3</f>
        <v>17.776499999999999</v>
      </c>
      <c r="J435" s="42">
        <f>J434</f>
        <v>-1.5</v>
      </c>
      <c r="K435" s="55">
        <f t="shared" si="133"/>
        <v>-1.5</v>
      </c>
      <c r="L435" s="53">
        <f t="shared" si="134"/>
        <v>2.9999999999999982</v>
      </c>
      <c r="M435" s="55">
        <f t="shared" si="135"/>
        <v>-4.4999999999999973</v>
      </c>
      <c r="N435" s="30"/>
      <c r="O435" s="30"/>
      <c r="P435" s="30"/>
      <c r="Q435" s="28"/>
      <c r="R435" s="27"/>
    </row>
    <row r="436" spans="2:18" x14ac:dyDescent="0.2">
      <c r="B436" s="51">
        <v>22</v>
      </c>
      <c r="C436" s="52">
        <v>1.5660000000000001</v>
      </c>
      <c r="D436" s="55" t="s">
        <v>21</v>
      </c>
      <c r="E436" s="55">
        <f t="shared" si="130"/>
        <v>1.0085</v>
      </c>
      <c r="F436" s="53">
        <f t="shared" si="131"/>
        <v>1</v>
      </c>
      <c r="G436" s="55">
        <f t="shared" si="132"/>
        <v>1.0085</v>
      </c>
      <c r="H436" s="53"/>
      <c r="I436" s="39">
        <f>I435+3</f>
        <v>20.776499999999999</v>
      </c>
      <c r="J436" s="40">
        <f>J434</f>
        <v>-1.5</v>
      </c>
      <c r="K436" s="55">
        <f t="shared" si="133"/>
        <v>-1.5</v>
      </c>
      <c r="L436" s="53">
        <f t="shared" si="134"/>
        <v>3</v>
      </c>
      <c r="M436" s="55">
        <f t="shared" si="135"/>
        <v>-4.5</v>
      </c>
      <c r="N436" s="30"/>
      <c r="O436" s="30"/>
      <c r="P436" s="30"/>
      <c r="Q436" s="28"/>
      <c r="R436" s="27"/>
    </row>
    <row r="437" spans="2:18" x14ac:dyDescent="0.2">
      <c r="B437" s="51">
        <v>30</v>
      </c>
      <c r="C437" s="52">
        <v>1.571</v>
      </c>
      <c r="D437" s="52"/>
      <c r="E437" s="55">
        <f t="shared" si="130"/>
        <v>1.5685</v>
      </c>
      <c r="F437" s="53">
        <f t="shared" si="131"/>
        <v>8</v>
      </c>
      <c r="G437" s="55">
        <f t="shared" si="132"/>
        <v>12.548</v>
      </c>
      <c r="H437" s="53"/>
      <c r="I437" s="39">
        <f>I436+(J437-J436)*1.5</f>
        <v>25.276499999999999</v>
      </c>
      <c r="J437" s="69">
        <v>1.5</v>
      </c>
      <c r="K437" s="55">
        <f t="shared" si="133"/>
        <v>0</v>
      </c>
      <c r="L437" s="53">
        <f t="shared" si="134"/>
        <v>4.5</v>
      </c>
      <c r="M437" s="55">
        <f t="shared" si="135"/>
        <v>0</v>
      </c>
      <c r="N437" s="26"/>
      <c r="O437" s="26"/>
      <c r="P437" s="26"/>
      <c r="R437" s="27"/>
    </row>
    <row r="438" spans="2:18" x14ac:dyDescent="0.2">
      <c r="B438" s="51">
        <v>35</v>
      </c>
      <c r="C438" s="52">
        <v>1.5760000000000001</v>
      </c>
      <c r="D438" s="52" t="s">
        <v>110</v>
      </c>
      <c r="E438" s="55">
        <f t="shared" si="130"/>
        <v>1.5735000000000001</v>
      </c>
      <c r="F438" s="53">
        <f t="shared" si="131"/>
        <v>5</v>
      </c>
      <c r="G438" s="55">
        <f t="shared" si="132"/>
        <v>7.8675000000000006</v>
      </c>
      <c r="H438" s="50"/>
      <c r="I438" s="51">
        <v>30</v>
      </c>
      <c r="J438" s="52">
        <v>1.571</v>
      </c>
      <c r="K438" s="55">
        <f t="shared" si="133"/>
        <v>1.5354999999999999</v>
      </c>
      <c r="L438" s="53">
        <f t="shared" si="134"/>
        <v>4.7235000000000014</v>
      </c>
      <c r="M438" s="55">
        <f t="shared" si="135"/>
        <v>7.2529342500000018</v>
      </c>
      <c r="N438" s="26"/>
      <c r="O438" s="26"/>
      <c r="P438" s="26"/>
      <c r="R438" s="27"/>
    </row>
    <row r="439" spans="2:18" ht="15" x14ac:dyDescent="0.2">
      <c r="B439" s="50" t="s">
        <v>70</v>
      </c>
      <c r="C439" s="50"/>
      <c r="D439" s="80">
        <v>2</v>
      </c>
      <c r="E439" s="80"/>
      <c r="J439" s="35"/>
      <c r="K439" s="35"/>
      <c r="L439" s="35"/>
      <c r="M439" s="35"/>
      <c r="N439" s="23"/>
      <c r="O439" s="23"/>
      <c r="P439" s="23"/>
    </row>
    <row r="440" spans="2:18" x14ac:dyDescent="0.2">
      <c r="B440" s="79" t="s">
        <v>109</v>
      </c>
      <c r="C440" s="79"/>
      <c r="D440" s="79"/>
      <c r="E440" s="79"/>
      <c r="F440" s="79"/>
      <c r="G440" s="79"/>
      <c r="H440" s="21" t="s">
        <v>74</v>
      </c>
      <c r="I440" s="79" t="s">
        <v>71</v>
      </c>
      <c r="J440" s="79"/>
      <c r="K440" s="79"/>
      <c r="L440" s="79"/>
      <c r="M440" s="79"/>
      <c r="N440" s="24"/>
      <c r="O440" s="24"/>
      <c r="P440" s="26" t="e">
        <f>#REF!-#REF!</f>
        <v>#REF!</v>
      </c>
    </row>
    <row r="441" spans="2:18" x14ac:dyDescent="0.2">
      <c r="B441" s="51">
        <v>0</v>
      </c>
      <c r="C441" s="52">
        <v>3.7320000000000002</v>
      </c>
      <c r="D441" s="52" t="s">
        <v>110</v>
      </c>
      <c r="E441" s="53"/>
      <c r="F441" s="53"/>
      <c r="G441" s="53"/>
      <c r="H441" s="53"/>
      <c r="I441" s="54"/>
      <c r="J441" s="25"/>
      <c r="K441" s="55"/>
      <c r="L441" s="53"/>
      <c r="M441" s="55"/>
      <c r="N441" s="26"/>
      <c r="O441" s="26"/>
      <c r="P441" s="26"/>
      <c r="R441" s="27"/>
    </row>
    <row r="442" spans="2:18" x14ac:dyDescent="0.2">
      <c r="B442" s="51">
        <v>5</v>
      </c>
      <c r="C442" s="52">
        <v>3.9750000000000001</v>
      </c>
      <c r="E442" s="55">
        <f>(C441+C442)/2</f>
        <v>3.8535000000000004</v>
      </c>
      <c r="F442" s="53">
        <f>B442-B441</f>
        <v>5</v>
      </c>
      <c r="G442" s="55">
        <f>E442*F442</f>
        <v>19.267500000000002</v>
      </c>
      <c r="H442" s="53"/>
      <c r="I442" s="27"/>
      <c r="J442" s="27"/>
      <c r="K442" s="55"/>
      <c r="L442" s="53"/>
      <c r="M442" s="55"/>
      <c r="N442" s="26"/>
      <c r="O442" s="26"/>
      <c r="P442" s="26"/>
      <c r="Q442" s="28"/>
      <c r="R442" s="27"/>
    </row>
    <row r="443" spans="2:18" x14ac:dyDescent="0.2">
      <c r="B443" s="51">
        <v>10</v>
      </c>
      <c r="C443" s="52">
        <v>2.7879999999999998</v>
      </c>
      <c r="D443" s="55" t="s">
        <v>23</v>
      </c>
      <c r="E443" s="55">
        <f t="shared" ref="E443:E452" si="136">(C442+C443)/2</f>
        <v>3.3815</v>
      </c>
      <c r="F443" s="53">
        <f t="shared" ref="F443:F452" si="137">B443-B442</f>
        <v>5</v>
      </c>
      <c r="G443" s="55">
        <f t="shared" ref="G443:G452" si="138">E443*F443</f>
        <v>16.907499999999999</v>
      </c>
      <c r="H443" s="53"/>
      <c r="I443" s="27"/>
      <c r="J443" s="27"/>
      <c r="K443" s="55"/>
      <c r="L443" s="53"/>
      <c r="M443" s="55"/>
      <c r="N443" s="26"/>
      <c r="O443" s="26"/>
      <c r="P443" s="26"/>
      <c r="Q443" s="28"/>
      <c r="R443" s="27"/>
    </row>
    <row r="444" spans="2:18" x14ac:dyDescent="0.2">
      <c r="B444" s="51">
        <v>12</v>
      </c>
      <c r="C444" s="52">
        <v>1.772</v>
      </c>
      <c r="D444" s="52"/>
      <c r="E444" s="55">
        <f t="shared" si="136"/>
        <v>2.2799999999999998</v>
      </c>
      <c r="F444" s="53">
        <f t="shared" si="137"/>
        <v>2</v>
      </c>
      <c r="G444" s="55">
        <f t="shared" si="138"/>
        <v>4.5599999999999996</v>
      </c>
      <c r="H444" s="53"/>
      <c r="I444" s="27"/>
      <c r="J444" s="27"/>
      <c r="K444" s="55"/>
      <c r="L444" s="53"/>
      <c r="M444" s="55"/>
      <c r="N444" s="26"/>
      <c r="O444" s="26"/>
      <c r="P444" s="26"/>
      <c r="Q444" s="28"/>
      <c r="R444" s="27"/>
    </row>
    <row r="445" spans="2:18" x14ac:dyDescent="0.2">
      <c r="B445" s="51">
        <v>14</v>
      </c>
      <c r="C445" s="52">
        <v>0.83299999999999996</v>
      </c>
      <c r="D445" s="52"/>
      <c r="E445" s="55">
        <f t="shared" si="136"/>
        <v>1.3025</v>
      </c>
      <c r="F445" s="53">
        <f t="shared" si="137"/>
        <v>2</v>
      </c>
      <c r="G445" s="55">
        <f t="shared" si="138"/>
        <v>2.605</v>
      </c>
      <c r="H445" s="53"/>
      <c r="I445" s="51">
        <v>0</v>
      </c>
      <c r="J445" s="52">
        <v>3.7320000000000002</v>
      </c>
      <c r="K445" s="55"/>
      <c r="L445" s="53"/>
      <c r="M445" s="55"/>
      <c r="N445" s="26"/>
      <c r="O445" s="26"/>
      <c r="P445" s="26"/>
      <c r="Q445" s="28"/>
      <c r="R445" s="27"/>
    </row>
    <row r="446" spans="2:18" x14ac:dyDescent="0.2">
      <c r="B446" s="51">
        <v>16</v>
      </c>
      <c r="C446" s="52">
        <v>0.254</v>
      </c>
      <c r="D446" s="52"/>
      <c r="E446" s="55">
        <f t="shared" si="136"/>
        <v>0.54349999999999998</v>
      </c>
      <c r="F446" s="53">
        <f t="shared" si="137"/>
        <v>2</v>
      </c>
      <c r="G446" s="55">
        <f t="shared" si="138"/>
        <v>1.087</v>
      </c>
      <c r="H446" s="53"/>
      <c r="I446" s="51">
        <v>5</v>
      </c>
      <c r="J446" s="52">
        <v>3.9750000000000001</v>
      </c>
      <c r="K446" s="55">
        <f t="shared" ref="K446:K452" si="139">AVERAGE(J445,J446)</f>
        <v>3.8535000000000004</v>
      </c>
      <c r="L446" s="53">
        <f t="shared" ref="L446:L452" si="140">I446-I445</f>
        <v>5</v>
      </c>
      <c r="M446" s="55">
        <f t="shared" ref="M446:M452" si="141">L446*K446</f>
        <v>19.267500000000002</v>
      </c>
      <c r="N446" s="26"/>
      <c r="O446" s="26"/>
      <c r="P446" s="26"/>
      <c r="Q446" s="28"/>
      <c r="R446" s="27"/>
    </row>
    <row r="447" spans="2:18" x14ac:dyDescent="0.2">
      <c r="B447" s="51">
        <v>18</v>
      </c>
      <c r="C447" s="52">
        <v>0.153</v>
      </c>
      <c r="D447" s="55" t="s">
        <v>22</v>
      </c>
      <c r="E447" s="55">
        <f t="shared" si="136"/>
        <v>0.20350000000000001</v>
      </c>
      <c r="F447" s="53">
        <f t="shared" si="137"/>
        <v>2</v>
      </c>
      <c r="G447" s="55">
        <f t="shared" si="138"/>
        <v>0.40700000000000003</v>
      </c>
      <c r="I447" s="39">
        <f>I446+(J446-J447)*1.5</f>
        <v>13.212499999999999</v>
      </c>
      <c r="J447" s="40">
        <v>-1.5</v>
      </c>
      <c r="K447" s="55">
        <f t="shared" si="139"/>
        <v>1.2375</v>
      </c>
      <c r="L447" s="53">
        <f t="shared" si="140"/>
        <v>8.2124999999999986</v>
      </c>
      <c r="M447" s="55">
        <f t="shared" si="141"/>
        <v>10.162968749999999</v>
      </c>
      <c r="N447" s="26"/>
      <c r="O447" s="26"/>
      <c r="P447" s="26"/>
      <c r="Q447" s="28"/>
      <c r="R447" s="27"/>
    </row>
    <row r="448" spans="2:18" x14ac:dyDescent="0.2">
      <c r="B448" s="51">
        <v>20</v>
      </c>
      <c r="C448" s="52">
        <v>0.25600000000000001</v>
      </c>
      <c r="D448" s="52"/>
      <c r="E448" s="55">
        <f t="shared" si="136"/>
        <v>0.20450000000000002</v>
      </c>
      <c r="F448" s="53">
        <f t="shared" si="137"/>
        <v>2</v>
      </c>
      <c r="G448" s="55">
        <f t="shared" si="138"/>
        <v>0.40900000000000003</v>
      </c>
      <c r="I448" s="41">
        <f>I447+3</f>
        <v>16.212499999999999</v>
      </c>
      <c r="J448" s="42">
        <f>J447</f>
        <v>-1.5</v>
      </c>
      <c r="K448" s="55">
        <f t="shared" si="139"/>
        <v>-1.5</v>
      </c>
      <c r="L448" s="53">
        <f t="shared" si="140"/>
        <v>3</v>
      </c>
      <c r="M448" s="55">
        <f t="shared" si="141"/>
        <v>-4.5</v>
      </c>
      <c r="N448" s="26"/>
      <c r="O448" s="26"/>
      <c r="P448" s="26"/>
      <c r="Q448" s="28"/>
      <c r="R448" s="27"/>
    </row>
    <row r="449" spans="2:18" x14ac:dyDescent="0.2">
      <c r="B449" s="51">
        <v>22</v>
      </c>
      <c r="C449" s="52">
        <v>0.878</v>
      </c>
      <c r="D449" s="52"/>
      <c r="E449" s="55">
        <f t="shared" si="136"/>
        <v>0.56699999999999995</v>
      </c>
      <c r="F449" s="53">
        <f t="shared" si="137"/>
        <v>2</v>
      </c>
      <c r="G449" s="55">
        <f t="shared" si="138"/>
        <v>1.1339999999999999</v>
      </c>
      <c r="I449" s="39">
        <f>I448+3</f>
        <v>19.212499999999999</v>
      </c>
      <c r="J449" s="40">
        <f>J447</f>
        <v>-1.5</v>
      </c>
      <c r="K449" s="55">
        <f t="shared" si="139"/>
        <v>-1.5</v>
      </c>
      <c r="L449" s="53">
        <f t="shared" si="140"/>
        <v>3</v>
      </c>
      <c r="M449" s="55">
        <f t="shared" si="141"/>
        <v>-4.5</v>
      </c>
      <c r="N449" s="30"/>
      <c r="O449" s="30"/>
      <c r="P449" s="30"/>
      <c r="Q449" s="28"/>
      <c r="R449" s="27"/>
    </row>
    <row r="450" spans="2:18" x14ac:dyDescent="0.2">
      <c r="B450" s="51">
        <v>24</v>
      </c>
      <c r="C450" s="52">
        <v>1.7889999999999999</v>
      </c>
      <c r="D450" s="52"/>
      <c r="E450" s="55">
        <f t="shared" si="136"/>
        <v>1.3334999999999999</v>
      </c>
      <c r="F450" s="53">
        <f t="shared" si="137"/>
        <v>2</v>
      </c>
      <c r="G450" s="55">
        <f t="shared" si="138"/>
        <v>2.6669999999999998</v>
      </c>
      <c r="H450" s="53"/>
      <c r="I450" s="39">
        <f>I449+(J450-J449)*1.5</f>
        <v>24.462499999999999</v>
      </c>
      <c r="J450" s="69">
        <v>2</v>
      </c>
      <c r="K450" s="55">
        <f t="shared" si="139"/>
        <v>0.25</v>
      </c>
      <c r="L450" s="53">
        <f t="shared" si="140"/>
        <v>5.25</v>
      </c>
      <c r="M450" s="55">
        <f t="shared" si="141"/>
        <v>1.3125</v>
      </c>
      <c r="N450" s="26"/>
      <c r="O450" s="26"/>
      <c r="P450" s="26"/>
      <c r="Q450" s="28"/>
      <c r="R450" s="27"/>
    </row>
    <row r="451" spans="2:18" x14ac:dyDescent="0.2">
      <c r="B451" s="51">
        <v>26</v>
      </c>
      <c r="C451" s="52">
        <v>2.266</v>
      </c>
      <c r="D451" s="55" t="s">
        <v>21</v>
      </c>
      <c r="E451" s="55">
        <f t="shared" si="136"/>
        <v>2.0274999999999999</v>
      </c>
      <c r="F451" s="53">
        <f t="shared" si="137"/>
        <v>2</v>
      </c>
      <c r="G451" s="55">
        <f t="shared" si="138"/>
        <v>4.0549999999999997</v>
      </c>
      <c r="H451" s="53"/>
      <c r="I451" s="51">
        <v>26</v>
      </c>
      <c r="J451" s="52">
        <v>2.266</v>
      </c>
      <c r="K451" s="55">
        <f t="shared" si="139"/>
        <v>2.133</v>
      </c>
      <c r="L451" s="53">
        <f t="shared" si="140"/>
        <v>1.5375000000000014</v>
      </c>
      <c r="M451" s="55">
        <f t="shared" si="141"/>
        <v>3.2794875000000032</v>
      </c>
      <c r="N451" s="30"/>
      <c r="O451" s="30"/>
      <c r="P451" s="30"/>
      <c r="Q451" s="28"/>
      <c r="R451" s="27"/>
    </row>
    <row r="452" spans="2:18" x14ac:dyDescent="0.2">
      <c r="B452" s="51">
        <v>30</v>
      </c>
      <c r="C452" s="52">
        <v>2.6320000000000001</v>
      </c>
      <c r="D452" s="52" t="s">
        <v>108</v>
      </c>
      <c r="E452" s="55">
        <f t="shared" si="136"/>
        <v>2.4489999999999998</v>
      </c>
      <c r="F452" s="53">
        <f t="shared" si="137"/>
        <v>4</v>
      </c>
      <c r="G452" s="55">
        <f t="shared" si="138"/>
        <v>9.7959999999999994</v>
      </c>
      <c r="H452" s="53"/>
      <c r="I452" s="51">
        <v>30</v>
      </c>
      <c r="J452" s="52">
        <v>2.6320000000000001</v>
      </c>
      <c r="K452" s="55">
        <f t="shared" si="139"/>
        <v>2.4489999999999998</v>
      </c>
      <c r="L452" s="53">
        <f t="shared" si="140"/>
        <v>4</v>
      </c>
      <c r="M452" s="55">
        <f t="shared" si="141"/>
        <v>9.7959999999999994</v>
      </c>
      <c r="N452" s="30"/>
      <c r="O452" s="30"/>
      <c r="P452" s="30"/>
      <c r="Q452" s="28"/>
      <c r="R452" s="27"/>
    </row>
    <row r="453" spans="2:18" ht="15" x14ac:dyDescent="0.2">
      <c r="B453" s="50" t="s">
        <v>70</v>
      </c>
      <c r="C453" s="50"/>
      <c r="D453" s="80">
        <v>2.1</v>
      </c>
      <c r="E453" s="80"/>
      <c r="J453" s="35"/>
      <c r="K453" s="35"/>
      <c r="L453" s="35"/>
      <c r="M453" s="35"/>
      <c r="N453" s="23"/>
      <c r="O453" s="23"/>
      <c r="P453" s="23"/>
    </row>
    <row r="454" spans="2:18" x14ac:dyDescent="0.2">
      <c r="B454" s="79" t="s">
        <v>109</v>
      </c>
      <c r="C454" s="79"/>
      <c r="D454" s="79"/>
      <c r="E454" s="79"/>
      <c r="F454" s="79"/>
      <c r="G454" s="79"/>
      <c r="H454" s="21" t="s">
        <v>74</v>
      </c>
      <c r="I454" s="79" t="s">
        <v>71</v>
      </c>
      <c r="J454" s="79"/>
      <c r="K454" s="79"/>
      <c r="L454" s="79"/>
      <c r="M454" s="79"/>
      <c r="N454" s="24"/>
      <c r="O454" s="24"/>
      <c r="P454" s="26" t="e">
        <f>#REF!-I467</f>
        <v>#REF!</v>
      </c>
    </row>
    <row r="455" spans="2:18" x14ac:dyDescent="0.2">
      <c r="B455" s="51">
        <v>0</v>
      </c>
      <c r="C455" s="52">
        <v>4.0039999999999996</v>
      </c>
      <c r="D455" s="52" t="s">
        <v>116</v>
      </c>
      <c r="E455" s="53"/>
      <c r="F455" s="53"/>
      <c r="G455" s="53"/>
      <c r="H455" s="53"/>
      <c r="I455" s="54"/>
      <c r="J455" s="25"/>
      <c r="K455" s="55"/>
      <c r="L455" s="53"/>
      <c r="M455" s="55"/>
      <c r="N455" s="26"/>
      <c r="O455" s="26"/>
      <c r="P455" s="26"/>
      <c r="R455" s="27"/>
    </row>
    <row r="456" spans="2:18" x14ac:dyDescent="0.2">
      <c r="B456" s="51">
        <v>5</v>
      </c>
      <c r="C456" s="52">
        <v>3.9990000000000001</v>
      </c>
      <c r="E456" s="55">
        <f>(C455+C456)/2</f>
        <v>4.0015000000000001</v>
      </c>
      <c r="F456" s="53">
        <f>B456-B455</f>
        <v>5</v>
      </c>
      <c r="G456" s="55">
        <f>E456*F456</f>
        <v>20.0075</v>
      </c>
      <c r="H456" s="53"/>
      <c r="I456" s="27"/>
      <c r="J456" s="27"/>
      <c r="K456" s="55"/>
      <c r="L456" s="53"/>
      <c r="M456" s="55"/>
      <c r="N456" s="26"/>
      <c r="O456" s="26"/>
      <c r="P456" s="26"/>
      <c r="Q456" s="28"/>
      <c r="R456" s="27"/>
    </row>
    <row r="457" spans="2:18" x14ac:dyDescent="0.2">
      <c r="B457" s="51">
        <v>10</v>
      </c>
      <c r="C457" s="52">
        <v>2.798</v>
      </c>
      <c r="D457" s="55" t="s">
        <v>23</v>
      </c>
      <c r="E457" s="55">
        <f t="shared" ref="E457:E467" si="142">(C456+C457)/2</f>
        <v>3.3985000000000003</v>
      </c>
      <c r="F457" s="53">
        <f t="shared" ref="F457:F467" si="143">B457-B456</f>
        <v>5</v>
      </c>
      <c r="G457" s="55">
        <f t="shared" ref="G457:G467" si="144">E457*F457</f>
        <v>16.9925</v>
      </c>
      <c r="H457" s="53"/>
      <c r="I457" s="27"/>
      <c r="J457" s="27"/>
      <c r="K457" s="55"/>
      <c r="L457" s="53"/>
      <c r="M457" s="55"/>
      <c r="N457" s="26"/>
      <c r="O457" s="26"/>
      <c r="P457" s="26"/>
      <c r="Q457" s="28"/>
      <c r="R457" s="27"/>
    </row>
    <row r="458" spans="2:18" x14ac:dyDescent="0.2">
      <c r="B458" s="51">
        <v>12</v>
      </c>
      <c r="C458" s="52">
        <v>1.7490000000000001</v>
      </c>
      <c r="D458" s="52"/>
      <c r="E458" s="55">
        <f t="shared" si="142"/>
        <v>2.2735000000000003</v>
      </c>
      <c r="F458" s="53">
        <f t="shared" si="143"/>
        <v>2</v>
      </c>
      <c r="G458" s="55">
        <f t="shared" si="144"/>
        <v>4.5470000000000006</v>
      </c>
      <c r="H458" s="53"/>
      <c r="I458" s="27"/>
      <c r="J458" s="27"/>
      <c r="K458" s="55"/>
      <c r="L458" s="53"/>
      <c r="M458" s="55"/>
      <c r="N458" s="26"/>
      <c r="O458" s="26"/>
      <c r="P458" s="26"/>
      <c r="Q458" s="28"/>
      <c r="R458" s="27"/>
    </row>
    <row r="459" spans="2:18" x14ac:dyDescent="0.2">
      <c r="B459" s="51">
        <v>14</v>
      </c>
      <c r="C459" s="52">
        <v>0.79400000000000004</v>
      </c>
      <c r="D459" s="52"/>
      <c r="E459" s="55">
        <f t="shared" si="142"/>
        <v>1.2715000000000001</v>
      </c>
      <c r="F459" s="53">
        <f t="shared" si="143"/>
        <v>2</v>
      </c>
      <c r="G459" s="55">
        <f t="shared" si="144"/>
        <v>2.5430000000000001</v>
      </c>
      <c r="H459" s="53"/>
      <c r="I459" s="27"/>
      <c r="J459" s="27"/>
      <c r="K459" s="55"/>
      <c r="L459" s="53"/>
      <c r="M459" s="55"/>
      <c r="N459" s="26"/>
      <c r="O459" s="26"/>
      <c r="P459" s="26"/>
      <c r="Q459" s="28"/>
      <c r="R459" s="27"/>
    </row>
    <row r="460" spans="2:18" x14ac:dyDescent="0.2">
      <c r="B460" s="51">
        <v>16</v>
      </c>
      <c r="C460" s="52">
        <v>1E-3</v>
      </c>
      <c r="D460" s="52"/>
      <c r="E460" s="55">
        <f t="shared" si="142"/>
        <v>0.39750000000000002</v>
      </c>
      <c r="F460" s="53">
        <f t="shared" si="143"/>
        <v>2</v>
      </c>
      <c r="G460" s="55">
        <f t="shared" si="144"/>
        <v>0.79500000000000004</v>
      </c>
      <c r="H460" s="53"/>
      <c r="I460" s="27"/>
      <c r="J460" s="27"/>
      <c r="K460" s="55"/>
      <c r="L460" s="53"/>
      <c r="M460" s="55"/>
      <c r="N460" s="26"/>
      <c r="O460" s="26"/>
      <c r="P460" s="26"/>
      <c r="Q460" s="28"/>
      <c r="R460" s="27"/>
    </row>
    <row r="461" spans="2:18" x14ac:dyDescent="0.2">
      <c r="B461" s="51">
        <v>18</v>
      </c>
      <c r="C461" s="52">
        <v>-0.1</v>
      </c>
      <c r="E461" s="55">
        <f t="shared" si="142"/>
        <v>-4.9500000000000002E-2</v>
      </c>
      <c r="F461" s="53">
        <f t="shared" si="143"/>
        <v>2</v>
      </c>
      <c r="G461" s="55">
        <f t="shared" si="144"/>
        <v>-9.9000000000000005E-2</v>
      </c>
      <c r="I461" s="27"/>
      <c r="J461" s="27"/>
      <c r="K461" s="55"/>
      <c r="L461" s="53"/>
      <c r="M461" s="55"/>
      <c r="N461" s="26"/>
      <c r="O461" s="26"/>
      <c r="P461" s="26"/>
      <c r="Q461" s="28"/>
      <c r="R461" s="27"/>
    </row>
    <row r="462" spans="2:18" x14ac:dyDescent="0.2">
      <c r="B462" s="51">
        <v>19</v>
      </c>
      <c r="C462" s="52">
        <v>2E-3</v>
      </c>
      <c r="D462" s="55" t="s">
        <v>22</v>
      </c>
      <c r="E462" s="55">
        <f t="shared" si="142"/>
        <v>-4.9000000000000002E-2</v>
      </c>
      <c r="F462" s="53">
        <f t="shared" si="143"/>
        <v>1</v>
      </c>
      <c r="G462" s="55">
        <f t="shared" si="144"/>
        <v>-4.9000000000000002E-2</v>
      </c>
      <c r="I462" s="27"/>
      <c r="J462" s="27"/>
      <c r="K462" s="55"/>
      <c r="L462" s="53"/>
      <c r="M462" s="55"/>
      <c r="N462" s="26"/>
      <c r="O462" s="26"/>
      <c r="P462" s="26"/>
      <c r="Q462" s="28"/>
      <c r="R462" s="27"/>
    </row>
    <row r="463" spans="2:18" x14ac:dyDescent="0.2">
      <c r="B463" s="51">
        <v>20</v>
      </c>
      <c r="C463" s="52">
        <v>0.29799999999999999</v>
      </c>
      <c r="D463" s="52"/>
      <c r="E463" s="55">
        <f t="shared" si="142"/>
        <v>0.15</v>
      </c>
      <c r="F463" s="53">
        <f t="shared" si="143"/>
        <v>1</v>
      </c>
      <c r="G463" s="55">
        <f t="shared" si="144"/>
        <v>0.15</v>
      </c>
      <c r="I463" s="51">
        <v>0</v>
      </c>
      <c r="J463" s="52">
        <v>4.0039999999999996</v>
      </c>
      <c r="K463" s="55"/>
      <c r="L463" s="53"/>
      <c r="M463" s="55"/>
      <c r="N463" s="30"/>
      <c r="O463" s="30"/>
      <c r="P463" s="30"/>
      <c r="Q463" s="28"/>
      <c r="R463" s="27"/>
    </row>
    <row r="464" spans="2:18" x14ac:dyDescent="0.2">
      <c r="B464" s="51">
        <v>22</v>
      </c>
      <c r="C464" s="52">
        <v>0.78400000000000003</v>
      </c>
      <c r="D464" s="52"/>
      <c r="E464" s="55">
        <f t="shared" si="142"/>
        <v>0.54100000000000004</v>
      </c>
      <c r="F464" s="53">
        <f t="shared" si="143"/>
        <v>2</v>
      </c>
      <c r="G464" s="55">
        <f t="shared" si="144"/>
        <v>1.0820000000000001</v>
      </c>
      <c r="H464" s="53"/>
      <c r="I464" s="51">
        <v>5</v>
      </c>
      <c r="J464" s="52">
        <v>3.9990000000000001</v>
      </c>
      <c r="K464" s="55">
        <f t="shared" ref="K464:K467" si="145">AVERAGE(J463,J464)</f>
        <v>4.0015000000000001</v>
      </c>
      <c r="L464" s="53">
        <f t="shared" ref="L464:L467" si="146">I464-I463</f>
        <v>5</v>
      </c>
      <c r="M464" s="55">
        <f t="shared" ref="M464:M467" si="147">L464*K464</f>
        <v>20.0075</v>
      </c>
      <c r="N464" s="26"/>
      <c r="O464" s="26"/>
      <c r="P464" s="26"/>
      <c r="Q464" s="28"/>
      <c r="R464" s="27"/>
    </row>
    <row r="465" spans="2:18" x14ac:dyDescent="0.2">
      <c r="B465" s="51">
        <v>26</v>
      </c>
      <c r="C465" s="52">
        <v>1.8009999999999999</v>
      </c>
      <c r="D465" s="52"/>
      <c r="E465" s="55">
        <f t="shared" si="142"/>
        <v>1.2925</v>
      </c>
      <c r="F465" s="53">
        <f t="shared" si="143"/>
        <v>4</v>
      </c>
      <c r="G465" s="55">
        <f t="shared" si="144"/>
        <v>5.17</v>
      </c>
      <c r="H465" s="53"/>
      <c r="I465" s="51">
        <v>8</v>
      </c>
      <c r="J465" s="52">
        <v>3.2</v>
      </c>
      <c r="K465" s="55">
        <f t="shared" si="145"/>
        <v>3.5994999999999999</v>
      </c>
      <c r="L465" s="53">
        <f t="shared" si="146"/>
        <v>3</v>
      </c>
      <c r="M465" s="55">
        <f t="shared" si="147"/>
        <v>10.798500000000001</v>
      </c>
      <c r="N465" s="30"/>
      <c r="O465" s="30"/>
      <c r="P465" s="30"/>
      <c r="Q465" s="28"/>
      <c r="R465" s="27"/>
    </row>
    <row r="466" spans="2:18" x14ac:dyDescent="0.2">
      <c r="B466" s="51">
        <v>28</v>
      </c>
      <c r="C466" s="52">
        <v>2.6619999999999999</v>
      </c>
      <c r="D466" s="55" t="s">
        <v>21</v>
      </c>
      <c r="E466" s="55">
        <f t="shared" si="142"/>
        <v>2.2315</v>
      </c>
      <c r="F466" s="53">
        <f t="shared" si="143"/>
        <v>2</v>
      </c>
      <c r="G466" s="55">
        <f t="shared" si="144"/>
        <v>4.4630000000000001</v>
      </c>
      <c r="H466" s="53"/>
      <c r="I466" s="39">
        <f>I465+(J465-J466)*1.5</f>
        <v>15.05</v>
      </c>
      <c r="J466" s="40">
        <v>-1.5</v>
      </c>
      <c r="K466" s="55">
        <f t="shared" si="145"/>
        <v>0.85000000000000009</v>
      </c>
      <c r="L466" s="53">
        <f t="shared" si="146"/>
        <v>7.0500000000000007</v>
      </c>
      <c r="M466" s="55">
        <f t="shared" si="147"/>
        <v>5.9925000000000015</v>
      </c>
      <c r="N466" s="30"/>
      <c r="O466" s="30"/>
      <c r="P466" s="30"/>
      <c r="Q466" s="28"/>
      <c r="R466" s="27"/>
    </row>
    <row r="467" spans="2:18" x14ac:dyDescent="0.2">
      <c r="B467" s="51">
        <v>32</v>
      </c>
      <c r="C467" s="52">
        <v>2.669</v>
      </c>
      <c r="D467" s="52" t="s">
        <v>120</v>
      </c>
      <c r="E467" s="55">
        <f t="shared" si="142"/>
        <v>2.6654999999999998</v>
      </c>
      <c r="F467" s="53">
        <f t="shared" si="143"/>
        <v>4</v>
      </c>
      <c r="G467" s="55">
        <f t="shared" si="144"/>
        <v>10.661999999999999</v>
      </c>
      <c r="H467" s="53"/>
      <c r="I467" s="41">
        <f>I466+3</f>
        <v>18.05</v>
      </c>
      <c r="J467" s="42">
        <f>J466</f>
        <v>-1.5</v>
      </c>
      <c r="K467" s="55">
        <f t="shared" si="145"/>
        <v>-1.5</v>
      </c>
      <c r="L467" s="53">
        <f t="shared" si="146"/>
        <v>3</v>
      </c>
      <c r="M467" s="55">
        <f t="shared" si="147"/>
        <v>-4.5</v>
      </c>
      <c r="N467" s="26"/>
      <c r="O467" s="26"/>
      <c r="P467" s="26"/>
      <c r="R467" s="27"/>
    </row>
    <row r="469" spans="2:18" ht="15" x14ac:dyDescent="0.2">
      <c r="B469" s="50" t="s">
        <v>70</v>
      </c>
      <c r="C469" s="50"/>
      <c r="D469" s="80">
        <v>2.2000000000000002</v>
      </c>
      <c r="E469" s="80"/>
      <c r="J469" s="35"/>
      <c r="K469" s="35"/>
      <c r="L469" s="35"/>
      <c r="M469" s="35"/>
      <c r="N469" s="23"/>
      <c r="O469" s="23"/>
      <c r="P469" s="23"/>
    </row>
    <row r="470" spans="2:18" x14ac:dyDescent="0.2">
      <c r="B470" s="79" t="s">
        <v>109</v>
      </c>
      <c r="C470" s="79"/>
      <c r="D470" s="79"/>
      <c r="E470" s="79"/>
      <c r="F470" s="79"/>
      <c r="G470" s="79"/>
      <c r="H470" s="21" t="s">
        <v>74</v>
      </c>
      <c r="I470" s="79" t="s">
        <v>71</v>
      </c>
      <c r="J470" s="79"/>
      <c r="K470" s="79"/>
      <c r="L470" s="79"/>
      <c r="M470" s="79"/>
      <c r="N470" s="24"/>
      <c r="O470" s="24"/>
      <c r="P470" s="26" t="e">
        <f>#REF!-I483</f>
        <v>#REF!</v>
      </c>
    </row>
    <row r="471" spans="2:18" x14ac:dyDescent="0.2">
      <c r="B471" s="51">
        <v>0</v>
      </c>
      <c r="C471" s="52">
        <v>2.4830000000000001</v>
      </c>
      <c r="D471" s="55" t="s">
        <v>118</v>
      </c>
      <c r="E471" s="53"/>
      <c r="F471" s="53"/>
      <c r="G471" s="53"/>
      <c r="H471" s="53"/>
      <c r="I471" s="54"/>
      <c r="J471" s="25"/>
      <c r="K471" s="55"/>
      <c r="L471" s="53"/>
      <c r="M471" s="55"/>
      <c r="N471" s="26"/>
      <c r="O471" s="26"/>
      <c r="P471" s="26"/>
      <c r="R471" s="27"/>
    </row>
    <row r="472" spans="2:18" x14ac:dyDescent="0.2">
      <c r="B472" s="51">
        <v>2</v>
      </c>
      <c r="C472" s="52">
        <v>2.4769999999999999</v>
      </c>
      <c r="D472" s="55" t="s">
        <v>23</v>
      </c>
      <c r="E472" s="55">
        <f>(C471+C472)/2</f>
        <v>2.48</v>
      </c>
      <c r="F472" s="53">
        <f>B472-B471</f>
        <v>2</v>
      </c>
      <c r="G472" s="55">
        <f>E472*F472</f>
        <v>4.96</v>
      </c>
      <c r="H472" s="53"/>
      <c r="I472" s="27"/>
      <c r="J472" s="27"/>
      <c r="K472" s="55"/>
      <c r="L472" s="53"/>
      <c r="M472" s="55"/>
      <c r="N472" s="26"/>
      <c r="O472" s="26"/>
      <c r="P472" s="26"/>
      <c r="Q472" s="28"/>
      <c r="R472" s="27"/>
    </row>
    <row r="473" spans="2:18" x14ac:dyDescent="0.2">
      <c r="B473" s="51">
        <v>4</v>
      </c>
      <c r="C473" s="52">
        <v>0.52</v>
      </c>
      <c r="D473" s="55"/>
      <c r="E473" s="55">
        <f t="shared" ref="E473:E482" si="148">(C472+C473)/2</f>
        <v>1.4984999999999999</v>
      </c>
      <c r="F473" s="53">
        <f t="shared" ref="F473:F482" si="149">B473-B472</f>
        <v>2</v>
      </c>
      <c r="G473" s="55">
        <f t="shared" ref="G473:G482" si="150">E473*F473</f>
        <v>2.9969999999999999</v>
      </c>
      <c r="H473" s="53"/>
      <c r="I473" s="27"/>
      <c r="J473" s="27"/>
      <c r="K473" s="55"/>
      <c r="L473" s="53"/>
      <c r="M473" s="55"/>
      <c r="N473" s="26"/>
      <c r="O473" s="26"/>
      <c r="P473" s="26"/>
      <c r="Q473" s="28"/>
      <c r="R473" s="27"/>
    </row>
    <row r="474" spans="2:18" x14ac:dyDescent="0.2">
      <c r="B474" s="51">
        <v>6</v>
      </c>
      <c r="C474" s="52">
        <v>-0.223</v>
      </c>
      <c r="E474" s="55">
        <f t="shared" si="148"/>
        <v>0.14850000000000002</v>
      </c>
      <c r="F474" s="53">
        <f t="shared" si="149"/>
        <v>2</v>
      </c>
      <c r="G474" s="55">
        <f t="shared" si="150"/>
        <v>0.29700000000000004</v>
      </c>
      <c r="H474" s="53"/>
      <c r="I474" s="27"/>
      <c r="J474" s="27"/>
      <c r="K474" s="55"/>
      <c r="L474" s="53"/>
      <c r="M474" s="55"/>
      <c r="N474" s="26"/>
      <c r="O474" s="26"/>
      <c r="P474" s="26"/>
      <c r="Q474" s="28"/>
      <c r="R474" s="27"/>
    </row>
    <row r="475" spans="2:18" x14ac:dyDescent="0.2">
      <c r="B475" s="51">
        <v>8</v>
      </c>
      <c r="C475" s="52">
        <v>-0.55700000000000005</v>
      </c>
      <c r="D475" s="52"/>
      <c r="E475" s="55">
        <f t="shared" si="148"/>
        <v>-0.39</v>
      </c>
      <c r="F475" s="53">
        <f t="shared" si="149"/>
        <v>2</v>
      </c>
      <c r="G475" s="55">
        <f t="shared" si="150"/>
        <v>-0.78</v>
      </c>
      <c r="H475" s="53"/>
      <c r="I475" s="27"/>
      <c r="J475" s="27"/>
      <c r="K475" s="55"/>
      <c r="L475" s="53"/>
      <c r="M475" s="55"/>
      <c r="N475" s="26"/>
      <c r="O475" s="26"/>
      <c r="P475" s="26"/>
      <c r="Q475" s="28"/>
      <c r="R475" s="27"/>
    </row>
    <row r="476" spans="2:18" x14ac:dyDescent="0.2">
      <c r="B476" s="51">
        <v>10</v>
      </c>
      <c r="C476" s="52">
        <v>-0.61199999999999999</v>
      </c>
      <c r="D476" s="55" t="s">
        <v>22</v>
      </c>
      <c r="E476" s="55">
        <f t="shared" si="148"/>
        <v>-0.58450000000000002</v>
      </c>
      <c r="F476" s="53">
        <f t="shared" si="149"/>
        <v>2</v>
      </c>
      <c r="G476" s="55">
        <f t="shared" si="150"/>
        <v>-1.169</v>
      </c>
      <c r="H476" s="53"/>
      <c r="I476" s="27"/>
      <c r="J476" s="27"/>
      <c r="K476" s="55"/>
      <c r="L476" s="53"/>
      <c r="M476" s="55"/>
      <c r="N476" s="26"/>
      <c r="O476" s="26"/>
      <c r="P476" s="26"/>
      <c r="Q476" s="28"/>
      <c r="R476" s="27"/>
    </row>
    <row r="477" spans="2:18" x14ac:dyDescent="0.2">
      <c r="B477" s="51">
        <v>12</v>
      </c>
      <c r="C477" s="52">
        <v>-0.55300000000000005</v>
      </c>
      <c r="D477" s="52"/>
      <c r="E477" s="55">
        <f t="shared" si="148"/>
        <v>-0.58250000000000002</v>
      </c>
      <c r="F477" s="53">
        <f t="shared" si="149"/>
        <v>2</v>
      </c>
      <c r="G477" s="55">
        <f t="shared" si="150"/>
        <v>-1.165</v>
      </c>
      <c r="I477" s="27"/>
      <c r="J477" s="27"/>
      <c r="K477" s="55"/>
      <c r="L477" s="53"/>
      <c r="M477" s="55"/>
      <c r="N477" s="26"/>
      <c r="O477" s="26"/>
      <c r="P477" s="26"/>
      <c r="Q477" s="28"/>
      <c r="R477" s="27"/>
    </row>
    <row r="478" spans="2:18" x14ac:dyDescent="0.2">
      <c r="B478" s="51">
        <v>14</v>
      </c>
      <c r="C478" s="52">
        <v>-0.27700000000000002</v>
      </c>
      <c r="E478" s="55">
        <f t="shared" si="148"/>
        <v>-0.41500000000000004</v>
      </c>
      <c r="F478" s="53">
        <f t="shared" si="149"/>
        <v>2</v>
      </c>
      <c r="G478" s="55">
        <f t="shared" si="150"/>
        <v>-0.83000000000000007</v>
      </c>
      <c r="I478" s="27"/>
      <c r="J478" s="27"/>
      <c r="K478" s="55"/>
      <c r="L478" s="53"/>
      <c r="M478" s="55"/>
      <c r="N478" s="26"/>
      <c r="O478" s="26"/>
      <c r="P478" s="26"/>
      <c r="Q478" s="28"/>
      <c r="R478" s="27"/>
    </row>
    <row r="479" spans="2:18" x14ac:dyDescent="0.2">
      <c r="B479" s="51">
        <v>16</v>
      </c>
      <c r="C479" s="52">
        <v>0.42499999999999999</v>
      </c>
      <c r="D479" s="52"/>
      <c r="E479" s="55">
        <f t="shared" si="148"/>
        <v>7.3999999999999982E-2</v>
      </c>
      <c r="F479" s="53">
        <f t="shared" si="149"/>
        <v>2</v>
      </c>
      <c r="G479" s="55">
        <f t="shared" si="150"/>
        <v>0.14799999999999996</v>
      </c>
      <c r="I479" s="51">
        <v>0</v>
      </c>
      <c r="J479" s="52">
        <v>2.4830000000000001</v>
      </c>
      <c r="K479" s="55"/>
      <c r="L479" s="53"/>
      <c r="M479" s="55"/>
      <c r="N479" s="30"/>
      <c r="O479" s="30"/>
      <c r="P479" s="30"/>
      <c r="Q479" s="28"/>
      <c r="R479" s="27"/>
    </row>
    <row r="480" spans="2:18" x14ac:dyDescent="0.2">
      <c r="B480" s="51">
        <v>17</v>
      </c>
      <c r="C480" s="52">
        <v>2.2930000000000001</v>
      </c>
      <c r="D480" s="52"/>
      <c r="E480" s="55">
        <f t="shared" si="148"/>
        <v>1.359</v>
      </c>
      <c r="F480" s="53">
        <f t="shared" si="149"/>
        <v>1</v>
      </c>
      <c r="G480" s="55">
        <f t="shared" si="150"/>
        <v>1.359</v>
      </c>
      <c r="H480" s="53"/>
      <c r="I480" s="51">
        <v>1</v>
      </c>
      <c r="J480" s="52">
        <v>2.4769999999999999</v>
      </c>
      <c r="K480" s="55"/>
      <c r="L480" s="53"/>
      <c r="M480" s="55"/>
      <c r="N480" s="26"/>
      <c r="O480" s="26"/>
      <c r="P480" s="26"/>
      <c r="Q480" s="28"/>
      <c r="R480" s="27"/>
    </row>
    <row r="481" spans="2:18" x14ac:dyDescent="0.2">
      <c r="B481" s="51">
        <v>18</v>
      </c>
      <c r="C481" s="52">
        <v>3.8479999999999999</v>
      </c>
      <c r="D481" s="55" t="s">
        <v>21</v>
      </c>
      <c r="E481" s="55">
        <f t="shared" si="148"/>
        <v>3.0705</v>
      </c>
      <c r="F481" s="53">
        <f t="shared" si="149"/>
        <v>1</v>
      </c>
      <c r="G481" s="55">
        <f t="shared" si="150"/>
        <v>3.0705</v>
      </c>
      <c r="H481" s="53"/>
      <c r="I481" s="39">
        <f>I480+(J480-J481)*1.5</f>
        <v>6.9654999999999996</v>
      </c>
      <c r="J481" s="40">
        <v>-1.5</v>
      </c>
      <c r="K481" s="55">
        <f t="shared" ref="K481:K483" si="151">AVERAGE(J480,J481)</f>
        <v>0.48849999999999993</v>
      </c>
      <c r="L481" s="53">
        <f t="shared" ref="L481:L483" si="152">I481-I480</f>
        <v>5.9654999999999996</v>
      </c>
      <c r="M481" s="55">
        <f t="shared" ref="M481:M483" si="153">L481*K481</f>
        <v>2.9141467499999996</v>
      </c>
      <c r="N481" s="30"/>
      <c r="O481" s="30"/>
      <c r="P481" s="30"/>
      <c r="Q481" s="28"/>
      <c r="R481" s="27"/>
    </row>
    <row r="482" spans="2:18" x14ac:dyDescent="0.2">
      <c r="B482" s="51">
        <v>22</v>
      </c>
      <c r="C482" s="52">
        <v>3.8540000000000001</v>
      </c>
      <c r="D482" s="36" t="s">
        <v>120</v>
      </c>
      <c r="E482" s="55">
        <f t="shared" si="148"/>
        <v>3.851</v>
      </c>
      <c r="F482" s="53">
        <f t="shared" si="149"/>
        <v>4</v>
      </c>
      <c r="G482" s="55">
        <f t="shared" si="150"/>
        <v>15.404</v>
      </c>
      <c r="H482" s="53"/>
      <c r="I482" s="41">
        <f>I481+3</f>
        <v>9.9654999999999987</v>
      </c>
      <c r="J482" s="42">
        <f>J481</f>
        <v>-1.5</v>
      </c>
      <c r="K482" s="55">
        <f t="shared" si="151"/>
        <v>-1.5</v>
      </c>
      <c r="L482" s="53">
        <f t="shared" si="152"/>
        <v>2.9999999999999991</v>
      </c>
      <c r="M482" s="55">
        <f t="shared" si="153"/>
        <v>-4.4999999999999982</v>
      </c>
      <c r="N482" s="30"/>
      <c r="O482" s="30"/>
      <c r="P482" s="30"/>
      <c r="Q482" s="28"/>
      <c r="R482" s="27"/>
    </row>
    <row r="483" spans="2:18" x14ac:dyDescent="0.2">
      <c r="B483" s="51"/>
      <c r="C483" s="52"/>
      <c r="D483" s="52"/>
      <c r="E483" s="55"/>
      <c r="F483" s="53"/>
      <c r="G483" s="55"/>
      <c r="H483" s="53"/>
      <c r="I483" s="39">
        <f>I482+3</f>
        <v>12.965499999999999</v>
      </c>
      <c r="J483" s="40">
        <f>J481</f>
        <v>-1.5</v>
      </c>
      <c r="K483" s="55">
        <f t="shared" si="151"/>
        <v>-1.5</v>
      </c>
      <c r="L483" s="53">
        <f t="shared" si="152"/>
        <v>3</v>
      </c>
      <c r="M483" s="55">
        <f t="shared" si="153"/>
        <v>-4.5</v>
      </c>
      <c r="N483" s="26"/>
      <c r="O483" s="26"/>
      <c r="P483" s="26"/>
      <c r="R483" s="27"/>
    </row>
    <row r="484" spans="2:18" ht="15" x14ac:dyDescent="0.2">
      <c r="B484" s="50" t="s">
        <v>70</v>
      </c>
      <c r="C484" s="50"/>
      <c r="D484" s="80">
        <v>2.2999999999999998</v>
      </c>
      <c r="E484" s="80"/>
      <c r="J484" s="35"/>
      <c r="K484" s="35"/>
      <c r="L484" s="35"/>
      <c r="M484" s="35"/>
      <c r="N484" s="23"/>
      <c r="O484" s="23"/>
      <c r="P484" s="23"/>
    </row>
    <row r="485" spans="2:18" x14ac:dyDescent="0.2">
      <c r="B485" s="79" t="s">
        <v>109</v>
      </c>
      <c r="C485" s="79"/>
      <c r="D485" s="79"/>
      <c r="E485" s="79"/>
      <c r="F485" s="79"/>
      <c r="G485" s="79"/>
      <c r="H485" s="21" t="s">
        <v>74</v>
      </c>
      <c r="I485" s="79" t="s">
        <v>71</v>
      </c>
      <c r="J485" s="79"/>
      <c r="K485" s="79"/>
      <c r="L485" s="79"/>
      <c r="M485" s="79"/>
      <c r="N485" s="24"/>
      <c r="O485" s="24"/>
      <c r="P485" s="26" t="e">
        <f>#REF!-I498</f>
        <v>#REF!</v>
      </c>
    </row>
    <row r="486" spans="2:18" x14ac:dyDescent="0.2">
      <c r="B486" s="51">
        <v>0</v>
      </c>
      <c r="C486" s="52">
        <v>2.9580000000000002</v>
      </c>
      <c r="D486" s="55" t="s">
        <v>116</v>
      </c>
      <c r="E486" s="53"/>
      <c r="F486" s="53"/>
      <c r="G486" s="53"/>
      <c r="H486" s="53"/>
      <c r="I486" s="54"/>
      <c r="J486" s="25"/>
      <c r="K486" s="55"/>
      <c r="L486" s="53"/>
      <c r="M486" s="55"/>
      <c r="N486" s="26"/>
      <c r="O486" s="26"/>
      <c r="P486" s="26"/>
      <c r="R486" s="27"/>
    </row>
    <row r="487" spans="2:18" x14ac:dyDescent="0.2">
      <c r="B487" s="51">
        <v>5</v>
      </c>
      <c r="C487" s="52">
        <v>2.9529999999999998</v>
      </c>
      <c r="D487" s="52"/>
      <c r="E487" s="55">
        <f>(C486+C487)/2</f>
        <v>2.9554999999999998</v>
      </c>
      <c r="F487" s="53">
        <f>B487-B486</f>
        <v>5</v>
      </c>
      <c r="G487" s="55">
        <f>E487*F487</f>
        <v>14.7775</v>
      </c>
      <c r="H487" s="53"/>
      <c r="I487" s="27"/>
      <c r="J487" s="27"/>
      <c r="K487" s="55"/>
      <c r="L487" s="53"/>
      <c r="M487" s="55"/>
      <c r="N487" s="26"/>
      <c r="O487" s="26"/>
      <c r="P487" s="26"/>
      <c r="Q487" s="28"/>
      <c r="R487" s="27"/>
    </row>
    <row r="488" spans="2:18" x14ac:dyDescent="0.2">
      <c r="B488" s="51">
        <v>10</v>
      </c>
      <c r="C488" s="52">
        <v>2.948</v>
      </c>
      <c r="D488" s="55" t="s">
        <v>23</v>
      </c>
      <c r="E488" s="55">
        <f t="shared" ref="E488:E499" si="154">(C487+C488)/2</f>
        <v>2.9504999999999999</v>
      </c>
      <c r="F488" s="53">
        <f t="shared" ref="F488:F499" si="155">B488-B487</f>
        <v>5</v>
      </c>
      <c r="G488" s="55">
        <f t="shared" ref="G488:G499" si="156">E488*F488</f>
        <v>14.7525</v>
      </c>
      <c r="H488" s="53"/>
      <c r="I488" s="51">
        <v>0</v>
      </c>
      <c r="J488" s="52">
        <v>2.9580000000000002</v>
      </c>
      <c r="K488" s="55"/>
      <c r="L488" s="53"/>
      <c r="M488" s="55"/>
      <c r="N488" s="26"/>
      <c r="O488" s="26"/>
      <c r="P488" s="26"/>
      <c r="Q488" s="28"/>
      <c r="R488" s="27"/>
    </row>
    <row r="489" spans="2:18" x14ac:dyDescent="0.2">
      <c r="B489" s="51">
        <v>12</v>
      </c>
      <c r="C489" s="52">
        <v>1.9379999999999999</v>
      </c>
      <c r="D489" s="52"/>
      <c r="E489" s="55">
        <f t="shared" si="154"/>
        <v>2.4430000000000001</v>
      </c>
      <c r="F489" s="53">
        <f t="shared" si="155"/>
        <v>2</v>
      </c>
      <c r="G489" s="55">
        <f t="shared" si="156"/>
        <v>4.8860000000000001</v>
      </c>
      <c r="H489" s="53"/>
      <c r="I489" s="51">
        <v>5</v>
      </c>
      <c r="J489" s="52">
        <v>2.9529999999999998</v>
      </c>
      <c r="K489" s="55">
        <f t="shared" ref="K489:K495" si="157">AVERAGE(J488,J489)</f>
        <v>2.9554999999999998</v>
      </c>
      <c r="L489" s="53">
        <f t="shared" ref="L489:L495" si="158">I489-I488</f>
        <v>5</v>
      </c>
      <c r="M489" s="55">
        <f t="shared" ref="M489:M495" si="159">L489*K489</f>
        <v>14.7775</v>
      </c>
      <c r="N489" s="26"/>
      <c r="O489" s="26"/>
      <c r="P489" s="26"/>
      <c r="Q489" s="28"/>
      <c r="R489" s="27"/>
    </row>
    <row r="490" spans="2:18" x14ac:dyDescent="0.2">
      <c r="B490" s="51">
        <v>14</v>
      </c>
      <c r="C490" s="52">
        <v>0.20300000000000001</v>
      </c>
      <c r="D490" s="52"/>
      <c r="E490" s="55">
        <f t="shared" si="154"/>
        <v>1.0705</v>
      </c>
      <c r="F490" s="53">
        <f t="shared" si="155"/>
        <v>2</v>
      </c>
      <c r="G490" s="55">
        <f t="shared" si="156"/>
        <v>2.141</v>
      </c>
      <c r="H490" s="53"/>
      <c r="I490" s="51">
        <v>9</v>
      </c>
      <c r="J490" s="52">
        <v>2.948</v>
      </c>
      <c r="K490" s="55">
        <f t="shared" si="157"/>
        <v>2.9504999999999999</v>
      </c>
      <c r="L490" s="53">
        <f t="shared" si="158"/>
        <v>4</v>
      </c>
      <c r="M490" s="55">
        <f t="shared" si="159"/>
        <v>11.802</v>
      </c>
      <c r="N490" s="26"/>
      <c r="O490" s="26"/>
      <c r="P490" s="26"/>
      <c r="Q490" s="28"/>
      <c r="R490" s="27"/>
    </row>
    <row r="491" spans="2:18" x14ac:dyDescent="0.2">
      <c r="B491" s="51">
        <v>16</v>
      </c>
      <c r="C491" s="52">
        <v>-0.17699999999999999</v>
      </c>
      <c r="D491" s="52"/>
      <c r="E491" s="55">
        <f t="shared" si="154"/>
        <v>1.3000000000000012E-2</v>
      </c>
      <c r="F491" s="53">
        <f t="shared" si="155"/>
        <v>2</v>
      </c>
      <c r="G491" s="55">
        <f t="shared" si="156"/>
        <v>2.6000000000000023E-2</v>
      </c>
      <c r="H491" s="53"/>
      <c r="I491" s="39">
        <f>I490+(J490-J491)*1.5</f>
        <v>15.672000000000001</v>
      </c>
      <c r="J491" s="40">
        <v>-1.5</v>
      </c>
      <c r="K491" s="55">
        <f t="shared" si="157"/>
        <v>0.72399999999999998</v>
      </c>
      <c r="L491" s="53">
        <f t="shared" si="158"/>
        <v>6.6720000000000006</v>
      </c>
      <c r="M491" s="55">
        <f t="shared" si="159"/>
        <v>4.8305280000000002</v>
      </c>
      <c r="N491" s="26"/>
      <c r="O491" s="26"/>
      <c r="P491" s="26"/>
      <c r="Q491" s="28"/>
      <c r="R491" s="27"/>
    </row>
    <row r="492" spans="2:18" x14ac:dyDescent="0.2">
      <c r="B492" s="51">
        <v>18</v>
      </c>
      <c r="C492" s="52">
        <v>-0.52300000000000002</v>
      </c>
      <c r="E492" s="55">
        <f t="shared" si="154"/>
        <v>-0.35</v>
      </c>
      <c r="F492" s="53">
        <f t="shared" si="155"/>
        <v>2</v>
      </c>
      <c r="G492" s="55">
        <f t="shared" si="156"/>
        <v>-0.7</v>
      </c>
      <c r="I492" s="41">
        <f>I491+3</f>
        <v>18.672000000000001</v>
      </c>
      <c r="J492" s="42">
        <f>J491</f>
        <v>-1.5</v>
      </c>
      <c r="K492" s="55">
        <f t="shared" si="157"/>
        <v>-1.5</v>
      </c>
      <c r="L492" s="53">
        <f t="shared" si="158"/>
        <v>3</v>
      </c>
      <c r="M492" s="55">
        <f t="shared" si="159"/>
        <v>-4.5</v>
      </c>
      <c r="N492" s="26"/>
      <c r="O492" s="26"/>
      <c r="P492" s="26"/>
      <c r="Q492" s="28"/>
      <c r="R492" s="27"/>
    </row>
    <row r="493" spans="2:18" x14ac:dyDescent="0.2">
      <c r="B493" s="51">
        <v>19</v>
      </c>
      <c r="C493" s="52">
        <v>-0.56200000000000006</v>
      </c>
      <c r="D493" s="55" t="s">
        <v>22</v>
      </c>
      <c r="E493" s="55">
        <f t="shared" si="154"/>
        <v>-0.54249999999999998</v>
      </c>
      <c r="F493" s="53">
        <f t="shared" si="155"/>
        <v>1</v>
      </c>
      <c r="G493" s="55">
        <f t="shared" si="156"/>
        <v>-0.54249999999999998</v>
      </c>
      <c r="I493" s="39">
        <f>I492+3</f>
        <v>21.672000000000001</v>
      </c>
      <c r="J493" s="40">
        <f>J491</f>
        <v>-1.5</v>
      </c>
      <c r="K493" s="55">
        <f t="shared" si="157"/>
        <v>-1.5</v>
      </c>
      <c r="L493" s="53">
        <f t="shared" si="158"/>
        <v>3</v>
      </c>
      <c r="M493" s="55">
        <f t="shared" si="159"/>
        <v>-4.5</v>
      </c>
      <c r="N493" s="26"/>
      <c r="O493" s="26"/>
      <c r="P493" s="26"/>
      <c r="Q493" s="28"/>
      <c r="R493" s="27"/>
    </row>
    <row r="494" spans="2:18" x14ac:dyDescent="0.2">
      <c r="B494" s="51">
        <v>20</v>
      </c>
      <c r="C494" s="52">
        <v>-0.52</v>
      </c>
      <c r="D494" s="52"/>
      <c r="E494" s="55">
        <f t="shared" si="154"/>
        <v>-0.54100000000000004</v>
      </c>
      <c r="F494" s="53">
        <f t="shared" si="155"/>
        <v>1</v>
      </c>
      <c r="G494" s="55">
        <f t="shared" si="156"/>
        <v>-0.54100000000000004</v>
      </c>
      <c r="I494" s="39">
        <f>I493+(J494-J493)*1.5</f>
        <v>29.755499999999998</v>
      </c>
      <c r="J494" s="69">
        <v>3.8889999999999998</v>
      </c>
      <c r="K494" s="55">
        <f t="shared" si="157"/>
        <v>1.1944999999999999</v>
      </c>
      <c r="L494" s="53">
        <f t="shared" si="158"/>
        <v>8.0834999999999972</v>
      </c>
      <c r="M494" s="55">
        <f t="shared" si="159"/>
        <v>9.6557407499999961</v>
      </c>
      <c r="N494" s="30"/>
      <c r="O494" s="30"/>
      <c r="P494" s="30"/>
      <c r="Q494" s="28"/>
      <c r="R494" s="27"/>
    </row>
    <row r="495" spans="2:18" x14ac:dyDescent="0.2">
      <c r="B495" s="51">
        <v>22</v>
      </c>
      <c r="C495" s="52">
        <v>-0.123</v>
      </c>
      <c r="D495" s="52"/>
      <c r="E495" s="55">
        <f t="shared" si="154"/>
        <v>-0.32150000000000001</v>
      </c>
      <c r="F495" s="53">
        <f t="shared" si="155"/>
        <v>2</v>
      </c>
      <c r="G495" s="55">
        <f t="shared" si="156"/>
        <v>-0.64300000000000002</v>
      </c>
      <c r="H495" s="53"/>
      <c r="I495" s="51">
        <v>32</v>
      </c>
      <c r="J495" s="52">
        <v>3.903</v>
      </c>
      <c r="K495" s="55">
        <f t="shared" si="157"/>
        <v>3.8959999999999999</v>
      </c>
      <c r="L495" s="53">
        <f t="shared" si="158"/>
        <v>2.2445000000000022</v>
      </c>
      <c r="M495" s="55">
        <f t="shared" si="159"/>
        <v>8.7445720000000087</v>
      </c>
      <c r="N495" s="26"/>
      <c r="O495" s="26"/>
      <c r="P495" s="26"/>
      <c r="Q495" s="28"/>
      <c r="R495" s="27"/>
    </row>
    <row r="496" spans="2:18" x14ac:dyDescent="0.2">
      <c r="B496" s="51">
        <v>24</v>
      </c>
      <c r="C496" s="52">
        <v>0.27600000000000002</v>
      </c>
      <c r="E496" s="55">
        <f t="shared" si="154"/>
        <v>7.6500000000000012E-2</v>
      </c>
      <c r="F496" s="53">
        <f t="shared" si="155"/>
        <v>2</v>
      </c>
      <c r="G496" s="55">
        <f t="shared" si="156"/>
        <v>0.15300000000000002</v>
      </c>
      <c r="H496" s="53"/>
      <c r="I496" s="27"/>
      <c r="J496" s="27"/>
      <c r="K496" s="55"/>
      <c r="L496" s="53"/>
      <c r="M496" s="55"/>
      <c r="N496" s="30"/>
      <c r="O496" s="30"/>
      <c r="P496" s="30"/>
      <c r="Q496" s="28"/>
      <c r="R496" s="27"/>
    </row>
    <row r="497" spans="2:18" x14ac:dyDescent="0.2">
      <c r="B497" s="51">
        <v>26</v>
      </c>
      <c r="C497" s="52">
        <v>1.623</v>
      </c>
      <c r="D497" s="52"/>
      <c r="E497" s="55">
        <f t="shared" si="154"/>
        <v>0.94950000000000001</v>
      </c>
      <c r="F497" s="53">
        <f t="shared" si="155"/>
        <v>2</v>
      </c>
      <c r="G497" s="55">
        <f t="shared" si="156"/>
        <v>1.899</v>
      </c>
      <c r="H497" s="53"/>
      <c r="I497" s="53"/>
      <c r="J497" s="53"/>
      <c r="K497" s="55"/>
      <c r="L497" s="53"/>
      <c r="M497" s="55"/>
      <c r="N497" s="30"/>
      <c r="O497" s="30"/>
      <c r="P497" s="30"/>
      <c r="Q497" s="28"/>
      <c r="R497" s="27"/>
    </row>
    <row r="498" spans="2:18" x14ac:dyDescent="0.2">
      <c r="B498" s="51">
        <v>28</v>
      </c>
      <c r="C498" s="52">
        <v>3.8889999999999998</v>
      </c>
      <c r="D498" s="55" t="s">
        <v>21</v>
      </c>
      <c r="E498" s="55">
        <f t="shared" si="154"/>
        <v>2.7559999999999998</v>
      </c>
      <c r="F498" s="53">
        <f t="shared" si="155"/>
        <v>2</v>
      </c>
      <c r="G498" s="55">
        <f t="shared" si="156"/>
        <v>5.5119999999999996</v>
      </c>
      <c r="H498" s="70"/>
      <c r="I498" s="71"/>
      <c r="J498" s="27"/>
      <c r="K498" s="55"/>
      <c r="L498" s="53"/>
      <c r="M498" s="55"/>
      <c r="N498" s="26"/>
      <c r="O498" s="26"/>
      <c r="P498" s="26"/>
      <c r="R498" s="27"/>
    </row>
    <row r="499" spans="2:18" x14ac:dyDescent="0.2">
      <c r="B499" s="51">
        <v>32</v>
      </c>
      <c r="C499" s="52">
        <v>3.903</v>
      </c>
      <c r="D499" s="52" t="s">
        <v>120</v>
      </c>
      <c r="E499" s="55">
        <f t="shared" si="154"/>
        <v>3.8959999999999999</v>
      </c>
      <c r="F499" s="53">
        <f t="shared" si="155"/>
        <v>4</v>
      </c>
      <c r="G499" s="55">
        <f t="shared" si="156"/>
        <v>15.584</v>
      </c>
      <c r="H499" s="72"/>
      <c r="I499" s="71"/>
      <c r="J499" s="27"/>
      <c r="K499" s="55"/>
      <c r="L499" s="53"/>
      <c r="M499" s="55"/>
      <c r="N499" s="26"/>
      <c r="O499" s="26"/>
      <c r="P499" s="26"/>
      <c r="R499" s="27"/>
    </row>
    <row r="501" spans="2:18" ht="15" x14ac:dyDescent="0.2">
      <c r="B501" s="50" t="s">
        <v>70</v>
      </c>
      <c r="C501" s="50"/>
      <c r="D501" s="80">
        <v>2.4</v>
      </c>
      <c r="E501" s="80"/>
      <c r="J501" s="35"/>
      <c r="K501" s="35"/>
      <c r="L501" s="35"/>
      <c r="M501" s="35"/>
      <c r="N501" s="23"/>
      <c r="O501" s="23"/>
      <c r="P501" s="23"/>
    </row>
    <row r="502" spans="2:18" x14ac:dyDescent="0.2">
      <c r="B502" s="79" t="s">
        <v>109</v>
      </c>
      <c r="C502" s="79"/>
      <c r="D502" s="79"/>
      <c r="E502" s="79"/>
      <c r="F502" s="79"/>
      <c r="G502" s="79"/>
      <c r="H502" s="21" t="s">
        <v>74</v>
      </c>
      <c r="I502" s="79" t="s">
        <v>71</v>
      </c>
      <c r="J502" s="79"/>
      <c r="K502" s="79"/>
      <c r="L502" s="79"/>
      <c r="M502" s="79"/>
      <c r="N502" s="24"/>
      <c r="O502" s="24"/>
      <c r="P502" s="26">
        <f>I517-I515</f>
        <v>6</v>
      </c>
    </row>
    <row r="503" spans="2:18" x14ac:dyDescent="0.2">
      <c r="B503" s="53">
        <v>0</v>
      </c>
      <c r="C503" s="55">
        <v>3.1850000000000001</v>
      </c>
      <c r="D503" s="55" t="s">
        <v>108</v>
      </c>
      <c r="E503" s="53"/>
      <c r="F503" s="53"/>
      <c r="G503" s="53"/>
      <c r="H503" s="53"/>
      <c r="I503" s="54"/>
      <c r="J503" s="25"/>
      <c r="K503" s="55"/>
      <c r="L503" s="53"/>
      <c r="M503" s="55"/>
      <c r="N503" s="46"/>
      <c r="O503" s="46"/>
      <c r="P503" s="46"/>
      <c r="Q503" s="44"/>
      <c r="R503" s="27"/>
    </row>
    <row r="504" spans="2:18" x14ac:dyDescent="0.2">
      <c r="B504" s="53">
        <v>2</v>
      </c>
      <c r="C504" s="55">
        <v>3.18</v>
      </c>
      <c r="D504" s="55" t="s">
        <v>23</v>
      </c>
      <c r="E504" s="55">
        <f>(C503+C504)/2</f>
        <v>3.1825000000000001</v>
      </c>
      <c r="F504" s="53">
        <f>B504-B503</f>
        <v>2</v>
      </c>
      <c r="G504" s="55">
        <f>E504*F504</f>
        <v>6.3650000000000002</v>
      </c>
      <c r="H504" s="53"/>
      <c r="I504" s="27"/>
      <c r="J504" s="27"/>
      <c r="K504" s="55"/>
      <c r="L504" s="53"/>
      <c r="M504" s="55"/>
      <c r="N504" s="46"/>
      <c r="O504" s="46"/>
      <c r="P504" s="46"/>
      <c r="Q504" s="47"/>
      <c r="R504" s="27"/>
    </row>
    <row r="505" spans="2:18" x14ac:dyDescent="0.2">
      <c r="B505" s="53">
        <v>4</v>
      </c>
      <c r="C505" s="55">
        <v>0.83499999999999996</v>
      </c>
      <c r="E505" s="55">
        <f t="shared" ref="E505:E515" si="160">(C504+C505)/2</f>
        <v>2.0075000000000003</v>
      </c>
      <c r="F505" s="53">
        <f t="shared" ref="F505:F515" si="161">B505-B504</f>
        <v>2</v>
      </c>
      <c r="G505" s="55">
        <f t="shared" ref="G505:G515" si="162">E505*F505</f>
        <v>4.0150000000000006</v>
      </c>
      <c r="H505" s="53"/>
      <c r="I505" s="27"/>
      <c r="J505" s="27"/>
      <c r="K505" s="55"/>
      <c r="L505" s="53"/>
      <c r="M505" s="55"/>
      <c r="N505" s="46"/>
      <c r="O505" s="46"/>
      <c r="P505" s="46"/>
      <c r="Q505" s="47"/>
      <c r="R505" s="27"/>
    </row>
    <row r="506" spans="2:18" x14ac:dyDescent="0.2">
      <c r="B506" s="53">
        <v>6</v>
      </c>
      <c r="C506" s="55">
        <v>0.379</v>
      </c>
      <c r="D506" s="55"/>
      <c r="E506" s="55">
        <f t="shared" si="160"/>
        <v>0.60699999999999998</v>
      </c>
      <c r="F506" s="53">
        <f t="shared" si="161"/>
        <v>2</v>
      </c>
      <c r="G506" s="55">
        <f t="shared" si="162"/>
        <v>1.214</v>
      </c>
      <c r="H506" s="53"/>
      <c r="I506" s="27"/>
      <c r="J506" s="27"/>
      <c r="K506" s="55"/>
      <c r="L506" s="53"/>
      <c r="M506" s="55"/>
      <c r="N506" s="46"/>
      <c r="O506" s="46"/>
      <c r="P506" s="46"/>
      <c r="Q506" s="47"/>
      <c r="R506" s="27"/>
    </row>
    <row r="507" spans="2:18" x14ac:dyDescent="0.2">
      <c r="B507" s="53">
        <v>8</v>
      </c>
      <c r="C507" s="55">
        <v>7.9000000000000001E-2</v>
      </c>
      <c r="D507" s="55"/>
      <c r="E507" s="55">
        <f t="shared" si="160"/>
        <v>0.22900000000000001</v>
      </c>
      <c r="F507" s="53">
        <f t="shared" si="161"/>
        <v>2</v>
      </c>
      <c r="G507" s="55">
        <f t="shared" si="162"/>
        <v>0.45800000000000002</v>
      </c>
      <c r="H507" s="53"/>
      <c r="I507" s="53">
        <v>0</v>
      </c>
      <c r="J507" s="55">
        <v>3.1850000000000001</v>
      </c>
      <c r="K507" s="55"/>
      <c r="L507" s="53"/>
      <c r="M507" s="55"/>
      <c r="N507" s="46"/>
      <c r="O507" s="46"/>
      <c r="P507" s="46"/>
      <c r="Q507" s="47"/>
      <c r="R507" s="27"/>
    </row>
    <row r="508" spans="2:18" x14ac:dyDescent="0.2">
      <c r="B508" s="53">
        <v>10</v>
      </c>
      <c r="C508" s="55">
        <v>-0.214</v>
      </c>
      <c r="D508" s="55"/>
      <c r="E508" s="55">
        <f t="shared" si="160"/>
        <v>-6.7500000000000004E-2</v>
      </c>
      <c r="F508" s="53">
        <f t="shared" si="161"/>
        <v>2</v>
      </c>
      <c r="G508" s="55">
        <f t="shared" si="162"/>
        <v>-0.13500000000000001</v>
      </c>
      <c r="H508" s="53"/>
      <c r="I508" s="53">
        <v>2</v>
      </c>
      <c r="J508" s="55">
        <v>3.18</v>
      </c>
      <c r="K508" s="55">
        <f t="shared" ref="K508:K517" si="163">AVERAGE(J507,J508)</f>
        <v>3.1825000000000001</v>
      </c>
      <c r="L508" s="53">
        <f t="shared" ref="L508:L517" si="164">I508-I507</f>
        <v>2</v>
      </c>
      <c r="M508" s="55">
        <f t="shared" ref="M508:M517" si="165">L508*K508</f>
        <v>6.3650000000000002</v>
      </c>
      <c r="N508" s="46"/>
      <c r="O508" s="46"/>
      <c r="P508" s="46"/>
      <c r="Q508" s="47"/>
      <c r="R508" s="27"/>
    </row>
    <row r="509" spans="2:18" x14ac:dyDescent="0.2">
      <c r="B509" s="53">
        <v>11</v>
      </c>
      <c r="C509" s="55">
        <v>-0.26</v>
      </c>
      <c r="D509" s="55" t="s">
        <v>22</v>
      </c>
      <c r="E509" s="55">
        <f t="shared" si="160"/>
        <v>-0.23699999999999999</v>
      </c>
      <c r="F509" s="53">
        <f t="shared" si="161"/>
        <v>1</v>
      </c>
      <c r="G509" s="55">
        <f t="shared" si="162"/>
        <v>-0.23699999999999999</v>
      </c>
      <c r="I509" s="53">
        <v>4</v>
      </c>
      <c r="J509" s="55">
        <v>0.83499999999999996</v>
      </c>
      <c r="K509" s="55">
        <f t="shared" si="163"/>
        <v>2.0075000000000003</v>
      </c>
      <c r="L509" s="53">
        <f t="shared" si="164"/>
        <v>2</v>
      </c>
      <c r="M509" s="55">
        <f t="shared" si="165"/>
        <v>4.0150000000000006</v>
      </c>
      <c r="N509" s="46"/>
      <c r="O509" s="46"/>
      <c r="P509" s="46"/>
      <c r="Q509" s="47"/>
      <c r="R509" s="27"/>
    </row>
    <row r="510" spans="2:18" x14ac:dyDescent="0.2">
      <c r="B510" s="53">
        <v>12</v>
      </c>
      <c r="C510" s="55">
        <v>-0.21199999999999999</v>
      </c>
      <c r="D510" s="55"/>
      <c r="E510" s="55">
        <f t="shared" si="160"/>
        <v>-0.23599999999999999</v>
      </c>
      <c r="F510" s="53">
        <f t="shared" si="161"/>
        <v>1</v>
      </c>
      <c r="G510" s="55">
        <f t="shared" si="162"/>
        <v>-0.23599999999999999</v>
      </c>
      <c r="I510" s="53">
        <v>5</v>
      </c>
      <c r="J510" s="55">
        <v>0.379</v>
      </c>
      <c r="K510" s="55">
        <f t="shared" si="163"/>
        <v>0.60699999999999998</v>
      </c>
      <c r="L510" s="53">
        <f t="shared" si="164"/>
        <v>1</v>
      </c>
      <c r="M510" s="55">
        <f t="shared" si="165"/>
        <v>0.60699999999999998</v>
      </c>
      <c r="N510" s="46"/>
      <c r="O510" s="46"/>
      <c r="P510" s="46"/>
      <c r="Q510" s="47"/>
      <c r="R510" s="27"/>
    </row>
    <row r="511" spans="2:18" x14ac:dyDescent="0.2">
      <c r="B511" s="53">
        <v>14</v>
      </c>
      <c r="C511" s="55">
        <v>2.5000000000000001E-2</v>
      </c>
      <c r="D511" s="55"/>
      <c r="E511" s="55">
        <f t="shared" si="160"/>
        <v>-9.35E-2</v>
      </c>
      <c r="F511" s="53">
        <f t="shared" si="161"/>
        <v>2</v>
      </c>
      <c r="G511" s="55">
        <f t="shared" si="162"/>
        <v>-0.187</v>
      </c>
      <c r="I511" s="39">
        <f>I510+(J510-J511)*1.5</f>
        <v>7.8185000000000002</v>
      </c>
      <c r="J511" s="40">
        <v>-1.5</v>
      </c>
      <c r="K511" s="55">
        <f t="shared" si="163"/>
        <v>-0.5605</v>
      </c>
      <c r="L511" s="53">
        <f t="shared" si="164"/>
        <v>2.8185000000000002</v>
      </c>
      <c r="M511" s="55">
        <f t="shared" si="165"/>
        <v>-1.57976925</v>
      </c>
      <c r="N511" s="48"/>
      <c r="O511" s="48"/>
      <c r="P511" s="48"/>
      <c r="Q511" s="47"/>
      <c r="R511" s="27"/>
    </row>
    <row r="512" spans="2:18" x14ac:dyDescent="0.2">
      <c r="B512" s="53">
        <v>16</v>
      </c>
      <c r="C512" s="55">
        <v>0.378</v>
      </c>
      <c r="D512" s="55"/>
      <c r="E512" s="55">
        <f t="shared" si="160"/>
        <v>0.20150000000000001</v>
      </c>
      <c r="F512" s="53">
        <f t="shared" si="161"/>
        <v>2</v>
      </c>
      <c r="G512" s="55">
        <f t="shared" si="162"/>
        <v>0.40300000000000002</v>
      </c>
      <c r="H512" s="53"/>
      <c r="I512" s="41">
        <f>I511+3</f>
        <v>10.8185</v>
      </c>
      <c r="J512" s="42">
        <f>J511</f>
        <v>-1.5</v>
      </c>
      <c r="K512" s="55">
        <f t="shared" si="163"/>
        <v>-1.5</v>
      </c>
      <c r="L512" s="53">
        <f t="shared" si="164"/>
        <v>3</v>
      </c>
      <c r="M512" s="55">
        <f t="shared" si="165"/>
        <v>-4.5</v>
      </c>
      <c r="N512" s="46"/>
      <c r="O512" s="46"/>
      <c r="P512" s="46"/>
      <c r="Q512" s="47"/>
      <c r="R512" s="27"/>
    </row>
    <row r="513" spans="2:18" x14ac:dyDescent="0.2">
      <c r="B513" s="53">
        <v>18</v>
      </c>
      <c r="C513" s="55">
        <v>0.83</v>
      </c>
      <c r="E513" s="55">
        <f t="shared" si="160"/>
        <v>0.60399999999999998</v>
      </c>
      <c r="F513" s="53">
        <f t="shared" si="161"/>
        <v>2</v>
      </c>
      <c r="G513" s="55">
        <f t="shared" si="162"/>
        <v>1.208</v>
      </c>
      <c r="H513" s="53"/>
      <c r="I513" s="39">
        <f>I512+3</f>
        <v>13.8185</v>
      </c>
      <c r="J513" s="40">
        <f>J511</f>
        <v>-1.5</v>
      </c>
      <c r="K513" s="55">
        <f t="shared" si="163"/>
        <v>-1.5</v>
      </c>
      <c r="L513" s="53">
        <f t="shared" si="164"/>
        <v>3</v>
      </c>
      <c r="M513" s="55">
        <f t="shared" si="165"/>
        <v>-4.5</v>
      </c>
      <c r="N513" s="48"/>
      <c r="O513" s="48"/>
      <c r="P513" s="48"/>
      <c r="Q513" s="47"/>
      <c r="R513" s="27"/>
    </row>
    <row r="514" spans="2:18" x14ac:dyDescent="0.2">
      <c r="B514" s="53">
        <v>20</v>
      </c>
      <c r="C514" s="55">
        <v>3.9340000000000002</v>
      </c>
      <c r="D514" s="55" t="s">
        <v>21</v>
      </c>
      <c r="E514" s="55">
        <f t="shared" si="160"/>
        <v>2.3820000000000001</v>
      </c>
      <c r="F514" s="53">
        <f t="shared" si="161"/>
        <v>2</v>
      </c>
      <c r="G514" s="55">
        <f t="shared" si="162"/>
        <v>4.7640000000000002</v>
      </c>
      <c r="H514" s="53"/>
      <c r="I514" s="39">
        <f>I513+(J514-J513)*1.5</f>
        <v>16.8185</v>
      </c>
      <c r="J514" s="69">
        <v>0.5</v>
      </c>
      <c r="K514" s="55">
        <f t="shared" si="163"/>
        <v>-0.5</v>
      </c>
      <c r="L514" s="53">
        <f t="shared" si="164"/>
        <v>3</v>
      </c>
      <c r="M514" s="55">
        <f t="shared" si="165"/>
        <v>-1.5</v>
      </c>
      <c r="N514" s="48"/>
      <c r="O514" s="48"/>
      <c r="P514" s="48"/>
      <c r="Q514" s="47"/>
      <c r="R514" s="27"/>
    </row>
    <row r="515" spans="2:18" x14ac:dyDescent="0.2">
      <c r="B515" s="53">
        <v>24</v>
      </c>
      <c r="C515" s="55">
        <v>3.94</v>
      </c>
      <c r="D515" s="55" t="s">
        <v>113</v>
      </c>
      <c r="E515" s="55">
        <f t="shared" si="160"/>
        <v>3.9370000000000003</v>
      </c>
      <c r="F515" s="53">
        <f t="shared" si="161"/>
        <v>4</v>
      </c>
      <c r="G515" s="55">
        <f t="shared" si="162"/>
        <v>15.748000000000001</v>
      </c>
      <c r="H515" s="53"/>
      <c r="I515" s="53">
        <v>18</v>
      </c>
      <c r="J515" s="55">
        <v>0.83</v>
      </c>
      <c r="K515" s="55">
        <f t="shared" si="163"/>
        <v>0.66500000000000004</v>
      </c>
      <c r="L515" s="53">
        <f t="shared" si="164"/>
        <v>1.1814999999999998</v>
      </c>
      <c r="M515" s="55">
        <f t="shared" si="165"/>
        <v>0.78569749999999994</v>
      </c>
      <c r="N515" s="46"/>
      <c r="O515" s="46"/>
      <c r="P515" s="46"/>
      <c r="Q515" s="44"/>
      <c r="R515" s="27"/>
    </row>
    <row r="516" spans="2:18" x14ac:dyDescent="0.2">
      <c r="B516" s="53"/>
      <c r="C516" s="55"/>
      <c r="D516" s="55"/>
      <c r="E516" s="55"/>
      <c r="F516" s="53"/>
      <c r="G516" s="55"/>
      <c r="H516" s="50"/>
      <c r="I516" s="53">
        <v>20</v>
      </c>
      <c r="J516" s="55">
        <v>3.9340000000000002</v>
      </c>
      <c r="K516" s="55">
        <f t="shared" si="163"/>
        <v>2.3820000000000001</v>
      </c>
      <c r="L516" s="53">
        <f t="shared" si="164"/>
        <v>2</v>
      </c>
      <c r="M516" s="55">
        <f t="shared" si="165"/>
        <v>4.7640000000000002</v>
      </c>
      <c r="N516" s="46"/>
      <c r="O516" s="46"/>
      <c r="P516" s="46"/>
      <c r="Q516" s="44"/>
      <c r="R516" s="27"/>
    </row>
    <row r="517" spans="2:18" x14ac:dyDescent="0.2">
      <c r="B517" s="53"/>
      <c r="C517" s="55"/>
      <c r="D517" s="55"/>
      <c r="E517" s="55"/>
      <c r="F517" s="53"/>
      <c r="G517" s="55"/>
      <c r="H517" s="50"/>
      <c r="I517" s="53">
        <v>24</v>
      </c>
      <c r="J517" s="55">
        <v>3.94</v>
      </c>
      <c r="K517" s="55">
        <f t="shared" si="163"/>
        <v>3.9370000000000003</v>
      </c>
      <c r="L517" s="53">
        <f t="shared" si="164"/>
        <v>4</v>
      </c>
      <c r="M517" s="55">
        <f t="shared" si="165"/>
        <v>15.748000000000001</v>
      </c>
      <c r="N517" s="46"/>
      <c r="O517" s="46"/>
      <c r="P517" s="46"/>
      <c r="Q517" s="44"/>
      <c r="R517" s="27"/>
    </row>
    <row r="518" spans="2:18" x14ac:dyDescent="0.2">
      <c r="B518" s="54"/>
      <c r="C518" s="56"/>
      <c r="D518" s="56"/>
      <c r="E518" s="55"/>
      <c r="F518" s="53"/>
      <c r="G518" s="55"/>
      <c r="H518" s="50"/>
      <c r="I518" s="53"/>
      <c r="J518" s="53"/>
      <c r="K518" s="55"/>
      <c r="L518" s="53"/>
      <c r="M518" s="55"/>
      <c r="N518" s="46"/>
      <c r="O518" s="46"/>
      <c r="P518" s="46"/>
      <c r="Q518" s="44"/>
      <c r="R518" s="27"/>
    </row>
    <row r="519" spans="2:18" x14ac:dyDescent="0.2">
      <c r="B519" s="54"/>
      <c r="C519" s="56"/>
      <c r="D519" s="56"/>
      <c r="E519" s="55"/>
      <c r="F519" s="53"/>
      <c r="G519" s="55"/>
      <c r="H519" s="50"/>
      <c r="I519" s="53"/>
      <c r="J519" s="65"/>
      <c r="K519" s="55"/>
      <c r="L519" s="53"/>
      <c r="M519" s="55"/>
      <c r="N519" s="44"/>
      <c r="O519" s="48"/>
      <c r="P519" s="48"/>
      <c r="Q519" s="44"/>
    </row>
    <row r="520" spans="2:18" x14ac:dyDescent="0.2">
      <c r="B520" s="54"/>
      <c r="C520" s="56"/>
      <c r="D520" s="56"/>
      <c r="E520" s="55"/>
      <c r="F520" s="53"/>
      <c r="G520" s="55"/>
      <c r="H520" s="50"/>
      <c r="I520" s="54"/>
      <c r="J520" s="54"/>
      <c r="K520" s="55"/>
      <c r="L520" s="53"/>
      <c r="M520" s="55"/>
      <c r="N520" s="44"/>
      <c r="O520" s="49"/>
      <c r="P520" s="49"/>
      <c r="Q520" s="44"/>
    </row>
    <row r="521" spans="2:18" x14ac:dyDescent="0.2">
      <c r="B521" s="54"/>
      <c r="C521" s="56"/>
      <c r="D521" s="56"/>
      <c r="E521" s="55"/>
      <c r="F521" s="53"/>
      <c r="G521" s="55"/>
      <c r="I521" s="54"/>
      <c r="J521" s="54"/>
      <c r="K521" s="55"/>
      <c r="L521" s="53"/>
      <c r="M521" s="55"/>
      <c r="N521" s="44"/>
      <c r="O521" s="49"/>
      <c r="P521" s="49"/>
      <c r="Q521" s="44"/>
    </row>
    <row r="522" spans="2:18" x14ac:dyDescent="0.2">
      <c r="B522" s="54"/>
      <c r="C522" s="56"/>
      <c r="D522" s="56"/>
      <c r="E522" s="55"/>
      <c r="F522" s="53"/>
      <c r="G522" s="55"/>
      <c r="I522" s="54"/>
      <c r="J522" s="54"/>
      <c r="K522" s="55"/>
      <c r="L522" s="53"/>
      <c r="M522" s="55"/>
      <c r="N522" s="49"/>
      <c r="O522" s="49"/>
      <c r="P522" s="49"/>
      <c r="Q522" s="44"/>
    </row>
    <row r="523" spans="2:18" x14ac:dyDescent="0.2">
      <c r="B523" s="54"/>
      <c r="C523" s="56"/>
      <c r="D523" s="56"/>
      <c r="E523" s="55"/>
      <c r="F523" s="53"/>
      <c r="G523" s="55"/>
      <c r="I523" s="54"/>
      <c r="J523" s="54"/>
      <c r="K523" s="55"/>
      <c r="L523" s="53"/>
      <c r="M523" s="55"/>
      <c r="N523" s="49"/>
      <c r="O523" s="49"/>
      <c r="P523" s="49"/>
      <c r="Q523" s="44"/>
    </row>
    <row r="524" spans="2:18" x14ac:dyDescent="0.2">
      <c r="B524" s="54"/>
      <c r="C524" s="56"/>
      <c r="D524" s="56"/>
      <c r="E524" s="55"/>
      <c r="F524" s="53"/>
      <c r="G524" s="55"/>
      <c r="I524" s="54"/>
      <c r="J524" s="54"/>
      <c r="K524" s="55"/>
      <c r="L524" s="53"/>
      <c r="M524" s="55"/>
      <c r="N524" s="49"/>
      <c r="O524" s="49"/>
      <c r="P524" s="49"/>
      <c r="Q524" s="44"/>
    </row>
    <row r="525" spans="2:18" x14ac:dyDescent="0.2">
      <c r="B525" s="54"/>
      <c r="C525" s="56"/>
      <c r="D525" s="56"/>
      <c r="E525" s="55"/>
      <c r="F525" s="53"/>
      <c r="G525" s="55"/>
      <c r="H525" s="55"/>
      <c r="I525" s="54"/>
      <c r="J525" s="54"/>
      <c r="K525" s="55"/>
      <c r="L525" s="53"/>
      <c r="M525" s="55"/>
      <c r="N525" s="49"/>
      <c r="O525" s="49"/>
      <c r="P525" s="49"/>
      <c r="Q525" s="44"/>
    </row>
    <row r="526" spans="2:18" x14ac:dyDescent="0.2">
      <c r="B526" s="54"/>
      <c r="C526" s="56"/>
      <c r="D526" s="56"/>
      <c r="E526" s="55"/>
      <c r="F526" s="53"/>
      <c r="G526" s="55"/>
      <c r="H526" s="55"/>
      <c r="I526" s="54"/>
      <c r="J526" s="54"/>
      <c r="K526" s="55"/>
      <c r="L526" s="53"/>
      <c r="M526" s="55"/>
      <c r="N526" s="48"/>
      <c r="O526" s="49"/>
      <c r="P526" s="49"/>
      <c r="Q526" s="44"/>
    </row>
    <row r="527" spans="2:18" x14ac:dyDescent="0.2">
      <c r="B527" s="54"/>
      <c r="C527" s="56"/>
      <c r="D527" s="56"/>
      <c r="E527" s="55"/>
      <c r="F527" s="53"/>
      <c r="G527" s="55"/>
      <c r="H527" s="55"/>
      <c r="I527" s="54"/>
      <c r="J527" s="54"/>
      <c r="K527" s="55"/>
      <c r="L527" s="53"/>
      <c r="M527" s="55"/>
      <c r="N527" s="46"/>
      <c r="O527" s="46"/>
      <c r="P527" s="46"/>
      <c r="Q527" s="44"/>
      <c r="R527" s="27"/>
    </row>
    <row r="528" spans="2:18" ht="15" x14ac:dyDescent="0.2">
      <c r="B528" s="54"/>
      <c r="C528" s="56"/>
      <c r="D528" s="56"/>
      <c r="E528" s="55"/>
      <c r="F528" s="53">
        <f>SUM(F504:F527)</f>
        <v>24</v>
      </c>
      <c r="G528" s="55">
        <f>SUM(G504:G527)</f>
        <v>33.380000000000003</v>
      </c>
      <c r="H528" s="55"/>
      <c r="I528" s="55"/>
      <c r="J528" s="35"/>
      <c r="K528" s="35"/>
      <c r="L528" s="53">
        <f>SUM(L505:L527)</f>
        <v>24</v>
      </c>
      <c r="M528" s="53">
        <f>SUM(M505:M527)</f>
        <v>20.204928250000002</v>
      </c>
      <c r="N528" s="46"/>
      <c r="O528" s="46"/>
      <c r="P528" s="46"/>
      <c r="Q528" s="44"/>
      <c r="R528" s="27"/>
    </row>
    <row r="529" spans="2:18" ht="15" x14ac:dyDescent="0.2">
      <c r="B529" s="50" t="s">
        <v>70</v>
      </c>
      <c r="C529" s="50"/>
      <c r="D529" s="80">
        <v>2.5</v>
      </c>
      <c r="E529" s="80"/>
      <c r="J529" s="35"/>
      <c r="K529" s="35"/>
      <c r="L529" s="35"/>
      <c r="M529" s="35"/>
      <c r="N529" s="49"/>
      <c r="O529" s="49"/>
      <c r="P529" s="49"/>
      <c r="Q529" s="44"/>
    </row>
    <row r="530" spans="2:18" x14ac:dyDescent="0.2">
      <c r="B530" s="79" t="s">
        <v>109</v>
      </c>
      <c r="C530" s="79"/>
      <c r="D530" s="79"/>
      <c r="E530" s="79"/>
      <c r="F530" s="79"/>
      <c r="G530" s="79"/>
      <c r="H530" s="21" t="s">
        <v>74</v>
      </c>
      <c r="I530" s="79" t="s">
        <v>71</v>
      </c>
      <c r="J530" s="79"/>
      <c r="K530" s="79"/>
      <c r="L530" s="79"/>
      <c r="M530" s="79"/>
      <c r="N530" s="73"/>
      <c r="O530" s="73"/>
      <c r="P530" s="26">
        <f>I545-I543</f>
        <v>-28</v>
      </c>
      <c r="Q530" s="44"/>
    </row>
    <row r="531" spans="2:18" x14ac:dyDescent="0.2">
      <c r="B531" s="53">
        <v>0</v>
      </c>
      <c r="C531" s="55">
        <v>2.8319999999999999</v>
      </c>
      <c r="D531" s="55" t="s">
        <v>110</v>
      </c>
      <c r="E531" s="53"/>
      <c r="F531" s="53"/>
      <c r="G531" s="53"/>
      <c r="H531" s="53"/>
      <c r="I531" s="54"/>
      <c r="J531" s="25"/>
      <c r="K531" s="55"/>
      <c r="L531" s="53"/>
      <c r="M531" s="55"/>
      <c r="N531" s="46"/>
      <c r="O531" s="46"/>
      <c r="P531" s="46"/>
      <c r="Q531" s="44"/>
      <c r="R531" s="27"/>
    </row>
    <row r="532" spans="2:18" x14ac:dyDescent="0.2">
      <c r="B532" s="53">
        <v>5</v>
      </c>
      <c r="C532" s="55">
        <v>2.8220000000000001</v>
      </c>
      <c r="D532" s="55"/>
      <c r="E532" s="55">
        <f>(C531+C532)/2</f>
        <v>2.827</v>
      </c>
      <c r="F532" s="53">
        <f>B532-B531</f>
        <v>5</v>
      </c>
      <c r="G532" s="55">
        <f>E532*F532</f>
        <v>14.135</v>
      </c>
      <c r="H532" s="53"/>
      <c r="I532" s="27"/>
      <c r="J532" s="27"/>
      <c r="K532" s="55"/>
      <c r="L532" s="53"/>
      <c r="M532" s="55"/>
      <c r="N532" s="46"/>
      <c r="O532" s="46"/>
      <c r="P532" s="46"/>
      <c r="Q532" s="47"/>
      <c r="R532" s="27"/>
    </row>
    <row r="533" spans="2:18" x14ac:dyDescent="0.2">
      <c r="B533" s="53">
        <v>10</v>
      </c>
      <c r="C533" s="55">
        <v>2.8170000000000002</v>
      </c>
      <c r="D533" s="55" t="s">
        <v>23</v>
      </c>
      <c r="E533" s="55">
        <f t="shared" ref="E533:E545" si="166">(C532+C533)/2</f>
        <v>2.8195000000000001</v>
      </c>
      <c r="F533" s="53">
        <f t="shared" ref="F533:F545" si="167">B533-B532</f>
        <v>5</v>
      </c>
      <c r="G533" s="55">
        <f t="shared" ref="G533:G545" si="168">E533*F533</f>
        <v>14.0975</v>
      </c>
      <c r="H533" s="53"/>
      <c r="I533" s="27"/>
      <c r="J533" s="27"/>
      <c r="K533" s="55"/>
      <c r="L533" s="53"/>
      <c r="M533" s="55"/>
      <c r="N533" s="46"/>
      <c r="O533" s="46"/>
      <c r="P533" s="46"/>
      <c r="Q533" s="47"/>
      <c r="R533" s="27"/>
    </row>
    <row r="534" spans="2:18" x14ac:dyDescent="0.2">
      <c r="B534" s="53">
        <v>12</v>
      </c>
      <c r="C534" s="55">
        <v>0.32700000000000001</v>
      </c>
      <c r="E534" s="55">
        <f t="shared" si="166"/>
        <v>1.5720000000000001</v>
      </c>
      <c r="F534" s="53">
        <f t="shared" si="167"/>
        <v>2</v>
      </c>
      <c r="G534" s="55">
        <f t="shared" si="168"/>
        <v>3.1440000000000001</v>
      </c>
      <c r="H534" s="53"/>
      <c r="I534" s="27"/>
      <c r="J534" s="27"/>
      <c r="K534" s="55"/>
      <c r="L534" s="53"/>
      <c r="M534" s="55"/>
      <c r="N534" s="46"/>
      <c r="O534" s="46"/>
      <c r="P534" s="46"/>
      <c r="Q534" s="47"/>
      <c r="R534" s="27"/>
    </row>
    <row r="535" spans="2:18" x14ac:dyDescent="0.2">
      <c r="B535" s="53">
        <v>13</v>
      </c>
      <c r="C535" s="55">
        <v>-1.9E-2</v>
      </c>
      <c r="D535" s="55"/>
      <c r="E535" s="55">
        <f t="shared" si="166"/>
        <v>0.154</v>
      </c>
      <c r="F535" s="53">
        <f t="shared" si="167"/>
        <v>1</v>
      </c>
      <c r="G535" s="55">
        <f t="shared" si="168"/>
        <v>0.154</v>
      </c>
      <c r="H535" s="53"/>
      <c r="I535" s="27"/>
      <c r="J535" s="27"/>
      <c r="K535" s="55"/>
      <c r="L535" s="53"/>
      <c r="M535" s="55"/>
      <c r="N535" s="46"/>
      <c r="O535" s="46"/>
      <c r="P535" s="46"/>
      <c r="Q535" s="47"/>
      <c r="R535" s="27"/>
    </row>
    <row r="536" spans="2:18" x14ac:dyDescent="0.2">
      <c r="B536" s="53">
        <v>14</v>
      </c>
      <c r="C536" s="55">
        <v>-0.33300000000000002</v>
      </c>
      <c r="D536" s="55"/>
      <c r="E536" s="55">
        <f t="shared" si="166"/>
        <v>-0.17600000000000002</v>
      </c>
      <c r="F536" s="53">
        <f t="shared" si="167"/>
        <v>1</v>
      </c>
      <c r="G536" s="55">
        <f t="shared" si="168"/>
        <v>-0.17600000000000002</v>
      </c>
      <c r="H536" s="53"/>
      <c r="I536" s="53">
        <v>0</v>
      </c>
      <c r="J536" s="55">
        <v>2.8319999999999999</v>
      </c>
      <c r="K536" s="55"/>
      <c r="L536" s="53"/>
      <c r="M536" s="55"/>
      <c r="N536" s="46"/>
      <c r="O536" s="46"/>
      <c r="P536" s="46"/>
      <c r="Q536" s="47"/>
      <c r="R536" s="27"/>
    </row>
    <row r="537" spans="2:18" x14ac:dyDescent="0.2">
      <c r="B537" s="53">
        <v>15.5</v>
      </c>
      <c r="C537" s="55">
        <v>-0.40799999999999997</v>
      </c>
      <c r="D537" s="55" t="s">
        <v>22</v>
      </c>
      <c r="E537" s="55">
        <f t="shared" si="166"/>
        <v>-0.3705</v>
      </c>
      <c r="F537" s="53">
        <f t="shared" si="167"/>
        <v>1.5</v>
      </c>
      <c r="G537" s="55">
        <f t="shared" si="168"/>
        <v>-0.55574999999999997</v>
      </c>
      <c r="I537" s="53">
        <v>5</v>
      </c>
      <c r="J537" s="55">
        <v>2.8220000000000001</v>
      </c>
      <c r="K537" s="55">
        <f t="shared" ref="K537:K543" si="169">AVERAGE(J536,J537)</f>
        <v>2.827</v>
      </c>
      <c r="L537" s="53">
        <f t="shared" ref="L537:L543" si="170">I537-I536</f>
        <v>5</v>
      </c>
      <c r="M537" s="55">
        <f t="shared" ref="M537:M543" si="171">L537*K537</f>
        <v>14.135</v>
      </c>
      <c r="N537" s="46"/>
      <c r="O537" s="46"/>
      <c r="P537" s="46"/>
      <c r="Q537" s="47"/>
      <c r="R537" s="27"/>
    </row>
    <row r="538" spans="2:18" x14ac:dyDescent="0.2">
      <c r="B538" s="53">
        <v>17</v>
      </c>
      <c r="C538" s="55">
        <v>-0.34300000000000003</v>
      </c>
      <c r="D538" s="55"/>
      <c r="E538" s="55">
        <f t="shared" si="166"/>
        <v>-0.3755</v>
      </c>
      <c r="F538" s="53">
        <f t="shared" si="167"/>
        <v>1.5</v>
      </c>
      <c r="G538" s="55">
        <f t="shared" si="168"/>
        <v>-0.56325000000000003</v>
      </c>
      <c r="I538" s="53">
        <v>6.5</v>
      </c>
      <c r="J538" s="55">
        <v>2.8170000000000002</v>
      </c>
      <c r="K538" s="55">
        <f t="shared" si="169"/>
        <v>2.8195000000000001</v>
      </c>
      <c r="L538" s="53">
        <f t="shared" si="170"/>
        <v>1.5</v>
      </c>
      <c r="M538" s="55">
        <f t="shared" si="171"/>
        <v>4.2292500000000004</v>
      </c>
      <c r="N538" s="46"/>
      <c r="O538" s="46"/>
      <c r="P538" s="46"/>
      <c r="Q538" s="47"/>
      <c r="R538" s="27"/>
    </row>
    <row r="539" spans="2:18" x14ac:dyDescent="0.2">
      <c r="B539" s="53">
        <v>19</v>
      </c>
      <c r="C539" s="55">
        <v>3.2000000000000001E-2</v>
      </c>
      <c r="E539" s="55">
        <f t="shared" si="166"/>
        <v>-0.15550000000000003</v>
      </c>
      <c r="F539" s="53">
        <f t="shared" si="167"/>
        <v>2</v>
      </c>
      <c r="G539" s="55">
        <f t="shared" si="168"/>
        <v>-0.31100000000000005</v>
      </c>
      <c r="I539" s="39">
        <f>I538+(J538-J539)*1.5</f>
        <v>12.9755</v>
      </c>
      <c r="J539" s="40">
        <v>-1.5</v>
      </c>
      <c r="K539" s="55">
        <f t="shared" si="169"/>
        <v>0.65850000000000009</v>
      </c>
      <c r="L539" s="53">
        <f t="shared" si="170"/>
        <v>6.4755000000000003</v>
      </c>
      <c r="M539" s="55">
        <f t="shared" si="171"/>
        <v>4.2641167500000003</v>
      </c>
      <c r="N539" s="48"/>
      <c r="O539" s="48"/>
      <c r="P539" s="48"/>
      <c r="Q539" s="47"/>
      <c r="R539" s="27"/>
    </row>
    <row r="540" spans="2:18" x14ac:dyDescent="0.2">
      <c r="B540" s="53">
        <v>20</v>
      </c>
      <c r="C540" s="55">
        <v>0.377</v>
      </c>
      <c r="D540" s="55"/>
      <c r="E540" s="55">
        <f t="shared" si="166"/>
        <v>0.20450000000000002</v>
      </c>
      <c r="F540" s="53">
        <f t="shared" si="167"/>
        <v>1</v>
      </c>
      <c r="G540" s="55">
        <f t="shared" si="168"/>
        <v>0.20450000000000002</v>
      </c>
      <c r="H540" s="53"/>
      <c r="I540" s="41">
        <f>I539+3</f>
        <v>15.9755</v>
      </c>
      <c r="J540" s="42">
        <f>J539</f>
        <v>-1.5</v>
      </c>
      <c r="K540" s="55">
        <f t="shared" si="169"/>
        <v>-1.5</v>
      </c>
      <c r="L540" s="53">
        <f t="shared" si="170"/>
        <v>3</v>
      </c>
      <c r="M540" s="55">
        <f t="shared" si="171"/>
        <v>-4.5</v>
      </c>
      <c r="N540" s="46"/>
      <c r="O540" s="46"/>
      <c r="P540" s="46"/>
      <c r="Q540" s="47"/>
      <c r="R540" s="27"/>
    </row>
    <row r="541" spans="2:18" x14ac:dyDescent="0.2">
      <c r="B541" s="53">
        <v>21</v>
      </c>
      <c r="C541" s="55">
        <v>1.3759999999999999</v>
      </c>
      <c r="D541" s="55" t="s">
        <v>21</v>
      </c>
      <c r="E541" s="55">
        <f t="shared" si="166"/>
        <v>0.87649999999999995</v>
      </c>
      <c r="F541" s="53">
        <f t="shared" si="167"/>
        <v>1</v>
      </c>
      <c r="G541" s="55">
        <f t="shared" si="168"/>
        <v>0.87649999999999995</v>
      </c>
      <c r="H541" s="53"/>
      <c r="I541" s="39">
        <f>I540+3</f>
        <v>18.9755</v>
      </c>
      <c r="J541" s="40">
        <f>J539</f>
        <v>-1.5</v>
      </c>
      <c r="K541" s="55">
        <f t="shared" si="169"/>
        <v>-1.5</v>
      </c>
      <c r="L541" s="53">
        <f t="shared" si="170"/>
        <v>3</v>
      </c>
      <c r="M541" s="55">
        <f t="shared" si="171"/>
        <v>-4.5</v>
      </c>
      <c r="N541" s="48"/>
      <c r="O541" s="48"/>
      <c r="P541" s="48"/>
      <c r="Q541" s="47"/>
      <c r="R541" s="27"/>
    </row>
    <row r="542" spans="2:18" x14ac:dyDescent="0.2">
      <c r="B542" s="53">
        <v>22</v>
      </c>
      <c r="C542" s="55">
        <v>1.4359999999999999</v>
      </c>
      <c r="D542" s="55"/>
      <c r="E542" s="55">
        <f t="shared" si="166"/>
        <v>1.4059999999999999</v>
      </c>
      <c r="F542" s="53">
        <f t="shared" si="167"/>
        <v>1</v>
      </c>
      <c r="G542" s="55">
        <f t="shared" si="168"/>
        <v>1.4059999999999999</v>
      </c>
      <c r="H542" s="53"/>
      <c r="I542" s="39">
        <f>I541+(J542-J541)*1.5</f>
        <v>27.5855</v>
      </c>
      <c r="J542" s="69">
        <v>4.24</v>
      </c>
      <c r="K542" s="55">
        <f t="shared" si="169"/>
        <v>1.37</v>
      </c>
      <c r="L542" s="53">
        <f t="shared" si="170"/>
        <v>8.61</v>
      </c>
      <c r="M542" s="55">
        <f t="shared" si="171"/>
        <v>11.7957</v>
      </c>
      <c r="N542" s="48"/>
      <c r="O542" s="48"/>
      <c r="P542" s="48"/>
      <c r="Q542" s="47"/>
      <c r="R542" s="27"/>
    </row>
    <row r="543" spans="2:18" x14ac:dyDescent="0.2">
      <c r="B543" s="53">
        <v>24</v>
      </c>
      <c r="C543" s="55">
        <v>4.242</v>
      </c>
      <c r="D543" s="55"/>
      <c r="E543" s="55">
        <f t="shared" si="166"/>
        <v>2.839</v>
      </c>
      <c r="F543" s="53">
        <f t="shared" si="167"/>
        <v>2</v>
      </c>
      <c r="G543" s="55">
        <f t="shared" si="168"/>
        <v>5.6779999999999999</v>
      </c>
      <c r="H543" s="53"/>
      <c r="I543" s="53">
        <v>28</v>
      </c>
      <c r="J543" s="55">
        <v>4.28</v>
      </c>
      <c r="K543" s="55">
        <f t="shared" si="169"/>
        <v>4.26</v>
      </c>
      <c r="L543" s="53">
        <f t="shared" si="170"/>
        <v>0.41450000000000031</v>
      </c>
      <c r="M543" s="55">
        <f t="shared" si="171"/>
        <v>1.7657700000000012</v>
      </c>
      <c r="N543" s="46"/>
      <c r="O543" s="46"/>
      <c r="P543" s="46"/>
      <c r="Q543" s="44"/>
      <c r="R543" s="27"/>
    </row>
    <row r="544" spans="2:18" x14ac:dyDescent="0.2">
      <c r="B544" s="53">
        <v>26</v>
      </c>
      <c r="C544" s="55">
        <v>4.2469999999999999</v>
      </c>
      <c r="D544" s="29" t="s">
        <v>120</v>
      </c>
      <c r="E544" s="55">
        <f t="shared" si="166"/>
        <v>4.2445000000000004</v>
      </c>
      <c r="F544" s="53">
        <f t="shared" si="167"/>
        <v>2</v>
      </c>
      <c r="G544" s="55">
        <f t="shared" si="168"/>
        <v>8.4890000000000008</v>
      </c>
      <c r="H544" s="50"/>
      <c r="I544" s="27"/>
      <c r="J544" s="27"/>
      <c r="K544" s="55"/>
      <c r="L544" s="53"/>
      <c r="M544" s="55"/>
      <c r="N544" s="46"/>
      <c r="O544" s="46"/>
      <c r="P544" s="46"/>
      <c r="Q544" s="44"/>
      <c r="R544" s="27"/>
    </row>
    <row r="545" spans="2:18" x14ac:dyDescent="0.2">
      <c r="B545" s="53">
        <v>27</v>
      </c>
      <c r="C545" s="55">
        <v>4.24</v>
      </c>
      <c r="D545" s="55"/>
      <c r="E545" s="55">
        <f t="shared" si="166"/>
        <v>4.2435</v>
      </c>
      <c r="F545" s="53">
        <f t="shared" si="167"/>
        <v>1</v>
      </c>
      <c r="G545" s="55">
        <f t="shared" si="168"/>
        <v>4.2435</v>
      </c>
      <c r="H545" s="50"/>
      <c r="I545" s="53"/>
      <c r="J545" s="53"/>
      <c r="K545" s="55"/>
      <c r="L545" s="53"/>
      <c r="M545" s="55"/>
      <c r="N545" s="46"/>
      <c r="O545" s="46"/>
      <c r="P545" s="46"/>
      <c r="Q545" s="44"/>
      <c r="R545" s="27"/>
    </row>
    <row r="546" spans="2:18" x14ac:dyDescent="0.2">
      <c r="B546" s="54">
        <v>28</v>
      </c>
      <c r="C546" s="56">
        <v>4.24</v>
      </c>
      <c r="D546" s="55"/>
      <c r="E546" s="55"/>
      <c r="F546" s="53"/>
      <c r="G546" s="55"/>
      <c r="H546" s="50"/>
      <c r="I546" s="53"/>
      <c r="J546" s="53"/>
      <c r="K546" s="55"/>
      <c r="L546" s="53"/>
      <c r="M546" s="55"/>
      <c r="N546" s="46"/>
      <c r="O546" s="46"/>
      <c r="P546" s="46"/>
      <c r="Q546" s="44"/>
      <c r="R546" s="27"/>
    </row>
    <row r="547" spans="2:18" x14ac:dyDescent="0.2">
      <c r="B547" s="74"/>
      <c r="C547" s="75"/>
      <c r="D547" s="75"/>
      <c r="E547" s="67"/>
      <c r="F547" s="76"/>
      <c r="G547" s="67"/>
      <c r="H547" s="44"/>
      <c r="I547" s="74"/>
      <c r="J547" s="74"/>
      <c r="K547" s="67"/>
      <c r="L547" s="76"/>
      <c r="M547" s="67"/>
      <c r="N547" s="49"/>
      <c r="O547" s="49"/>
      <c r="P547" s="49"/>
      <c r="Q547" s="44"/>
    </row>
    <row r="548" spans="2:18" ht="15" x14ac:dyDescent="0.2">
      <c r="B548" s="50" t="s">
        <v>70</v>
      </c>
      <c r="C548" s="50"/>
      <c r="D548" s="80">
        <v>2.5550000000000002</v>
      </c>
      <c r="E548" s="80"/>
      <c r="J548" s="35"/>
      <c r="K548" s="35"/>
      <c r="L548" s="35"/>
      <c r="M548" s="35"/>
      <c r="N548" s="49"/>
      <c r="O548" s="49"/>
      <c r="P548" s="49"/>
      <c r="Q548" s="44"/>
    </row>
    <row r="549" spans="2:18" x14ac:dyDescent="0.2">
      <c r="B549" s="79" t="s">
        <v>109</v>
      </c>
      <c r="C549" s="79"/>
      <c r="D549" s="79"/>
      <c r="E549" s="79"/>
      <c r="F549" s="79"/>
      <c r="G549" s="79"/>
      <c r="H549" s="21" t="s">
        <v>74</v>
      </c>
      <c r="I549" s="79" t="s">
        <v>71</v>
      </c>
      <c r="J549" s="79"/>
      <c r="K549" s="79"/>
      <c r="L549" s="79"/>
      <c r="M549" s="79"/>
      <c r="N549" s="73"/>
      <c r="O549" s="73"/>
      <c r="P549" s="26">
        <f>I564-I562</f>
        <v>7</v>
      </c>
      <c r="Q549" s="44"/>
    </row>
    <row r="550" spans="2:18" x14ac:dyDescent="0.2">
      <c r="B550" s="53">
        <v>0</v>
      </c>
      <c r="C550" s="55">
        <v>2.242</v>
      </c>
      <c r="D550" s="55" t="s">
        <v>110</v>
      </c>
      <c r="E550" s="53"/>
      <c r="F550" s="53"/>
      <c r="G550" s="53"/>
      <c r="H550" s="53"/>
      <c r="I550" s="54"/>
      <c r="J550" s="25"/>
      <c r="K550" s="55"/>
      <c r="L550" s="53"/>
      <c r="M550" s="55"/>
      <c r="N550" s="46"/>
      <c r="O550" s="46"/>
      <c r="P550" s="46"/>
      <c r="Q550" s="44"/>
      <c r="R550" s="27"/>
    </row>
    <row r="551" spans="2:18" x14ac:dyDescent="0.2">
      <c r="B551" s="53">
        <v>5</v>
      </c>
      <c r="C551" s="55">
        <v>2.2469999999999999</v>
      </c>
      <c r="D551" s="55"/>
      <c r="E551" s="55">
        <f>(C550+C551)/2</f>
        <v>2.2444999999999999</v>
      </c>
      <c r="F551" s="53">
        <f>B551-B550</f>
        <v>5</v>
      </c>
      <c r="G551" s="55">
        <f>E551*F551</f>
        <v>11.2225</v>
      </c>
      <c r="H551" s="53"/>
      <c r="I551" s="27"/>
      <c r="J551" s="27"/>
      <c r="K551" s="55"/>
      <c r="L551" s="53"/>
      <c r="M551" s="55"/>
      <c r="N551" s="46"/>
      <c r="O551" s="46"/>
      <c r="P551" s="46"/>
      <c r="Q551" s="47"/>
      <c r="R551" s="27"/>
    </row>
    <row r="552" spans="2:18" x14ac:dyDescent="0.2">
      <c r="B552" s="53">
        <v>10</v>
      </c>
      <c r="C552" s="55">
        <v>2.2509999999999999</v>
      </c>
      <c r="D552" s="55" t="s">
        <v>23</v>
      </c>
      <c r="E552" s="55">
        <f t="shared" ref="E552:E563" si="172">(C551+C552)/2</f>
        <v>2.2489999999999997</v>
      </c>
      <c r="F552" s="53">
        <f t="shared" ref="F552:F563" si="173">B552-B551</f>
        <v>5</v>
      </c>
      <c r="G552" s="55">
        <f t="shared" ref="G552:G563" si="174">E552*F552</f>
        <v>11.244999999999997</v>
      </c>
      <c r="H552" s="53"/>
      <c r="I552" s="27"/>
      <c r="J552" s="27"/>
      <c r="K552" s="55"/>
      <c r="L552" s="53"/>
      <c r="M552" s="55"/>
      <c r="N552" s="46"/>
      <c r="O552" s="46"/>
      <c r="P552" s="46"/>
      <c r="Q552" s="47"/>
      <c r="R552" s="27"/>
    </row>
    <row r="553" spans="2:18" x14ac:dyDescent="0.2">
      <c r="B553" s="53">
        <v>12</v>
      </c>
      <c r="C553" s="55">
        <v>0.35599999999999998</v>
      </c>
      <c r="E553" s="55">
        <f t="shared" si="172"/>
        <v>1.3034999999999999</v>
      </c>
      <c r="F553" s="53">
        <f t="shared" si="173"/>
        <v>2</v>
      </c>
      <c r="G553" s="55">
        <f t="shared" si="174"/>
        <v>2.6069999999999998</v>
      </c>
      <c r="H553" s="53"/>
      <c r="I553" s="27"/>
      <c r="J553" s="27"/>
      <c r="K553" s="55"/>
      <c r="L553" s="53"/>
      <c r="M553" s="55"/>
      <c r="N553" s="46"/>
      <c r="O553" s="46"/>
      <c r="P553" s="46"/>
      <c r="Q553" s="47"/>
      <c r="R553" s="27"/>
    </row>
    <row r="554" spans="2:18" x14ac:dyDescent="0.2">
      <c r="B554" s="53">
        <v>14</v>
      </c>
      <c r="C554" s="55">
        <v>5.6000000000000001E-2</v>
      </c>
      <c r="D554" s="55"/>
      <c r="E554" s="55">
        <f t="shared" si="172"/>
        <v>0.20599999999999999</v>
      </c>
      <c r="F554" s="53">
        <f t="shared" si="173"/>
        <v>2</v>
      </c>
      <c r="G554" s="55">
        <f t="shared" si="174"/>
        <v>0.41199999999999998</v>
      </c>
      <c r="H554" s="53"/>
      <c r="I554" s="27"/>
      <c r="J554" s="27"/>
      <c r="K554" s="55"/>
      <c r="L554" s="53"/>
      <c r="M554" s="55"/>
      <c r="N554" s="46"/>
      <c r="O554" s="46"/>
      <c r="P554" s="46"/>
      <c r="Q554" s="47"/>
      <c r="R554" s="27"/>
    </row>
    <row r="555" spans="2:18" x14ac:dyDescent="0.2">
      <c r="B555" s="53">
        <v>16</v>
      </c>
      <c r="C555" s="55">
        <v>-0.17699999999999999</v>
      </c>
      <c r="D555" s="55"/>
      <c r="E555" s="55">
        <f t="shared" si="172"/>
        <v>-6.0499999999999998E-2</v>
      </c>
      <c r="F555" s="53">
        <f t="shared" si="173"/>
        <v>2</v>
      </c>
      <c r="G555" s="55">
        <f t="shared" si="174"/>
        <v>-0.121</v>
      </c>
      <c r="H555" s="53"/>
      <c r="I555" s="53">
        <v>0</v>
      </c>
      <c r="J555" s="55">
        <v>2.242</v>
      </c>
      <c r="K555" s="55"/>
      <c r="L555" s="53"/>
      <c r="M555" s="55"/>
      <c r="N555" s="46"/>
      <c r="O555" s="46"/>
      <c r="P555" s="46"/>
      <c r="Q555" s="47"/>
      <c r="R555" s="27"/>
    </row>
    <row r="556" spans="2:18" x14ac:dyDescent="0.2">
      <c r="B556" s="53">
        <v>18</v>
      </c>
      <c r="C556" s="55">
        <v>-0.23300000000000001</v>
      </c>
      <c r="D556" s="55" t="s">
        <v>22</v>
      </c>
      <c r="E556" s="55">
        <f t="shared" si="172"/>
        <v>-0.20500000000000002</v>
      </c>
      <c r="F556" s="53">
        <f t="shared" si="173"/>
        <v>2</v>
      </c>
      <c r="G556" s="55">
        <f t="shared" si="174"/>
        <v>-0.41000000000000003</v>
      </c>
      <c r="I556" s="53">
        <v>5</v>
      </c>
      <c r="J556" s="55">
        <v>2.2469999999999999</v>
      </c>
      <c r="K556" s="55">
        <f t="shared" ref="K556:K564" si="175">AVERAGE(J555,J556)</f>
        <v>2.2444999999999999</v>
      </c>
      <c r="L556" s="53">
        <f t="shared" ref="L556:L564" si="176">I556-I555</f>
        <v>5</v>
      </c>
      <c r="M556" s="55">
        <f t="shared" ref="M556:M564" si="177">L556*K556</f>
        <v>11.2225</v>
      </c>
      <c r="N556" s="46"/>
      <c r="O556" s="46"/>
      <c r="P556" s="46"/>
      <c r="Q556" s="47"/>
      <c r="R556" s="27"/>
    </row>
    <row r="557" spans="2:18" x14ac:dyDescent="0.2">
      <c r="B557" s="53">
        <v>20</v>
      </c>
      <c r="C557" s="55">
        <v>-0.17299999999999999</v>
      </c>
      <c r="D557" s="55"/>
      <c r="E557" s="55">
        <f t="shared" si="172"/>
        <v>-0.20300000000000001</v>
      </c>
      <c r="F557" s="53">
        <f t="shared" si="173"/>
        <v>2</v>
      </c>
      <c r="G557" s="55">
        <f t="shared" si="174"/>
        <v>-0.40600000000000003</v>
      </c>
      <c r="I557" s="53">
        <v>8</v>
      </c>
      <c r="J557" s="55">
        <v>2.2509999999999999</v>
      </c>
      <c r="K557" s="55">
        <f t="shared" si="175"/>
        <v>2.2489999999999997</v>
      </c>
      <c r="L557" s="53">
        <f t="shared" si="176"/>
        <v>3</v>
      </c>
      <c r="M557" s="55">
        <f t="shared" si="177"/>
        <v>6.746999999999999</v>
      </c>
      <c r="N557" s="46"/>
      <c r="O557" s="46"/>
      <c r="P557" s="46"/>
      <c r="Q557" s="47"/>
      <c r="R557" s="27"/>
    </row>
    <row r="558" spans="2:18" x14ac:dyDescent="0.2">
      <c r="B558" s="53">
        <v>22</v>
      </c>
      <c r="C558" s="55">
        <v>1.7000000000000001E-2</v>
      </c>
      <c r="E558" s="55">
        <f t="shared" si="172"/>
        <v>-7.7999999999999986E-2</v>
      </c>
      <c r="F558" s="53">
        <f t="shared" si="173"/>
        <v>2</v>
      </c>
      <c r="G558" s="55">
        <f t="shared" si="174"/>
        <v>-0.15599999999999997</v>
      </c>
      <c r="I558" s="39">
        <f>I557+(J557-J558)*1.5</f>
        <v>14.3765</v>
      </c>
      <c r="J558" s="40">
        <v>-2</v>
      </c>
      <c r="K558" s="55">
        <f t="shared" si="175"/>
        <v>0.12549999999999994</v>
      </c>
      <c r="L558" s="53">
        <f t="shared" si="176"/>
        <v>6.3765000000000001</v>
      </c>
      <c r="M558" s="55">
        <f t="shared" si="177"/>
        <v>0.80025074999999968</v>
      </c>
      <c r="N558" s="48"/>
      <c r="O558" s="48"/>
      <c r="P558" s="48"/>
      <c r="Q558" s="47"/>
      <c r="R558" s="27"/>
    </row>
    <row r="559" spans="2:18" x14ac:dyDescent="0.2">
      <c r="B559" s="53">
        <v>24</v>
      </c>
      <c r="C559" s="55">
        <v>0.35499999999999998</v>
      </c>
      <c r="D559" s="55"/>
      <c r="E559" s="55">
        <f t="shared" si="172"/>
        <v>0.186</v>
      </c>
      <c r="F559" s="53">
        <f t="shared" si="173"/>
        <v>2</v>
      </c>
      <c r="G559" s="55">
        <f t="shared" si="174"/>
        <v>0.372</v>
      </c>
      <c r="H559" s="53"/>
      <c r="I559" s="41">
        <f>I558+3</f>
        <v>17.3765</v>
      </c>
      <c r="J559" s="42">
        <f>J558</f>
        <v>-2</v>
      </c>
      <c r="K559" s="55">
        <f t="shared" si="175"/>
        <v>-2</v>
      </c>
      <c r="L559" s="53">
        <f t="shared" si="176"/>
        <v>3</v>
      </c>
      <c r="M559" s="55">
        <f t="shared" si="177"/>
        <v>-6</v>
      </c>
      <c r="N559" s="46"/>
      <c r="O559" s="46"/>
      <c r="P559" s="46"/>
      <c r="Q559" s="47"/>
      <c r="R559" s="27"/>
    </row>
    <row r="560" spans="2:18" x14ac:dyDescent="0.2">
      <c r="B560" s="53">
        <v>26</v>
      </c>
      <c r="C560" s="55">
        <v>2.7559999999999998</v>
      </c>
      <c r="D560" s="55" t="s">
        <v>21</v>
      </c>
      <c r="E560" s="55">
        <f t="shared" si="172"/>
        <v>1.5554999999999999</v>
      </c>
      <c r="F560" s="53">
        <f t="shared" si="173"/>
        <v>2</v>
      </c>
      <c r="G560" s="55">
        <f t="shared" si="174"/>
        <v>3.1109999999999998</v>
      </c>
      <c r="H560" s="53"/>
      <c r="I560" s="39">
        <f>I559+3</f>
        <v>20.3765</v>
      </c>
      <c r="J560" s="40">
        <f>J558</f>
        <v>-2</v>
      </c>
      <c r="K560" s="55">
        <f t="shared" si="175"/>
        <v>-2</v>
      </c>
      <c r="L560" s="53">
        <f t="shared" si="176"/>
        <v>3</v>
      </c>
      <c r="M560" s="55">
        <f t="shared" si="177"/>
        <v>-6</v>
      </c>
      <c r="N560" s="48"/>
      <c r="O560" s="48"/>
      <c r="P560" s="48"/>
      <c r="Q560" s="47"/>
      <c r="R560" s="27"/>
    </row>
    <row r="561" spans="2:18" x14ac:dyDescent="0.2">
      <c r="B561" s="53">
        <v>28</v>
      </c>
      <c r="C561" s="55">
        <v>2.766</v>
      </c>
      <c r="D561" s="55"/>
      <c r="E561" s="55">
        <f t="shared" si="172"/>
        <v>2.7610000000000001</v>
      </c>
      <c r="F561" s="53">
        <f t="shared" si="173"/>
        <v>2</v>
      </c>
      <c r="G561" s="55">
        <f t="shared" si="174"/>
        <v>5.5220000000000002</v>
      </c>
      <c r="H561" s="53"/>
      <c r="I561" s="39">
        <f>I560+(J561-J560)*1.5</f>
        <v>27.5015</v>
      </c>
      <c r="J561" s="69">
        <v>2.75</v>
      </c>
      <c r="K561" s="55">
        <f t="shared" si="175"/>
        <v>0.375</v>
      </c>
      <c r="L561" s="53">
        <f t="shared" si="176"/>
        <v>7.125</v>
      </c>
      <c r="M561" s="55">
        <f t="shared" si="177"/>
        <v>2.671875</v>
      </c>
      <c r="N561" s="48"/>
      <c r="O561" s="48"/>
      <c r="P561" s="48"/>
      <c r="Q561" s="47"/>
      <c r="R561" s="27"/>
    </row>
    <row r="562" spans="2:18" x14ac:dyDescent="0.2">
      <c r="B562" s="53">
        <v>30</v>
      </c>
      <c r="C562" s="55">
        <v>4.407</v>
      </c>
      <c r="D562" s="55"/>
      <c r="E562" s="55">
        <f t="shared" si="172"/>
        <v>3.5865</v>
      </c>
      <c r="F562" s="53">
        <f t="shared" si="173"/>
        <v>2</v>
      </c>
      <c r="G562" s="55">
        <f t="shared" si="174"/>
        <v>7.173</v>
      </c>
      <c r="H562" s="53"/>
      <c r="I562" s="53">
        <v>28</v>
      </c>
      <c r="J562" s="55">
        <v>2.766</v>
      </c>
      <c r="K562" s="55">
        <f t="shared" si="175"/>
        <v>2.758</v>
      </c>
      <c r="L562" s="53">
        <f t="shared" si="176"/>
        <v>0.49849999999999994</v>
      </c>
      <c r="M562" s="55">
        <f t="shared" si="177"/>
        <v>1.3748629999999999</v>
      </c>
      <c r="N562" s="46"/>
      <c r="O562" s="46"/>
      <c r="P562" s="46"/>
      <c r="Q562" s="44"/>
      <c r="R562" s="27"/>
    </row>
    <row r="563" spans="2:18" x14ac:dyDescent="0.2">
      <c r="B563" s="53">
        <v>35</v>
      </c>
      <c r="C563" s="55">
        <v>4.399</v>
      </c>
      <c r="D563" s="29" t="s">
        <v>120</v>
      </c>
      <c r="E563" s="55">
        <f t="shared" si="172"/>
        <v>4.4030000000000005</v>
      </c>
      <c r="F563" s="53">
        <f t="shared" si="173"/>
        <v>5</v>
      </c>
      <c r="G563" s="55">
        <f t="shared" si="174"/>
        <v>22.015000000000001</v>
      </c>
      <c r="H563" s="50"/>
      <c r="I563" s="53">
        <v>30</v>
      </c>
      <c r="J563" s="55">
        <v>4.407</v>
      </c>
      <c r="K563" s="55">
        <f t="shared" si="175"/>
        <v>3.5865</v>
      </c>
      <c r="L563" s="53">
        <f t="shared" si="176"/>
        <v>2</v>
      </c>
      <c r="M563" s="55">
        <f t="shared" si="177"/>
        <v>7.173</v>
      </c>
      <c r="N563" s="46"/>
      <c r="O563" s="46"/>
      <c r="P563" s="46"/>
      <c r="Q563" s="44"/>
      <c r="R563" s="27"/>
    </row>
    <row r="564" spans="2:18" x14ac:dyDescent="0.2">
      <c r="B564" s="53"/>
      <c r="C564" s="55"/>
      <c r="D564" s="55"/>
      <c r="E564" s="55"/>
      <c r="F564" s="53"/>
      <c r="G564" s="55"/>
      <c r="H564" s="50"/>
      <c r="I564" s="53">
        <v>35</v>
      </c>
      <c r="J564" s="55">
        <v>4.399</v>
      </c>
      <c r="K564" s="55">
        <f t="shared" si="175"/>
        <v>4.4030000000000005</v>
      </c>
      <c r="L564" s="53">
        <f t="shared" si="176"/>
        <v>5</v>
      </c>
      <c r="M564" s="55">
        <f t="shared" si="177"/>
        <v>22.015000000000001</v>
      </c>
      <c r="N564" s="46"/>
      <c r="O564" s="46"/>
      <c r="P564" s="46"/>
      <c r="Q564" s="44"/>
      <c r="R564" s="27"/>
    </row>
    <row r="565" spans="2:18" x14ac:dyDescent="0.2">
      <c r="B565" s="54"/>
      <c r="C565" s="56"/>
      <c r="D565" s="55"/>
      <c r="E565" s="55"/>
      <c r="F565" s="53"/>
      <c r="G565" s="55"/>
      <c r="H565" s="50"/>
      <c r="I565" s="53"/>
      <c r="J565" s="55"/>
      <c r="K565" s="55"/>
      <c r="L565" s="53"/>
      <c r="M565" s="55"/>
      <c r="N565" s="46"/>
      <c r="O565" s="46"/>
      <c r="P565" s="46"/>
      <c r="Q565" s="44"/>
      <c r="R565" s="27"/>
    </row>
    <row r="566" spans="2:18" x14ac:dyDescent="0.2">
      <c r="B566" s="54"/>
      <c r="C566" s="56"/>
      <c r="D566" s="56"/>
      <c r="E566" s="55"/>
      <c r="F566" s="53"/>
      <c r="G566" s="55"/>
      <c r="H566" s="50"/>
      <c r="I566" s="53"/>
      <c r="J566" s="65"/>
      <c r="K566" s="55"/>
      <c r="L566" s="53"/>
      <c r="M566" s="55"/>
      <c r="N566" s="44"/>
      <c r="O566" s="48"/>
      <c r="P566" s="48"/>
      <c r="Q566" s="44"/>
    </row>
    <row r="567" spans="2:18" x14ac:dyDescent="0.2">
      <c r="B567" s="54"/>
      <c r="C567" s="56"/>
      <c r="D567" s="56"/>
      <c r="E567" s="55"/>
      <c r="F567" s="53"/>
      <c r="G567" s="55"/>
      <c r="H567" s="50"/>
      <c r="I567" s="54"/>
      <c r="J567" s="54"/>
      <c r="K567" s="55"/>
      <c r="L567" s="53"/>
      <c r="M567" s="55"/>
      <c r="N567" s="44"/>
      <c r="O567" s="49"/>
      <c r="P567" s="49"/>
      <c r="Q567" s="44"/>
    </row>
    <row r="568" spans="2:18" x14ac:dyDescent="0.2">
      <c r="B568" s="54"/>
      <c r="C568" s="56"/>
      <c r="D568" s="56"/>
      <c r="E568" s="55"/>
      <c r="F568" s="53"/>
      <c r="G568" s="55"/>
      <c r="I568" s="54"/>
      <c r="J568" s="54"/>
      <c r="K568" s="55"/>
      <c r="L568" s="53"/>
      <c r="M568" s="55"/>
      <c r="N568" s="44"/>
      <c r="O568" s="49"/>
      <c r="P568" s="49"/>
      <c r="Q568" s="44"/>
    </row>
    <row r="569" spans="2:18" x14ac:dyDescent="0.2">
      <c r="B569" s="54"/>
      <c r="C569" s="56"/>
      <c r="D569" s="56"/>
      <c r="E569" s="55"/>
      <c r="F569" s="53"/>
      <c r="G569" s="55"/>
      <c r="I569" s="54"/>
      <c r="J569" s="54"/>
      <c r="K569" s="55"/>
      <c r="L569" s="53"/>
      <c r="M569" s="55"/>
      <c r="N569" s="49"/>
      <c r="O569" s="49"/>
      <c r="P569" s="49"/>
      <c r="Q569" s="44"/>
    </row>
    <row r="570" spans="2:18" x14ac:dyDescent="0.2">
      <c r="B570" s="54"/>
      <c r="C570" s="56"/>
      <c r="D570" s="56"/>
      <c r="E570" s="55"/>
      <c r="F570" s="53"/>
      <c r="G570" s="55"/>
      <c r="I570" s="54"/>
      <c r="J570" s="54"/>
      <c r="K570" s="55"/>
      <c r="L570" s="53"/>
      <c r="M570" s="55"/>
      <c r="N570" s="49"/>
      <c r="O570" s="49"/>
      <c r="P570" s="49"/>
      <c r="Q570" s="44"/>
    </row>
    <row r="571" spans="2:18" x14ac:dyDescent="0.2">
      <c r="B571" s="54"/>
      <c r="C571" s="56"/>
      <c r="D571" s="56"/>
      <c r="E571" s="55"/>
      <c r="F571" s="53"/>
      <c r="G571" s="55"/>
      <c r="I571" s="54"/>
      <c r="J571" s="54"/>
      <c r="K571" s="55"/>
      <c r="L571" s="53"/>
      <c r="M571" s="55"/>
      <c r="N571" s="49"/>
      <c r="O571" s="49"/>
      <c r="P571" s="49"/>
      <c r="Q571" s="44"/>
    </row>
    <row r="572" spans="2:18" x14ac:dyDescent="0.2">
      <c r="B572" s="54"/>
      <c r="C572" s="56"/>
      <c r="D572" s="56"/>
      <c r="E572" s="55"/>
      <c r="F572" s="53"/>
      <c r="G572" s="55"/>
      <c r="H572" s="55"/>
      <c r="I572" s="54"/>
      <c r="J572" s="54"/>
      <c r="K572" s="55"/>
      <c r="L572" s="53"/>
      <c r="M572" s="55"/>
      <c r="N572" s="49"/>
      <c r="O572" s="49"/>
      <c r="P572" s="49"/>
      <c r="Q572" s="44"/>
    </row>
    <row r="573" spans="2:18" x14ac:dyDescent="0.2">
      <c r="B573" s="54"/>
      <c r="C573" s="56"/>
      <c r="D573" s="56"/>
      <c r="E573" s="55"/>
      <c r="F573" s="53"/>
      <c r="G573" s="55"/>
      <c r="H573" s="55"/>
      <c r="I573" s="54"/>
      <c r="J573" s="54"/>
      <c r="K573" s="55"/>
      <c r="L573" s="53"/>
      <c r="M573" s="55"/>
      <c r="N573" s="48"/>
      <c r="O573" s="49"/>
      <c r="P573" s="49"/>
      <c r="Q573" s="44"/>
    </row>
    <row r="574" spans="2:18" x14ac:dyDescent="0.2">
      <c r="B574" s="54"/>
      <c r="C574" s="56"/>
      <c r="D574" s="56"/>
      <c r="E574" s="55"/>
      <c r="F574" s="53"/>
      <c r="G574" s="55"/>
      <c r="H574" s="55"/>
      <c r="I574" s="54"/>
      <c r="J574" s="54"/>
      <c r="K574" s="55"/>
      <c r="L574" s="53"/>
      <c r="M574" s="55"/>
      <c r="N574" s="46"/>
      <c r="O574" s="46"/>
      <c r="P574" s="46"/>
      <c r="Q574" s="44"/>
      <c r="R574" s="27"/>
    </row>
    <row r="575" spans="2:18" ht="15" x14ac:dyDescent="0.2">
      <c r="B575" s="54"/>
      <c r="C575" s="56"/>
      <c r="D575" s="56"/>
      <c r="E575" s="55"/>
      <c r="F575" s="53">
        <f>SUM(F551:F574)</f>
        <v>35</v>
      </c>
      <c r="G575" s="55">
        <f>SUM(G551:G574)</f>
        <v>62.586500000000001</v>
      </c>
      <c r="H575" s="55"/>
      <c r="I575" s="55"/>
      <c r="J575" s="35"/>
      <c r="K575" s="35"/>
      <c r="L575" s="53">
        <f>SUM(L552:L574)</f>
        <v>35</v>
      </c>
      <c r="M575" s="53">
        <f>SUM(M552:M574)</f>
        <v>40.00448875</v>
      </c>
      <c r="N575" s="46"/>
      <c r="O575" s="46"/>
      <c r="P575" s="46"/>
      <c r="Q575" s="44"/>
      <c r="R575" s="27"/>
    </row>
    <row r="576" spans="2:18" x14ac:dyDescent="0.2">
      <c r="B576" s="54"/>
      <c r="C576" s="56"/>
      <c r="D576" s="56"/>
      <c r="E576" s="55"/>
      <c r="F576" s="53"/>
      <c r="G576" s="55"/>
      <c r="H576" s="53" t="s">
        <v>72</v>
      </c>
      <c r="I576" s="53"/>
      <c r="J576" s="53">
        <f>G575</f>
        <v>62.586500000000001</v>
      </c>
      <c r="K576" s="55" t="s">
        <v>73</v>
      </c>
      <c r="L576" s="53">
        <f>M575</f>
        <v>40.00448875</v>
      </c>
      <c r="M576" s="55">
        <f>J576-L576</f>
        <v>22.582011250000001</v>
      </c>
      <c r="N576" s="46"/>
      <c r="O576" s="46"/>
      <c r="P576" s="46"/>
      <c r="Q576" s="44"/>
      <c r="R576" s="27"/>
    </row>
    <row r="577" spans="2:18" x14ac:dyDescent="0.2">
      <c r="N577" s="44"/>
      <c r="O577" s="44"/>
      <c r="P577" s="44"/>
      <c r="Q577" s="44"/>
    </row>
    <row r="578" spans="2:18" x14ac:dyDescent="0.2">
      <c r="B578" s="74"/>
      <c r="C578" s="75"/>
      <c r="D578" s="75"/>
      <c r="E578" s="67"/>
      <c r="F578" s="76"/>
      <c r="G578" s="67"/>
      <c r="H578" s="77"/>
      <c r="I578" s="74"/>
      <c r="J578" s="74"/>
      <c r="K578" s="67"/>
      <c r="L578" s="76"/>
      <c r="M578" s="67"/>
      <c r="N578" s="44"/>
      <c r="O578" s="49"/>
      <c r="P578" s="49"/>
      <c r="Q578" s="44"/>
    </row>
    <row r="579" spans="2:18" x14ac:dyDescent="0.2">
      <c r="B579" s="74"/>
      <c r="C579" s="75"/>
      <c r="D579" s="75"/>
      <c r="E579" s="67"/>
      <c r="F579" s="76"/>
      <c r="G579" s="67"/>
      <c r="H579" s="44"/>
      <c r="I579" s="74"/>
      <c r="J579" s="74"/>
      <c r="K579" s="67"/>
      <c r="L579" s="76"/>
      <c r="M579" s="67"/>
      <c r="N579" s="44"/>
      <c r="O579" s="49"/>
      <c r="P579" s="49"/>
      <c r="Q579" s="44"/>
    </row>
    <row r="580" spans="2:18" x14ac:dyDescent="0.2">
      <c r="B580" s="21"/>
      <c r="C580" s="74"/>
      <c r="D580" s="75"/>
      <c r="E580" s="75"/>
      <c r="F580" s="67"/>
      <c r="G580" s="76"/>
      <c r="H580" s="67"/>
      <c r="I580" s="77"/>
      <c r="J580" s="74"/>
      <c r="K580" s="74"/>
      <c r="L580" s="67"/>
      <c r="M580" s="76"/>
      <c r="N580" s="67"/>
      <c r="O580" s="44"/>
      <c r="P580" s="49"/>
      <c r="Q580" s="49"/>
      <c r="R580" s="44"/>
    </row>
    <row r="581" spans="2:18" x14ac:dyDescent="0.2">
      <c r="B581" s="21"/>
      <c r="C581" s="74"/>
      <c r="D581" s="75"/>
      <c r="E581" s="75"/>
      <c r="F581" s="67"/>
      <c r="G581" s="76"/>
      <c r="H581" s="67"/>
      <c r="I581" s="44"/>
      <c r="J581" s="74"/>
      <c r="K581" s="74"/>
      <c r="L581" s="67"/>
      <c r="M581" s="76"/>
      <c r="N581" s="67"/>
      <c r="O581" s="44"/>
      <c r="P581" s="49"/>
      <c r="Q581" s="49"/>
      <c r="R581" s="44"/>
    </row>
    <row r="593" spans="2:10" x14ac:dyDescent="0.2">
      <c r="B593" s="21"/>
      <c r="C593" s="21"/>
      <c r="D593" s="21"/>
      <c r="J593"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88">
    <mergeCell ref="B440:G440"/>
    <mergeCell ref="I440:M440"/>
    <mergeCell ref="A1:T1"/>
    <mergeCell ref="D5:E5"/>
    <mergeCell ref="B6:G6"/>
    <mergeCell ref="I6:M6"/>
    <mergeCell ref="D205:E205"/>
    <mergeCell ref="B206:G206"/>
    <mergeCell ref="I206:M206"/>
    <mergeCell ref="D225:E225"/>
    <mergeCell ref="B226:G226"/>
    <mergeCell ref="I226:M226"/>
    <mergeCell ref="D342:E342"/>
    <mergeCell ref="B343:G343"/>
    <mergeCell ref="I343:M343"/>
    <mergeCell ref="D362:E362"/>
    <mergeCell ref="D439:E439"/>
    <mergeCell ref="B363:G363"/>
    <mergeCell ref="I363:M363"/>
    <mergeCell ref="D393:E393"/>
    <mergeCell ref="B394:G394"/>
    <mergeCell ref="I394:M394"/>
    <mergeCell ref="B169:G169"/>
    <mergeCell ref="E263:F263"/>
    <mergeCell ref="D423:E423"/>
    <mergeCell ref="B424:G424"/>
    <mergeCell ref="I424:M424"/>
    <mergeCell ref="B150:G150"/>
    <mergeCell ref="I150:M150"/>
    <mergeCell ref="D149:E149"/>
    <mergeCell ref="H167:I167"/>
    <mergeCell ref="D168:E168"/>
    <mergeCell ref="D244:E244"/>
    <mergeCell ref="B245:G245"/>
    <mergeCell ref="I245:M245"/>
    <mergeCell ref="H185:I185"/>
    <mergeCell ref="D186:E186"/>
    <mergeCell ref="B187:G187"/>
    <mergeCell ref="I187:M187"/>
    <mergeCell ref="I378:M378"/>
    <mergeCell ref="P36:R36"/>
    <mergeCell ref="P39:R39"/>
    <mergeCell ref="H51:I51"/>
    <mergeCell ref="D52:E52"/>
    <mergeCell ref="B53:G53"/>
    <mergeCell ref="I53:M53"/>
    <mergeCell ref="D73:E73"/>
    <mergeCell ref="B74:G74"/>
    <mergeCell ref="I74:M74"/>
    <mergeCell ref="D92:E92"/>
    <mergeCell ref="B93:G93"/>
    <mergeCell ref="I93:M93"/>
    <mergeCell ref="D114:E114"/>
    <mergeCell ref="B115:G115"/>
    <mergeCell ref="I115:M115"/>
    <mergeCell ref="D529:E529"/>
    <mergeCell ref="I169:M169"/>
    <mergeCell ref="D408:E408"/>
    <mergeCell ref="B409:G409"/>
    <mergeCell ref="I409:M409"/>
    <mergeCell ref="B264:G264"/>
    <mergeCell ref="I264:M264"/>
    <mergeCell ref="H299:I299"/>
    <mergeCell ref="D301:E301"/>
    <mergeCell ref="B302:G302"/>
    <mergeCell ref="I302:M302"/>
    <mergeCell ref="D322:E322"/>
    <mergeCell ref="B323:G323"/>
    <mergeCell ref="I323:M323"/>
    <mergeCell ref="D377:E377"/>
    <mergeCell ref="B378:G378"/>
    <mergeCell ref="D484:E484"/>
    <mergeCell ref="B485:G485"/>
    <mergeCell ref="I485:M485"/>
    <mergeCell ref="D501:E501"/>
    <mergeCell ref="B502:G502"/>
    <mergeCell ref="I502:M502"/>
    <mergeCell ref="D453:E453"/>
    <mergeCell ref="B454:G454"/>
    <mergeCell ref="I454:M454"/>
    <mergeCell ref="D469:E469"/>
    <mergeCell ref="B470:G470"/>
    <mergeCell ref="I470:M470"/>
    <mergeCell ref="B530:G530"/>
    <mergeCell ref="I530:M530"/>
    <mergeCell ref="D548:E548"/>
    <mergeCell ref="B549:G549"/>
    <mergeCell ref="I549:M549"/>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zoomScale="190" zoomScaleNormal="190" workbookViewId="0">
      <selection activeCell="D10" sqref="D10"/>
    </sheetView>
  </sheetViews>
  <sheetFormatPr defaultColWidth="8.7109375" defaultRowHeight="12.75" x14ac:dyDescent="0.2"/>
  <cols>
    <col min="1" max="1" width="20.140625" style="1" customWidth="1"/>
    <col min="2" max="2" width="14" style="1" customWidth="1"/>
    <col min="3" max="3" width="19.28515625" style="1" customWidth="1"/>
    <col min="4" max="16384" width="8.7109375" style="1"/>
  </cols>
  <sheetData>
    <row r="1" spans="1:3" x14ac:dyDescent="0.2">
      <c r="A1" s="4" t="s">
        <v>7</v>
      </c>
      <c r="B1" s="4" t="s">
        <v>8</v>
      </c>
      <c r="C1" s="78" t="s">
        <v>151</v>
      </c>
    </row>
    <row r="2" spans="1:3" ht="24.75" customHeight="1" x14ac:dyDescent="0.2">
      <c r="A2" s="4" t="s">
        <v>9</v>
      </c>
      <c r="B2" s="4" t="s">
        <v>152</v>
      </c>
      <c r="C2" s="78" t="s">
        <v>153</v>
      </c>
    </row>
    <row r="3" spans="1:3" x14ac:dyDescent="0.2">
      <c r="A3" s="4" t="s">
        <v>20</v>
      </c>
      <c r="B3" s="4" t="s">
        <v>24</v>
      </c>
      <c r="C3" s="78" t="s">
        <v>154</v>
      </c>
    </row>
    <row r="4" spans="1:3" ht="38.25" customHeight="1" x14ac:dyDescent="0.2">
      <c r="A4" s="4" t="s">
        <v>155</v>
      </c>
      <c r="B4" s="4">
        <v>1</v>
      </c>
      <c r="C4" s="78"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G2" sqref="G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123</v>
      </c>
      <c r="B2" s="3">
        <v>0</v>
      </c>
      <c r="C2" s="3">
        <v>7</v>
      </c>
      <c r="D2" s="3">
        <v>44</v>
      </c>
      <c r="E2" s="3" t="s">
        <v>6</v>
      </c>
      <c r="F2" s="3" t="s">
        <v>25</v>
      </c>
      <c r="G2" s="17" t="s">
        <v>122</v>
      </c>
      <c r="H2" s="3">
        <v>1.2</v>
      </c>
      <c r="I2" s="3">
        <v>-1.6</v>
      </c>
      <c r="J2" s="3">
        <v>0.6</v>
      </c>
      <c r="K2" s="3">
        <v>30</v>
      </c>
      <c r="L2" s="3">
        <v>1</v>
      </c>
    </row>
    <row r="3" spans="1:13" x14ac:dyDescent="0.25">
      <c r="A3" s="3" t="s">
        <v>124</v>
      </c>
      <c r="B3" s="3">
        <v>100</v>
      </c>
      <c r="C3" s="3">
        <v>54</v>
      </c>
      <c r="D3" s="3">
        <v>71</v>
      </c>
      <c r="E3" s="3" t="s">
        <v>6</v>
      </c>
      <c r="F3" s="3" t="s">
        <v>25</v>
      </c>
      <c r="G3" s="17" t="s">
        <v>122</v>
      </c>
      <c r="H3" s="3">
        <v>1.2</v>
      </c>
      <c r="I3" s="3">
        <v>-1.6</v>
      </c>
      <c r="J3" s="3">
        <v>0.6</v>
      </c>
      <c r="K3" s="3">
        <v>30</v>
      </c>
      <c r="L3" s="3">
        <v>1</v>
      </c>
    </row>
    <row r="4" spans="1:13" x14ac:dyDescent="0.25">
      <c r="A4" s="3" t="s">
        <v>125</v>
      </c>
      <c r="B4" s="3">
        <v>200</v>
      </c>
      <c r="C4" s="3">
        <v>75</v>
      </c>
      <c r="D4" s="3">
        <v>90</v>
      </c>
      <c r="E4" s="3" t="s">
        <v>6</v>
      </c>
      <c r="F4" s="3" t="s">
        <v>25</v>
      </c>
      <c r="G4" s="17" t="s">
        <v>122</v>
      </c>
      <c r="H4" s="3">
        <v>1.2</v>
      </c>
      <c r="I4" s="3">
        <v>-1.6</v>
      </c>
      <c r="J4" s="3">
        <v>0.6</v>
      </c>
      <c r="K4" s="3">
        <v>30</v>
      </c>
      <c r="L4" s="3">
        <v>1</v>
      </c>
    </row>
    <row r="5" spans="1:13" x14ac:dyDescent="0.25">
      <c r="A5" s="3" t="s">
        <v>126</v>
      </c>
      <c r="B5" s="3">
        <v>300</v>
      </c>
      <c r="C5" s="3">
        <v>94</v>
      </c>
      <c r="D5" s="3">
        <v>112</v>
      </c>
      <c r="E5" s="3" t="s">
        <v>6</v>
      </c>
      <c r="F5" s="3" t="s">
        <v>25</v>
      </c>
      <c r="G5" s="17" t="s">
        <v>122</v>
      </c>
      <c r="H5" s="3">
        <v>1.2</v>
      </c>
      <c r="I5" s="3">
        <v>-1.6</v>
      </c>
      <c r="J5" s="3">
        <v>0.6</v>
      </c>
      <c r="K5" s="3">
        <v>30</v>
      </c>
      <c r="L5" s="3">
        <v>1</v>
      </c>
    </row>
    <row r="6" spans="1:13" x14ac:dyDescent="0.25">
      <c r="A6" s="3" t="s">
        <v>127</v>
      </c>
      <c r="B6" s="3">
        <v>400</v>
      </c>
      <c r="C6" s="3">
        <v>116</v>
      </c>
      <c r="D6" s="3">
        <v>135</v>
      </c>
      <c r="E6" s="3" t="s">
        <v>6</v>
      </c>
      <c r="F6" s="3" t="s">
        <v>25</v>
      </c>
      <c r="G6" s="17" t="s">
        <v>122</v>
      </c>
      <c r="H6" s="3">
        <v>1.2</v>
      </c>
      <c r="I6" s="3">
        <v>-1.6</v>
      </c>
      <c r="J6" s="3">
        <v>0.6</v>
      </c>
      <c r="K6" s="3">
        <v>30</v>
      </c>
      <c r="L6" s="3">
        <v>1</v>
      </c>
    </row>
    <row r="7" spans="1:13" x14ac:dyDescent="0.25">
      <c r="A7" s="3" t="s">
        <v>128</v>
      </c>
      <c r="B7" s="3">
        <v>500</v>
      </c>
      <c r="C7" s="3">
        <v>151</v>
      </c>
      <c r="D7" s="3">
        <v>166</v>
      </c>
      <c r="E7" s="3" t="s">
        <v>6</v>
      </c>
      <c r="F7" s="3" t="s">
        <v>25</v>
      </c>
      <c r="G7" s="17" t="s">
        <v>122</v>
      </c>
      <c r="H7" s="3">
        <v>1.2</v>
      </c>
      <c r="I7" s="3">
        <v>-1.6</v>
      </c>
      <c r="J7" s="3">
        <v>0.6</v>
      </c>
      <c r="K7" s="3">
        <v>30</v>
      </c>
      <c r="L7" s="3">
        <v>1</v>
      </c>
    </row>
    <row r="8" spans="1:13" x14ac:dyDescent="0.25">
      <c r="A8" s="3" t="s">
        <v>129</v>
      </c>
      <c r="B8" s="3">
        <v>600</v>
      </c>
      <c r="C8" s="3">
        <v>170</v>
      </c>
      <c r="D8" s="3">
        <v>184</v>
      </c>
      <c r="E8" s="3" t="s">
        <v>6</v>
      </c>
      <c r="F8" s="3" t="s">
        <v>25</v>
      </c>
      <c r="G8" s="17" t="s">
        <v>122</v>
      </c>
      <c r="H8" s="3">
        <v>1.2</v>
      </c>
      <c r="I8" s="3">
        <v>-1.6</v>
      </c>
      <c r="J8" s="3">
        <v>0.6</v>
      </c>
      <c r="K8" s="3">
        <v>30</v>
      </c>
      <c r="L8" s="3">
        <v>1</v>
      </c>
    </row>
    <row r="9" spans="1:13" x14ac:dyDescent="0.25">
      <c r="A9" s="3" t="s">
        <v>130</v>
      </c>
      <c r="B9" s="32">
        <v>700</v>
      </c>
      <c r="C9" s="32">
        <v>188</v>
      </c>
      <c r="D9" s="32">
        <v>203</v>
      </c>
      <c r="E9" s="3" t="s">
        <v>6</v>
      </c>
      <c r="F9" s="3" t="s">
        <v>25</v>
      </c>
      <c r="G9" s="17" t="s">
        <v>122</v>
      </c>
      <c r="H9" s="3">
        <v>1.2</v>
      </c>
      <c r="I9" s="3">
        <v>-1.6</v>
      </c>
      <c r="J9" s="3">
        <v>0.6</v>
      </c>
      <c r="K9" s="3">
        <v>30</v>
      </c>
      <c r="L9" s="3">
        <v>1</v>
      </c>
    </row>
    <row r="10" spans="1:13" x14ac:dyDescent="0.25">
      <c r="A10" s="3" t="s">
        <v>131</v>
      </c>
      <c r="B10" s="32">
        <v>800</v>
      </c>
      <c r="C10" s="32">
        <v>207</v>
      </c>
      <c r="D10" s="32">
        <v>219</v>
      </c>
      <c r="E10" s="3" t="s">
        <v>6</v>
      </c>
      <c r="F10" s="3" t="s">
        <v>25</v>
      </c>
      <c r="G10" s="17" t="s">
        <v>122</v>
      </c>
      <c r="H10" s="3">
        <v>1.2</v>
      </c>
      <c r="I10" s="3">
        <v>-1.6</v>
      </c>
      <c r="J10" s="3">
        <v>0.6</v>
      </c>
      <c r="K10" s="3">
        <v>30</v>
      </c>
      <c r="L10" s="3">
        <v>1</v>
      </c>
    </row>
    <row r="11" spans="1:13" x14ac:dyDescent="0.25">
      <c r="A11" s="3" t="s">
        <v>132</v>
      </c>
      <c r="B11" s="32">
        <v>900</v>
      </c>
      <c r="C11" s="32">
        <v>227</v>
      </c>
      <c r="D11" s="32">
        <v>242</v>
      </c>
      <c r="E11" s="3" t="s">
        <v>6</v>
      </c>
      <c r="F11" s="3" t="s">
        <v>25</v>
      </c>
      <c r="G11" s="17" t="s">
        <v>122</v>
      </c>
      <c r="H11" s="3">
        <v>1.2</v>
      </c>
      <c r="I11" s="3">
        <v>-1.6</v>
      </c>
      <c r="J11" s="3">
        <v>0.6</v>
      </c>
      <c r="K11" s="3">
        <v>30</v>
      </c>
      <c r="L11" s="3">
        <v>1</v>
      </c>
    </row>
    <row r="12" spans="1:13" x14ac:dyDescent="0.25">
      <c r="A12" s="3" t="s">
        <v>133</v>
      </c>
      <c r="B12" s="32">
        <v>1000</v>
      </c>
      <c r="C12" s="32">
        <v>246</v>
      </c>
      <c r="D12" s="32">
        <v>261</v>
      </c>
      <c r="E12" s="3" t="s">
        <v>6</v>
      </c>
      <c r="F12" s="3" t="s">
        <v>25</v>
      </c>
      <c r="G12" s="17" t="s">
        <v>122</v>
      </c>
      <c r="H12" s="3">
        <v>1.2</v>
      </c>
      <c r="I12" s="3">
        <v>-1.6</v>
      </c>
      <c r="J12" s="3">
        <v>0.6</v>
      </c>
      <c r="K12" s="3">
        <v>30</v>
      </c>
      <c r="L12" s="3">
        <v>1</v>
      </c>
    </row>
    <row r="13" spans="1:13" x14ac:dyDescent="0.25">
      <c r="A13" s="3" t="s">
        <v>134</v>
      </c>
      <c r="B13" s="32">
        <v>1100</v>
      </c>
      <c r="C13" s="32">
        <v>265</v>
      </c>
      <c r="D13" s="32">
        <v>284</v>
      </c>
      <c r="E13" s="3" t="s">
        <v>6</v>
      </c>
      <c r="F13" s="3" t="s">
        <v>25</v>
      </c>
      <c r="G13" s="17" t="s">
        <v>122</v>
      </c>
      <c r="H13" s="3">
        <v>1.2</v>
      </c>
      <c r="I13" s="3">
        <v>-1.6</v>
      </c>
      <c r="J13" s="3">
        <v>0.6</v>
      </c>
      <c r="K13" s="3">
        <v>30</v>
      </c>
      <c r="L13" s="3">
        <v>1</v>
      </c>
    </row>
    <row r="14" spans="1:13" x14ac:dyDescent="0.25">
      <c r="A14" s="3" t="s">
        <v>135</v>
      </c>
      <c r="B14" s="34">
        <v>1200</v>
      </c>
      <c r="C14" s="32">
        <v>303</v>
      </c>
      <c r="D14" s="32">
        <v>321</v>
      </c>
      <c r="E14" s="3" t="s">
        <v>6</v>
      </c>
      <c r="F14" s="3" t="s">
        <v>25</v>
      </c>
      <c r="G14" s="17" t="s">
        <v>122</v>
      </c>
      <c r="H14" s="3">
        <v>1.2</v>
      </c>
      <c r="I14" s="3">
        <v>-1.6</v>
      </c>
      <c r="J14" s="3">
        <v>0.6</v>
      </c>
      <c r="K14" s="3">
        <v>30</v>
      </c>
      <c r="L14" s="3">
        <v>1</v>
      </c>
    </row>
    <row r="15" spans="1:13" x14ac:dyDescent="0.25">
      <c r="A15" s="3" t="s">
        <v>136</v>
      </c>
      <c r="B15" s="34">
        <v>1300</v>
      </c>
      <c r="C15" s="32">
        <v>324</v>
      </c>
      <c r="D15" s="32">
        <v>341</v>
      </c>
      <c r="E15" s="3" t="s">
        <v>6</v>
      </c>
      <c r="F15" s="3" t="s">
        <v>25</v>
      </c>
      <c r="G15" s="17" t="s">
        <v>122</v>
      </c>
      <c r="H15" s="3">
        <v>1.2</v>
      </c>
      <c r="I15" s="3">
        <v>-1.6</v>
      </c>
      <c r="J15" s="3">
        <v>0.6</v>
      </c>
      <c r="K15" s="3">
        <v>30</v>
      </c>
      <c r="L15" s="3">
        <v>1</v>
      </c>
    </row>
    <row r="16" spans="1:13" x14ac:dyDescent="0.25">
      <c r="A16" s="3" t="s">
        <v>137</v>
      </c>
      <c r="B16" s="2">
        <v>1400</v>
      </c>
      <c r="C16" s="32">
        <v>344</v>
      </c>
      <c r="D16" s="32">
        <v>361</v>
      </c>
      <c r="E16" s="3" t="s">
        <v>6</v>
      </c>
      <c r="F16" s="3" t="s">
        <v>25</v>
      </c>
      <c r="G16" s="17" t="s">
        <v>122</v>
      </c>
      <c r="H16" s="3">
        <v>1.2</v>
      </c>
      <c r="I16" s="3">
        <v>-1.6</v>
      </c>
      <c r="J16" s="3">
        <v>0.6</v>
      </c>
      <c r="K16" s="3">
        <v>30</v>
      </c>
      <c r="L16" s="3">
        <v>1</v>
      </c>
    </row>
    <row r="17" spans="1:12" x14ac:dyDescent="0.25">
      <c r="A17" s="3" t="s">
        <v>138</v>
      </c>
      <c r="B17" s="2">
        <v>1500</v>
      </c>
      <c r="C17" s="32">
        <v>364</v>
      </c>
      <c r="D17" s="32">
        <v>375</v>
      </c>
      <c r="E17" s="3" t="s">
        <v>6</v>
      </c>
      <c r="F17" s="3" t="s">
        <v>25</v>
      </c>
      <c r="G17" s="17" t="s">
        <v>122</v>
      </c>
      <c r="H17" s="3">
        <v>1.2</v>
      </c>
      <c r="I17" s="3">
        <v>-1.6</v>
      </c>
      <c r="J17" s="3">
        <v>0.6</v>
      </c>
      <c r="K17" s="3">
        <v>30</v>
      </c>
      <c r="L17" s="3">
        <v>1</v>
      </c>
    </row>
    <row r="18" spans="1:12" x14ac:dyDescent="0.25">
      <c r="A18" s="3" t="s">
        <v>139</v>
      </c>
      <c r="B18" s="2">
        <v>1600</v>
      </c>
      <c r="C18" s="32">
        <v>379</v>
      </c>
      <c r="D18" s="32">
        <v>391</v>
      </c>
      <c r="E18" s="3" t="s">
        <v>6</v>
      </c>
      <c r="F18" s="3" t="s">
        <v>25</v>
      </c>
      <c r="G18" s="17" t="s">
        <v>122</v>
      </c>
      <c r="H18" s="3">
        <v>1.2</v>
      </c>
      <c r="I18" s="3">
        <v>-1.6</v>
      </c>
      <c r="J18" s="3">
        <v>0.6</v>
      </c>
      <c r="K18" s="3">
        <v>30</v>
      </c>
      <c r="L18" s="3">
        <v>1</v>
      </c>
    </row>
    <row r="19" spans="1:12" x14ac:dyDescent="0.25">
      <c r="A19" s="3" t="s">
        <v>140</v>
      </c>
      <c r="B19" s="2">
        <v>1700</v>
      </c>
      <c r="C19" s="32">
        <v>395</v>
      </c>
      <c r="D19" s="32">
        <v>406</v>
      </c>
      <c r="E19" s="3" t="s">
        <v>6</v>
      </c>
      <c r="F19" s="3" t="s">
        <v>25</v>
      </c>
      <c r="G19" s="17" t="s">
        <v>122</v>
      </c>
      <c r="H19" s="3">
        <v>1.2</v>
      </c>
      <c r="I19" s="3">
        <v>-1.6</v>
      </c>
      <c r="J19" s="3">
        <v>0.6</v>
      </c>
      <c r="K19" s="3">
        <v>30</v>
      </c>
      <c r="L19" s="3">
        <v>1</v>
      </c>
    </row>
    <row r="20" spans="1:12" x14ac:dyDescent="0.25">
      <c r="A20" s="3" t="s">
        <v>141</v>
      </c>
      <c r="B20" s="2">
        <v>1800</v>
      </c>
      <c r="C20" s="32">
        <v>410</v>
      </c>
      <c r="D20" s="32">
        <v>421</v>
      </c>
      <c r="E20" s="3" t="s">
        <v>6</v>
      </c>
      <c r="F20" s="3" t="s">
        <v>25</v>
      </c>
      <c r="G20" s="17" t="s">
        <v>122</v>
      </c>
      <c r="H20" s="3">
        <v>1.2</v>
      </c>
      <c r="I20" s="3">
        <v>-1.6</v>
      </c>
      <c r="J20" s="3">
        <v>0.6</v>
      </c>
      <c r="K20" s="3">
        <v>30</v>
      </c>
      <c r="L20" s="3">
        <v>1</v>
      </c>
    </row>
    <row r="21" spans="1:12" x14ac:dyDescent="0.25">
      <c r="A21" s="3" t="s">
        <v>142</v>
      </c>
      <c r="B21" s="2">
        <v>1900</v>
      </c>
      <c r="C21" s="32">
        <v>425</v>
      </c>
      <c r="D21" s="32">
        <v>438</v>
      </c>
      <c r="E21" s="3" t="s">
        <v>6</v>
      </c>
      <c r="F21" s="3" t="s">
        <v>25</v>
      </c>
      <c r="G21" s="17" t="s">
        <v>122</v>
      </c>
      <c r="H21" s="3">
        <v>1.2</v>
      </c>
      <c r="I21" s="3">
        <v>-1.6</v>
      </c>
      <c r="J21" s="3">
        <v>0.6</v>
      </c>
      <c r="K21" s="3">
        <v>30</v>
      </c>
      <c r="L21" s="3">
        <v>1</v>
      </c>
    </row>
    <row r="22" spans="1:12" x14ac:dyDescent="0.25">
      <c r="A22" s="3" t="s">
        <v>143</v>
      </c>
      <c r="B22" s="2">
        <v>2000</v>
      </c>
      <c r="C22" s="32">
        <v>441</v>
      </c>
      <c r="D22" s="32">
        <v>452</v>
      </c>
      <c r="E22" s="3" t="s">
        <v>6</v>
      </c>
      <c r="F22" s="3" t="s">
        <v>25</v>
      </c>
      <c r="G22" s="17" t="s">
        <v>122</v>
      </c>
      <c r="H22" s="3">
        <v>1.2</v>
      </c>
      <c r="I22" s="3">
        <v>-1.6</v>
      </c>
      <c r="J22" s="3">
        <v>0.6</v>
      </c>
      <c r="K22" s="3">
        <v>30</v>
      </c>
      <c r="L22" s="3">
        <v>1</v>
      </c>
    </row>
    <row r="23" spans="1:12" x14ac:dyDescent="0.25">
      <c r="A23" s="3" t="s">
        <v>144</v>
      </c>
      <c r="B23" s="2">
        <v>2100</v>
      </c>
      <c r="C23" s="32">
        <v>455</v>
      </c>
      <c r="D23" s="32">
        <v>467</v>
      </c>
      <c r="E23" s="3" t="s">
        <v>6</v>
      </c>
      <c r="F23" s="3" t="s">
        <v>25</v>
      </c>
      <c r="G23" s="17" t="s">
        <v>122</v>
      </c>
      <c r="H23" s="3">
        <v>1.2</v>
      </c>
      <c r="I23" s="3">
        <v>-1.6</v>
      </c>
      <c r="J23" s="3">
        <v>0.6</v>
      </c>
      <c r="K23" s="3">
        <v>30</v>
      </c>
      <c r="L23" s="3">
        <v>1</v>
      </c>
    </row>
    <row r="24" spans="1:12" x14ac:dyDescent="0.25">
      <c r="A24" s="3" t="s">
        <v>145</v>
      </c>
      <c r="B24" s="37">
        <v>2200</v>
      </c>
      <c r="C24" s="32">
        <v>471</v>
      </c>
      <c r="D24" s="32">
        <v>482</v>
      </c>
      <c r="E24" s="3" t="s">
        <v>6</v>
      </c>
      <c r="F24" s="3" t="s">
        <v>25</v>
      </c>
      <c r="G24" s="17" t="s">
        <v>122</v>
      </c>
      <c r="H24" s="3">
        <v>1.2</v>
      </c>
      <c r="I24" s="3">
        <v>-1.6</v>
      </c>
      <c r="J24" s="3">
        <v>0.6</v>
      </c>
      <c r="K24" s="3">
        <v>30</v>
      </c>
      <c r="L24" s="3">
        <v>1</v>
      </c>
    </row>
    <row r="25" spans="1:12" x14ac:dyDescent="0.25">
      <c r="A25" s="3" t="s">
        <v>146</v>
      </c>
      <c r="B25" s="37">
        <v>2300</v>
      </c>
      <c r="C25" s="32">
        <v>486</v>
      </c>
      <c r="D25" s="32">
        <v>499</v>
      </c>
      <c r="E25" s="3" t="s">
        <v>6</v>
      </c>
      <c r="F25" s="3" t="s">
        <v>25</v>
      </c>
      <c r="G25" s="17" t="s">
        <v>122</v>
      </c>
      <c r="H25" s="3">
        <v>1.2</v>
      </c>
      <c r="I25" s="3">
        <v>-1.6</v>
      </c>
      <c r="J25" s="3">
        <v>0.6</v>
      </c>
      <c r="K25" s="3">
        <v>30</v>
      </c>
      <c r="L25" s="3">
        <v>1</v>
      </c>
    </row>
    <row r="26" spans="1:12" x14ac:dyDescent="0.25">
      <c r="A26" s="3" t="s">
        <v>147</v>
      </c>
      <c r="B26" s="37">
        <v>2400</v>
      </c>
      <c r="C26" s="32">
        <v>503</v>
      </c>
      <c r="D26" s="32">
        <v>515</v>
      </c>
      <c r="E26" s="3" t="s">
        <v>6</v>
      </c>
      <c r="F26" s="3" t="s">
        <v>25</v>
      </c>
      <c r="G26" s="17" t="s">
        <v>122</v>
      </c>
      <c r="H26" s="3">
        <v>1.2</v>
      </c>
      <c r="I26" s="3">
        <v>-1.6</v>
      </c>
      <c r="J26" s="3">
        <v>0.6</v>
      </c>
      <c r="K26" s="3">
        <v>30</v>
      </c>
      <c r="L26" s="3">
        <v>1</v>
      </c>
    </row>
    <row r="27" spans="1:12" x14ac:dyDescent="0.25">
      <c r="A27" s="3" t="s">
        <v>148</v>
      </c>
      <c r="B27" s="37">
        <v>2500</v>
      </c>
      <c r="C27" s="32">
        <v>531</v>
      </c>
      <c r="D27" s="32">
        <v>546</v>
      </c>
      <c r="E27" s="3" t="s">
        <v>6</v>
      </c>
      <c r="F27" s="3" t="s">
        <v>25</v>
      </c>
      <c r="G27" s="17" t="s">
        <v>122</v>
      </c>
      <c r="H27" s="3">
        <v>1.2</v>
      </c>
      <c r="I27" s="3">
        <v>-1.6</v>
      </c>
      <c r="J27" s="3">
        <v>0.6</v>
      </c>
      <c r="K27" s="3">
        <v>30</v>
      </c>
      <c r="L27" s="3">
        <v>1</v>
      </c>
    </row>
    <row r="28" spans="1:12" x14ac:dyDescent="0.25">
      <c r="A28" s="3" t="s">
        <v>149</v>
      </c>
      <c r="B28" s="37">
        <v>2555</v>
      </c>
      <c r="C28" s="32">
        <v>550</v>
      </c>
      <c r="D28" s="32">
        <v>563</v>
      </c>
      <c r="E28" s="3" t="s">
        <v>6</v>
      </c>
      <c r="F28" s="3" t="s">
        <v>25</v>
      </c>
      <c r="G28" s="17" t="s">
        <v>122</v>
      </c>
      <c r="H28" s="3">
        <v>1.2</v>
      </c>
      <c r="I28" s="3">
        <v>-1.6</v>
      </c>
      <c r="J28" s="3">
        <v>0.6</v>
      </c>
      <c r="K28" s="3">
        <v>30</v>
      </c>
      <c r="L28" s="3">
        <v>1</v>
      </c>
    </row>
    <row r="29" spans="1:12" x14ac:dyDescent="0.25">
      <c r="A29" s="3"/>
      <c r="B29" s="37"/>
      <c r="C29" s="32"/>
      <c r="D29" s="32"/>
      <c r="E29" s="3"/>
      <c r="F29" s="3"/>
      <c r="G29" s="17"/>
      <c r="H29" s="3"/>
      <c r="I29" s="3"/>
      <c r="J29" s="3"/>
      <c r="K29" s="3"/>
      <c r="L29" s="3"/>
    </row>
    <row r="30" spans="1:12" x14ac:dyDescent="0.25">
      <c r="A30" s="3"/>
      <c r="B30" s="37"/>
      <c r="C30" s="32"/>
      <c r="D30" s="32"/>
      <c r="E30" s="3"/>
      <c r="F30" s="3"/>
      <c r="G30" s="17"/>
      <c r="H30" s="3"/>
      <c r="I30" s="3"/>
      <c r="J30" s="3"/>
      <c r="K30" s="3"/>
      <c r="L30" s="3"/>
    </row>
    <row r="31" spans="1:12" x14ac:dyDescent="0.25">
      <c r="A31" s="3"/>
      <c r="B31" s="37"/>
      <c r="C31" s="32"/>
      <c r="D31" s="32"/>
      <c r="E31" s="3"/>
      <c r="F31" s="3"/>
      <c r="G31" s="17"/>
      <c r="H31" s="3"/>
      <c r="I31" s="3"/>
      <c r="J31" s="3"/>
      <c r="K31" s="3"/>
      <c r="L31" s="3"/>
    </row>
    <row r="32" spans="1:12" x14ac:dyDescent="0.25">
      <c r="A32" s="3"/>
      <c r="B32" s="37"/>
      <c r="C32" s="32"/>
      <c r="D32" s="32"/>
      <c r="E32" s="3"/>
      <c r="F32" s="3"/>
      <c r="G32" s="17"/>
      <c r="H32" s="3"/>
      <c r="I32" s="3"/>
      <c r="J32" s="3"/>
      <c r="K32" s="3"/>
      <c r="L32" s="3"/>
    </row>
    <row r="33" spans="1:12" x14ac:dyDescent="0.25">
      <c r="A33" s="3"/>
      <c r="B33" s="37"/>
      <c r="C33" s="32"/>
      <c r="D33" s="32"/>
      <c r="E33" s="3"/>
      <c r="F33" s="3"/>
      <c r="G33" s="17"/>
      <c r="H33" s="3"/>
      <c r="I33" s="3"/>
      <c r="J33" s="3"/>
      <c r="K33" s="3"/>
      <c r="L33" s="3"/>
    </row>
    <row r="34" spans="1:12" x14ac:dyDescent="0.25">
      <c r="A34" s="3"/>
      <c r="B34" s="37"/>
      <c r="C34" s="32"/>
      <c r="D34" s="32"/>
      <c r="E34" s="3"/>
      <c r="F34" s="3"/>
      <c r="G34" s="17"/>
      <c r="H34" s="3"/>
      <c r="I34" s="3"/>
      <c r="J34" s="3"/>
      <c r="K34" s="3"/>
      <c r="L34" s="3"/>
    </row>
    <row r="35" spans="1:12" x14ac:dyDescent="0.25">
      <c r="A35" s="3"/>
      <c r="B35" s="37"/>
      <c r="C35" s="32"/>
      <c r="D35" s="32"/>
      <c r="E35" s="3"/>
      <c r="F35" s="3"/>
      <c r="G35" s="17"/>
      <c r="H35" s="3"/>
      <c r="I35" s="3"/>
      <c r="J35" s="3"/>
      <c r="K35" s="3"/>
      <c r="L35" s="3"/>
    </row>
    <row r="36" spans="1:12" x14ac:dyDescent="0.25">
      <c r="A36" s="3"/>
      <c r="B36" s="37"/>
      <c r="C36" s="32"/>
      <c r="D36" s="32"/>
      <c r="E36" s="3"/>
      <c r="F36" s="3"/>
      <c r="G36" s="17"/>
      <c r="H36" s="3"/>
      <c r="I36" s="3"/>
      <c r="J36" s="3"/>
      <c r="K36" s="3"/>
      <c r="L36" s="3"/>
    </row>
    <row r="37" spans="1:12" x14ac:dyDescent="0.25">
      <c r="A37" s="3"/>
      <c r="B37" s="37"/>
      <c r="C37" s="32"/>
      <c r="D37" s="32"/>
      <c r="E37" s="3"/>
      <c r="F37" s="3"/>
      <c r="G37" s="17"/>
      <c r="H37" s="3"/>
      <c r="I37" s="3"/>
      <c r="J37" s="3"/>
      <c r="K37" s="3"/>
      <c r="L37" s="3"/>
    </row>
    <row r="38" spans="1:12" x14ac:dyDescent="0.25">
      <c r="A38" s="3"/>
      <c r="B38" s="37"/>
      <c r="C38" s="32"/>
      <c r="D38" s="32"/>
      <c r="E38" s="3"/>
      <c r="F38" s="3"/>
      <c r="G38" s="17"/>
      <c r="H38" s="3"/>
      <c r="I38" s="3"/>
      <c r="J38" s="3"/>
      <c r="K38" s="3"/>
      <c r="L38" s="3"/>
    </row>
    <row r="39" spans="1:12" x14ac:dyDescent="0.25">
      <c r="A39" s="3"/>
      <c r="B39" s="37"/>
      <c r="C39" s="32"/>
      <c r="D39" s="32"/>
      <c r="E39" s="3"/>
      <c r="F39" s="3"/>
      <c r="G39" s="17"/>
      <c r="H39" s="3"/>
      <c r="I39" s="3"/>
      <c r="J39" s="3"/>
      <c r="K39" s="3"/>
      <c r="L39" s="3"/>
    </row>
    <row r="40" spans="1:12" x14ac:dyDescent="0.25">
      <c r="A40" s="3"/>
      <c r="B40" s="37"/>
      <c r="C40" s="32"/>
      <c r="D40" s="32"/>
      <c r="E40" s="3"/>
      <c r="F40" s="3"/>
      <c r="G40" s="17"/>
      <c r="H40" s="3"/>
      <c r="I40" s="3"/>
      <c r="J40" s="3"/>
      <c r="K40" s="3"/>
      <c r="L40" s="3"/>
    </row>
    <row r="41" spans="1:12" x14ac:dyDescent="0.25">
      <c r="A41" s="3"/>
      <c r="B41" s="37"/>
      <c r="C41" s="32"/>
      <c r="D41" s="32"/>
      <c r="E41" s="3"/>
      <c r="F41" s="3"/>
      <c r="G41" s="17"/>
      <c r="H41" s="3"/>
      <c r="I41" s="3"/>
      <c r="J41" s="3"/>
      <c r="K41" s="3"/>
      <c r="L41" s="3"/>
    </row>
    <row r="42" spans="1:12" x14ac:dyDescent="0.25">
      <c r="A42" s="3"/>
      <c r="B42" s="37"/>
      <c r="C42" s="32"/>
      <c r="D42" s="32"/>
      <c r="E42" s="3"/>
      <c r="F42" s="3"/>
      <c r="G42" s="17"/>
      <c r="H42" s="3"/>
      <c r="I42" s="3"/>
      <c r="J42" s="3"/>
      <c r="K42" s="3"/>
      <c r="L42" s="3"/>
    </row>
    <row r="43" spans="1:12" x14ac:dyDescent="0.25">
      <c r="A43" s="3"/>
      <c r="B43" s="37"/>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A2" sqref="A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122</v>
      </c>
      <c r="B2" s="6">
        <v>-1.5</v>
      </c>
      <c r="C2" s="7">
        <v>10</v>
      </c>
      <c r="D2" s="7">
        <v>2</v>
      </c>
      <c r="E2" s="7">
        <v>5</v>
      </c>
      <c r="F2" s="3" t="s">
        <v>157</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39</v>
      </c>
      <c r="B1" s="12" t="s">
        <v>40</v>
      </c>
    </row>
    <row r="2" spans="1:2" ht="19.149999999999999" customHeight="1" x14ac:dyDescent="0.25">
      <c r="A2" s="12" t="s">
        <v>41</v>
      </c>
      <c r="B2" s="12" t="s">
        <v>42</v>
      </c>
    </row>
    <row r="3" spans="1:2" ht="19.149999999999999" customHeight="1" x14ac:dyDescent="0.25">
      <c r="A3" s="12">
        <v>1</v>
      </c>
      <c r="B3" s="12" t="s">
        <v>43</v>
      </c>
    </row>
    <row r="4" spans="1:2" ht="19.149999999999999" customHeight="1" x14ac:dyDescent="0.25">
      <c r="A4" s="12">
        <v>2</v>
      </c>
      <c r="B4" s="12" t="s">
        <v>44</v>
      </c>
    </row>
    <row r="5" spans="1:2" ht="19.149999999999999" customHeight="1" x14ac:dyDescent="0.25">
      <c r="A5" s="12">
        <v>3</v>
      </c>
      <c r="B5" s="12" t="s">
        <v>45</v>
      </c>
    </row>
    <row r="6" spans="1:2" ht="19.149999999999999" customHeight="1" x14ac:dyDescent="0.25">
      <c r="A6" s="12">
        <v>4</v>
      </c>
      <c r="B6" s="12" t="s">
        <v>46</v>
      </c>
    </row>
    <row r="7" spans="1:2" ht="19.149999999999999" customHeight="1" x14ac:dyDescent="0.25">
      <c r="A7" t="s">
        <v>47</v>
      </c>
      <c r="B7" s="12" t="s">
        <v>42</v>
      </c>
    </row>
    <row r="8" spans="1:2" ht="19.149999999999999" customHeight="1" x14ac:dyDescent="0.25">
      <c r="A8" s="13">
        <v>1</v>
      </c>
      <c r="B8" s="13" t="s">
        <v>48</v>
      </c>
    </row>
    <row r="9" spans="1:2" ht="19.149999999999999" customHeight="1" x14ac:dyDescent="0.25">
      <c r="A9" s="13">
        <v>2</v>
      </c>
      <c r="B9" s="13" t="s">
        <v>49</v>
      </c>
    </row>
    <row r="10" spans="1:2" ht="31.9" customHeight="1" x14ac:dyDescent="0.25">
      <c r="A10" s="13">
        <v>3</v>
      </c>
      <c r="B10" s="14" t="s">
        <v>50</v>
      </c>
    </row>
    <row r="11" spans="1:2" ht="58.15" customHeight="1" x14ac:dyDescent="0.25">
      <c r="A11" s="13">
        <v>4</v>
      </c>
      <c r="B11" s="14" t="s">
        <v>51</v>
      </c>
    </row>
    <row r="12" spans="1:2" ht="29.45" customHeight="1" x14ac:dyDescent="0.25">
      <c r="A12" s="13">
        <v>5</v>
      </c>
      <c r="B12" s="12" t="s">
        <v>52</v>
      </c>
    </row>
    <row r="13" spans="1:2" ht="21.6" customHeight="1" x14ac:dyDescent="0.25">
      <c r="A13" s="13">
        <v>6</v>
      </c>
      <c r="B13" t="s">
        <v>53</v>
      </c>
    </row>
    <row r="14" spans="1:2" ht="33" customHeight="1" x14ac:dyDescent="0.25">
      <c r="A14" s="13">
        <v>7</v>
      </c>
      <c r="B14" s="14" t="s">
        <v>54</v>
      </c>
    </row>
    <row r="15" spans="1:2" ht="10.9" customHeight="1" x14ac:dyDescent="0.25">
      <c r="A15" s="13">
        <v>8</v>
      </c>
      <c r="B15" t="s">
        <v>55</v>
      </c>
    </row>
    <row r="16" spans="1:2" ht="29.45" customHeight="1" x14ac:dyDescent="0.25">
      <c r="A16" s="13">
        <v>9</v>
      </c>
      <c r="B16" s="12" t="s">
        <v>56</v>
      </c>
    </row>
    <row r="17" spans="1:2" ht="18" customHeight="1" x14ac:dyDescent="0.25">
      <c r="A17" s="13">
        <v>10</v>
      </c>
      <c r="B17" t="s">
        <v>57</v>
      </c>
    </row>
    <row r="18" spans="1:2" ht="27.6" customHeight="1" x14ac:dyDescent="0.25">
      <c r="A18" s="13">
        <v>11</v>
      </c>
      <c r="B18" s="12" t="s">
        <v>58</v>
      </c>
    </row>
    <row r="19" spans="1:2" ht="27.6" customHeight="1" x14ac:dyDescent="0.25">
      <c r="A19" s="13">
        <v>12</v>
      </c>
      <c r="B19" s="12" t="s">
        <v>59</v>
      </c>
    </row>
    <row r="20" spans="1:2" ht="27.6" customHeight="1" x14ac:dyDescent="0.25">
      <c r="A20" s="13">
        <v>13</v>
      </c>
      <c r="B20" s="12" t="s">
        <v>60</v>
      </c>
    </row>
    <row r="21" spans="1:2" ht="27.6" customHeight="1" x14ac:dyDescent="0.25">
      <c r="A21" s="13">
        <v>14</v>
      </c>
      <c r="B21" s="12" t="s">
        <v>61</v>
      </c>
    </row>
    <row r="22" spans="1:2" ht="27.6" customHeight="1" x14ac:dyDescent="0.25">
      <c r="A22" s="13">
        <v>15</v>
      </c>
      <c r="B22" s="12" t="s">
        <v>62</v>
      </c>
    </row>
    <row r="23" spans="1:2" ht="27.6" customHeight="1" x14ac:dyDescent="0.25">
      <c r="A23" s="13">
        <v>16</v>
      </c>
      <c r="B23" t="s">
        <v>63</v>
      </c>
    </row>
    <row r="24" spans="1:2" ht="32.450000000000003" customHeight="1" x14ac:dyDescent="0.25">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16" t="s">
        <v>68</v>
      </c>
    </row>
    <row r="5" spans="1:2" ht="84.6" customHeight="1" x14ac:dyDescent="0.25">
      <c r="A5" s="9" t="s">
        <v>33</v>
      </c>
      <c r="B5" s="11" t="s">
        <v>150</v>
      </c>
    </row>
    <row r="6" spans="1:2" x14ac:dyDescent="0.25">
      <c r="A6" s="9" t="s">
        <v>34</v>
      </c>
      <c r="B6" s="3" t="s">
        <v>111</v>
      </c>
    </row>
    <row r="7" spans="1:2" x14ac:dyDescent="0.25">
      <c r="A7" s="9" t="s">
        <v>35</v>
      </c>
      <c r="B7" s="3" t="s">
        <v>107</v>
      </c>
    </row>
    <row r="8" spans="1:2" x14ac:dyDescent="0.25">
      <c r="A8" s="9" t="s">
        <v>36</v>
      </c>
      <c r="B8" s="3" t="s">
        <v>66</v>
      </c>
    </row>
    <row r="9" spans="1:2" x14ac:dyDescent="0.25">
      <c r="A9" s="9" t="s">
        <v>37</v>
      </c>
      <c r="B9" s="10" t="s">
        <v>67</v>
      </c>
    </row>
    <row r="10" spans="1:2" x14ac:dyDescent="0.25">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39</v>
      </c>
      <c r="B1" s="12" t="s">
        <v>40</v>
      </c>
    </row>
    <row r="2" spans="1:8" ht="24.75" customHeight="1" x14ac:dyDescent="0.25">
      <c r="A2" s="12" t="s">
        <v>41</v>
      </c>
      <c r="B2" s="12" t="s">
        <v>42</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42</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2025-02-03T06:27:50Z</dcterms:modified>
</cp:coreProperties>
</file>