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0" yWindow="0" windowWidth="23040" windowHeight="9072" tabRatio="845" activeTab="1"/>
  </bookViews>
  <sheets>
    <sheet name="Outfall " sheetId="19" r:id="rId1"/>
    <sheet name="Offtake" sheetId="20" r:id="rId2"/>
  </sheets>
  <externalReferences>
    <externalReference r:id="rId3"/>
  </externalReferences>
  <definedNames>
    <definedName name="_xlnm.Print_Area" localSheetId="1">Offtake!$A$1:$T$108</definedName>
    <definedName name="_xlnm.Print_Area" localSheetId="0">'Outfall '!$A$1:$T$126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20" l="1"/>
  <c r="J84" i="20"/>
  <c r="J83" i="20"/>
  <c r="H82" i="20"/>
  <c r="K83" i="20" s="1"/>
  <c r="E82" i="20"/>
  <c r="D82" i="20"/>
  <c r="F82" i="20" s="1"/>
  <c r="I81" i="20"/>
  <c r="J81" i="20" s="1"/>
  <c r="H81" i="20"/>
  <c r="K81" i="20" s="1"/>
  <c r="E81" i="20"/>
  <c r="D81" i="20"/>
  <c r="F81" i="20" s="1"/>
  <c r="J80" i="20"/>
  <c r="E80" i="20"/>
  <c r="F80" i="20" s="1"/>
  <c r="D80" i="20"/>
  <c r="I79" i="20"/>
  <c r="J79" i="20" s="1"/>
  <c r="H79" i="20"/>
  <c r="K80" i="20" s="1"/>
  <c r="E79" i="20"/>
  <c r="D79" i="20"/>
  <c r="J78" i="20"/>
  <c r="E78" i="20"/>
  <c r="D78" i="20"/>
  <c r="K77" i="20"/>
  <c r="J77" i="20"/>
  <c r="E77" i="20"/>
  <c r="D77" i="20"/>
  <c r="F77" i="20" s="1"/>
  <c r="E76" i="20"/>
  <c r="F76" i="20" s="1"/>
  <c r="D76" i="20"/>
  <c r="E75" i="20"/>
  <c r="D75" i="20"/>
  <c r="F75" i="20" s="1"/>
  <c r="E74" i="20"/>
  <c r="D74" i="20"/>
  <c r="E73" i="20"/>
  <c r="D73" i="20"/>
  <c r="F73" i="20" s="1"/>
  <c r="E72" i="20"/>
  <c r="F72" i="20" s="1"/>
  <c r="D72" i="20"/>
  <c r="E71" i="20"/>
  <c r="D71" i="20"/>
  <c r="F71" i="20" s="1"/>
  <c r="K53" i="20"/>
  <c r="J53" i="20"/>
  <c r="E53" i="20"/>
  <c r="D53" i="20"/>
  <c r="K52" i="20"/>
  <c r="J52" i="20"/>
  <c r="E52" i="20"/>
  <c r="D52" i="20"/>
  <c r="K51" i="20"/>
  <c r="J51" i="20"/>
  <c r="E51" i="20"/>
  <c r="D51" i="20"/>
  <c r="F51" i="20" s="1"/>
  <c r="J50" i="20"/>
  <c r="E50" i="20"/>
  <c r="D50" i="20"/>
  <c r="E49" i="20"/>
  <c r="D49" i="20"/>
  <c r="I48" i="20"/>
  <c r="J49" i="20" s="1"/>
  <c r="H48" i="20"/>
  <c r="K48" i="20" s="1"/>
  <c r="E48" i="20"/>
  <c r="D48" i="20"/>
  <c r="E47" i="20"/>
  <c r="D47" i="20"/>
  <c r="I46" i="20"/>
  <c r="J46" i="20" s="1"/>
  <c r="H46" i="20"/>
  <c r="K47" i="20" s="1"/>
  <c r="E46" i="20"/>
  <c r="D46" i="20"/>
  <c r="J45" i="20"/>
  <c r="E45" i="20"/>
  <c r="D45" i="20"/>
  <c r="F45" i="20" s="1"/>
  <c r="K44" i="20"/>
  <c r="J44" i="20"/>
  <c r="E44" i="20"/>
  <c r="D44" i="20"/>
  <c r="F44" i="20" s="1"/>
  <c r="K43" i="20"/>
  <c r="J43" i="20"/>
  <c r="E43" i="20"/>
  <c r="D43" i="20"/>
  <c r="K42" i="20"/>
  <c r="J42" i="20"/>
  <c r="E42" i="20"/>
  <c r="D42" i="20"/>
  <c r="F42" i="20" s="1"/>
  <c r="K41" i="20"/>
  <c r="J41" i="20"/>
  <c r="E41" i="20"/>
  <c r="D41" i="20"/>
  <c r="F41" i="20" s="1"/>
  <c r="K40" i="20"/>
  <c r="J40" i="20"/>
  <c r="E40" i="20"/>
  <c r="D40" i="20"/>
  <c r="F40" i="20" s="1"/>
  <c r="K39" i="20"/>
  <c r="L39" i="20" s="1"/>
  <c r="J39" i="20"/>
  <c r="E39" i="20"/>
  <c r="D39" i="20"/>
  <c r="F39" i="20" s="1"/>
  <c r="E38" i="20"/>
  <c r="D38" i="20"/>
  <c r="J18" i="20"/>
  <c r="E18" i="20"/>
  <c r="D18" i="20"/>
  <c r="E17" i="20"/>
  <c r="D17" i="20"/>
  <c r="K16" i="20"/>
  <c r="I16" i="20"/>
  <c r="J16" i="20" s="1"/>
  <c r="H16" i="20"/>
  <c r="E16" i="20"/>
  <c r="D16" i="20"/>
  <c r="F16" i="20" s="1"/>
  <c r="E15" i="20"/>
  <c r="D15" i="20"/>
  <c r="I14" i="20"/>
  <c r="J14" i="20" s="1"/>
  <c r="H14" i="20"/>
  <c r="K15" i="20" s="1"/>
  <c r="E14" i="20"/>
  <c r="D14" i="20"/>
  <c r="J13" i="20"/>
  <c r="E13" i="20"/>
  <c r="D13" i="20"/>
  <c r="K12" i="20"/>
  <c r="L12" i="20" s="1"/>
  <c r="J12" i="20"/>
  <c r="E12" i="20"/>
  <c r="D12" i="20"/>
  <c r="F12" i="20" s="1"/>
  <c r="K11" i="20"/>
  <c r="J11" i="20"/>
  <c r="E11" i="20"/>
  <c r="D11" i="20"/>
  <c r="K10" i="20"/>
  <c r="J10" i="20"/>
  <c r="E10" i="20"/>
  <c r="D10" i="20"/>
  <c r="F10" i="20" s="1"/>
  <c r="K9" i="20"/>
  <c r="L9" i="20" s="1"/>
  <c r="J9" i="20"/>
  <c r="E9" i="20"/>
  <c r="D9" i="20"/>
  <c r="K8" i="20"/>
  <c r="J8" i="20"/>
  <c r="E8" i="20"/>
  <c r="D8" i="20"/>
  <c r="K7" i="20"/>
  <c r="L7" i="20" s="1"/>
  <c r="J7" i="20"/>
  <c r="E7" i="20"/>
  <c r="D7" i="20"/>
  <c r="E6" i="20"/>
  <c r="D6" i="20"/>
  <c r="F6" i="20" s="1"/>
  <c r="K94" i="19"/>
  <c r="L94" i="19" s="1"/>
  <c r="J94" i="19"/>
  <c r="J93" i="19"/>
  <c r="E92" i="19"/>
  <c r="D92" i="19"/>
  <c r="F92" i="19" s="1"/>
  <c r="I91" i="19"/>
  <c r="J92" i="19" s="1"/>
  <c r="H91" i="19"/>
  <c r="H92" i="19" s="1"/>
  <c r="E91" i="19"/>
  <c r="D91" i="19"/>
  <c r="F91" i="19" s="1"/>
  <c r="J90" i="19"/>
  <c r="F90" i="19"/>
  <c r="E90" i="19"/>
  <c r="D90" i="19"/>
  <c r="I89" i="19"/>
  <c r="J89" i="19" s="1"/>
  <c r="H89" i="19"/>
  <c r="K90" i="19" s="1"/>
  <c r="E89" i="19"/>
  <c r="D89" i="19"/>
  <c r="F89" i="19" s="1"/>
  <c r="J88" i="19"/>
  <c r="E88" i="19"/>
  <c r="D88" i="19"/>
  <c r="K87" i="19"/>
  <c r="J87" i="19"/>
  <c r="E87" i="19"/>
  <c r="D87" i="19"/>
  <c r="F87" i="19" s="1"/>
  <c r="F86" i="19"/>
  <c r="E86" i="19"/>
  <c r="D86" i="19"/>
  <c r="E85" i="19"/>
  <c r="D85" i="19"/>
  <c r="F85" i="19" s="1"/>
  <c r="E84" i="19"/>
  <c r="D84" i="19"/>
  <c r="F84" i="19" s="1"/>
  <c r="E83" i="19"/>
  <c r="D83" i="19"/>
  <c r="E82" i="19"/>
  <c r="D82" i="19"/>
  <c r="F82" i="19" s="1"/>
  <c r="E81" i="19"/>
  <c r="F81" i="19" s="1"/>
  <c r="D81" i="19"/>
  <c r="K59" i="19"/>
  <c r="J59" i="19"/>
  <c r="L59" i="19" s="1"/>
  <c r="E59" i="19"/>
  <c r="D59" i="19"/>
  <c r="K58" i="19"/>
  <c r="J58" i="19"/>
  <c r="E58" i="19"/>
  <c r="D58" i="19"/>
  <c r="K57" i="19"/>
  <c r="J57" i="19"/>
  <c r="E57" i="19"/>
  <c r="D57" i="19"/>
  <c r="J56" i="19"/>
  <c r="E56" i="19"/>
  <c r="F56" i="19" s="1"/>
  <c r="D56" i="19"/>
  <c r="J55" i="19"/>
  <c r="E55" i="19"/>
  <c r="D55" i="19"/>
  <c r="F55" i="19" s="1"/>
  <c r="I54" i="19"/>
  <c r="J54" i="19" s="1"/>
  <c r="H54" i="19"/>
  <c r="H55" i="19" s="1"/>
  <c r="E54" i="19"/>
  <c r="D54" i="19"/>
  <c r="K53" i="19"/>
  <c r="E53" i="19"/>
  <c r="D53" i="19"/>
  <c r="I52" i="19"/>
  <c r="J53" i="19" s="1"/>
  <c r="H52" i="19"/>
  <c r="E52" i="19"/>
  <c r="D52" i="19"/>
  <c r="F52" i="19" s="1"/>
  <c r="J51" i="19"/>
  <c r="E51" i="19"/>
  <c r="D51" i="19"/>
  <c r="K50" i="19"/>
  <c r="J50" i="19"/>
  <c r="E50" i="19"/>
  <c r="D50" i="19"/>
  <c r="F50" i="19" s="1"/>
  <c r="K49" i="19"/>
  <c r="L49" i="19" s="1"/>
  <c r="J49" i="19"/>
  <c r="E49" i="19"/>
  <c r="D49" i="19"/>
  <c r="K48" i="19"/>
  <c r="J48" i="19"/>
  <c r="E48" i="19"/>
  <c r="D48" i="19"/>
  <c r="F48" i="19" s="1"/>
  <c r="K47" i="19"/>
  <c r="J47" i="19"/>
  <c r="E47" i="19"/>
  <c r="D47" i="19"/>
  <c r="K46" i="19"/>
  <c r="J46" i="19"/>
  <c r="E46" i="19"/>
  <c r="D46" i="19"/>
  <c r="F46" i="19" s="1"/>
  <c r="K45" i="19"/>
  <c r="J45" i="19"/>
  <c r="E45" i="19"/>
  <c r="D45" i="19"/>
  <c r="E44" i="19"/>
  <c r="D44" i="19"/>
  <c r="F44" i="19" s="1"/>
  <c r="J18" i="19"/>
  <c r="E18" i="19"/>
  <c r="D18" i="19"/>
  <c r="F18" i="19" s="1"/>
  <c r="E17" i="19"/>
  <c r="D17" i="19"/>
  <c r="I16" i="19"/>
  <c r="J17" i="19" s="1"/>
  <c r="H16" i="19"/>
  <c r="K16" i="19" s="1"/>
  <c r="E16" i="19"/>
  <c r="D16" i="19"/>
  <c r="J15" i="19"/>
  <c r="E15" i="19"/>
  <c r="D15" i="19"/>
  <c r="I14" i="19"/>
  <c r="J14" i="19" s="1"/>
  <c r="H14" i="19"/>
  <c r="E14" i="19"/>
  <c r="D14" i="19"/>
  <c r="J13" i="19"/>
  <c r="E13" i="19"/>
  <c r="D13" i="19"/>
  <c r="F13" i="19" s="1"/>
  <c r="K12" i="19"/>
  <c r="L12" i="19" s="1"/>
  <c r="J12" i="19"/>
  <c r="E12" i="19"/>
  <c r="D12" i="19"/>
  <c r="F12" i="19" s="1"/>
  <c r="K11" i="19"/>
  <c r="L11" i="19" s="1"/>
  <c r="J11" i="19"/>
  <c r="E11" i="19"/>
  <c r="D11" i="19"/>
  <c r="F11" i="19" s="1"/>
  <c r="K10" i="19"/>
  <c r="J10" i="19"/>
  <c r="E10" i="19"/>
  <c r="D10" i="19"/>
  <c r="F10" i="19" s="1"/>
  <c r="K9" i="19"/>
  <c r="L9" i="19" s="1"/>
  <c r="J9" i="19"/>
  <c r="E9" i="19"/>
  <c r="D9" i="19"/>
  <c r="F9" i="19" s="1"/>
  <c r="K8" i="19"/>
  <c r="J8" i="19"/>
  <c r="E8" i="19"/>
  <c r="D8" i="19"/>
  <c r="F8" i="19" s="1"/>
  <c r="K7" i="19"/>
  <c r="J7" i="19"/>
  <c r="E7" i="19"/>
  <c r="D7" i="19"/>
  <c r="F7" i="19" s="1"/>
  <c r="E6" i="19"/>
  <c r="D6" i="19"/>
  <c r="F9" i="20" l="1"/>
  <c r="F53" i="20"/>
  <c r="L11" i="20"/>
  <c r="F17" i="20"/>
  <c r="F48" i="20"/>
  <c r="F14" i="20"/>
  <c r="F15" i="20"/>
  <c r="L51" i="20"/>
  <c r="F14" i="19"/>
  <c r="F15" i="19"/>
  <c r="F51" i="19"/>
  <c r="L58" i="19"/>
  <c r="F53" i="19"/>
  <c r="F58" i="19"/>
  <c r="L47" i="19"/>
  <c r="L53" i="19"/>
  <c r="L45" i="19"/>
  <c r="F47" i="20"/>
  <c r="F50" i="20"/>
  <c r="F52" i="20"/>
  <c r="L53" i="20"/>
  <c r="F74" i="20"/>
  <c r="L80" i="20"/>
  <c r="L81" i="20"/>
  <c r="F16" i="19"/>
  <c r="L50" i="19"/>
  <c r="L43" i="20"/>
  <c r="F47" i="19"/>
  <c r="L57" i="19"/>
  <c r="F11" i="20"/>
  <c r="F49" i="19"/>
  <c r="F13" i="20"/>
  <c r="J15" i="20"/>
  <c r="L7" i="19"/>
  <c r="J16" i="19"/>
  <c r="L16" i="19" s="1"/>
  <c r="H51" i="19"/>
  <c r="K51" i="19" s="1"/>
  <c r="L51" i="19" s="1"/>
  <c r="J52" i="19"/>
  <c r="F18" i="20"/>
  <c r="L41" i="20"/>
  <c r="F88" i="19"/>
  <c r="L8" i="20"/>
  <c r="J47" i="20"/>
  <c r="F6" i="19"/>
  <c r="F17" i="19"/>
  <c r="F45" i="19"/>
  <c r="L46" i="19"/>
  <c r="L48" i="19"/>
  <c r="K54" i="19"/>
  <c r="L54" i="19" s="1"/>
  <c r="F57" i="19"/>
  <c r="F59" i="19"/>
  <c r="F7" i="20"/>
  <c r="L10" i="20"/>
  <c r="L15" i="20"/>
  <c r="H17" i="20"/>
  <c r="F38" i="20"/>
  <c r="L77" i="20"/>
  <c r="F46" i="20"/>
  <c r="L52" i="20"/>
  <c r="F78" i="20"/>
  <c r="L47" i="20"/>
  <c r="L83" i="20"/>
  <c r="F83" i="19"/>
  <c r="L40" i="20"/>
  <c r="L42" i="20"/>
  <c r="L10" i="19"/>
  <c r="F54" i="19"/>
  <c r="L87" i="19"/>
  <c r="L90" i="19"/>
  <c r="F8" i="20"/>
  <c r="F43" i="20"/>
  <c r="L44" i="20"/>
  <c r="F49" i="20"/>
  <c r="L8" i="19"/>
  <c r="F79" i="20"/>
  <c r="L84" i="20"/>
  <c r="K17" i="20"/>
  <c r="L17" i="20" s="1"/>
  <c r="K18" i="20"/>
  <c r="L18" i="20" s="1"/>
  <c r="L16" i="20"/>
  <c r="J82" i="20"/>
  <c r="K82" i="20"/>
  <c r="H78" i="20"/>
  <c r="J17" i="20"/>
  <c r="H49" i="20"/>
  <c r="H13" i="20"/>
  <c r="J48" i="20"/>
  <c r="L48" i="20" s="1"/>
  <c r="H45" i="20"/>
  <c r="K93" i="19"/>
  <c r="L93" i="19" s="1"/>
  <c r="K92" i="19"/>
  <c r="L92" i="19" s="1"/>
  <c r="K55" i="19"/>
  <c r="L55" i="19" s="1"/>
  <c r="K56" i="19"/>
  <c r="L56" i="19" s="1"/>
  <c r="J91" i="19"/>
  <c r="H17" i="19"/>
  <c r="H88" i="19"/>
  <c r="K91" i="19"/>
  <c r="L91" i="19" s="1"/>
  <c r="H13" i="19"/>
  <c r="K13" i="19" s="1"/>
  <c r="L13" i="19" s="1"/>
  <c r="K15" i="19"/>
  <c r="L15" i="19" s="1"/>
  <c r="L82" i="20" l="1"/>
  <c r="K52" i="19"/>
  <c r="L52" i="19" s="1"/>
  <c r="K79" i="20"/>
  <c r="L79" i="20" s="1"/>
  <c r="K78" i="20"/>
  <c r="L78" i="20" s="1"/>
  <c r="K13" i="20"/>
  <c r="L13" i="20" s="1"/>
  <c r="K14" i="20"/>
  <c r="L14" i="20" s="1"/>
  <c r="K49" i="20"/>
  <c r="L49" i="20" s="1"/>
  <c r="K50" i="20"/>
  <c r="L50" i="20" s="1"/>
  <c r="K46" i="20"/>
  <c r="L46" i="20" s="1"/>
  <c r="K45" i="20"/>
  <c r="L45" i="20" s="1"/>
  <c r="K89" i="19"/>
  <c r="L89" i="19" s="1"/>
  <c r="K88" i="19"/>
  <c r="L88" i="19" s="1"/>
  <c r="K17" i="19"/>
  <c r="L17" i="19" s="1"/>
  <c r="K18" i="19"/>
  <c r="L18" i="19" s="1"/>
  <c r="K14" i="19"/>
  <c r="L14" i="19" s="1"/>
</calcChain>
</file>

<file path=xl/sharedStrings.xml><?xml version="1.0" encoding="utf-8"?>
<sst xmlns="http://schemas.openxmlformats.org/spreadsheetml/2006/main" count="47" uniqueCount="20">
  <si>
    <t>.</t>
  </si>
  <si>
    <t>X - Section at km.</t>
  </si>
  <si>
    <t>Pre-work</t>
  </si>
  <si>
    <t>Post-work</t>
  </si>
  <si>
    <t>LB</t>
  </si>
  <si>
    <t>CL</t>
  </si>
  <si>
    <t>RB</t>
  </si>
  <si>
    <t>Char</t>
  </si>
  <si>
    <t>Gher</t>
  </si>
  <si>
    <t>Low land</t>
  </si>
  <si>
    <t>Khal</t>
  </si>
  <si>
    <t xml:space="preserve">                      </t>
  </si>
  <si>
    <t xml:space="preserve"> Cross section of Borni Baor along the Fokirbari to Kachichara Khal-2</t>
  </si>
  <si>
    <t>Cross section of Borni Baor 100 DS from meeting point of Fokirbari to Kachichara Khal-2</t>
  </si>
  <si>
    <t xml:space="preserve">  Cross section of Borni Baor 100 US from meeting point of Fokirbari to Kachichara Khal-2</t>
  </si>
  <si>
    <t xml:space="preserve"> Cross section of Borinati Khal along the Fokirbari to Kachichara Khal-2</t>
  </si>
  <si>
    <t>Cross section of Borinati Khal 100 DS from meeting point of Fokirbari to Kachichara Khal-2</t>
  </si>
  <si>
    <t xml:space="preserve">  Cross section of Borinati Khal 100 US from meeting point of Fokirbari to Kachichara Khal-2</t>
  </si>
  <si>
    <r>
      <t xml:space="preserve">Cross Section of Offtake Khal </t>
    </r>
    <r>
      <rPr>
        <b/>
        <sz val="11"/>
        <rFont val="Arial"/>
        <family val="2"/>
      </rPr>
      <t>(Borinati Khal)</t>
    </r>
    <r>
      <rPr>
        <sz val="11"/>
        <rFont val="Arial"/>
        <family val="2"/>
      </rPr>
      <t xml:space="preserve">  Re-excavation of Fokirbari to Kachichara Khal-2 From KM. 0.000 to KM. 3.805 = 3.805 km at Polder No. 04  in C/W ‘‘Implemention of Integrated water Resources Management Project for Improvement of Drainage Congestion in Tungipara &amp; Kotalipara Upazila Under Gopalganj District)’’ under Gopalganj WD Division, BWDB, Gopalganj,  during the year 2024-25.</t>
    </r>
  </si>
  <si>
    <r>
      <t xml:space="preserve">Cross Section of Out fall </t>
    </r>
    <r>
      <rPr>
        <b/>
        <sz val="11"/>
        <rFont val="Arial"/>
        <family val="2"/>
      </rPr>
      <t>(Borni Baor)</t>
    </r>
    <r>
      <rPr>
        <sz val="11"/>
        <rFont val="Arial"/>
        <family val="2"/>
      </rPr>
      <t xml:space="preserve">  Re-excavation of Fokirbari to Kachichara Khal-2 From KM. 0.000 to KM. 3.805 = 3.805 km at Polder No. 04  in C/W ‘‘Implemention of Integrated water Resources Management Project for Improvement of Drainage Congestion in Tungipara &amp; Kotalipara Upazila Under Gopalganj District)’’ under Gopalganj WD Division, BWDB, Gopalganj,  during the year 2024-25.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</si>
</sst>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32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1" fillId="0" borderId="0" xfId="5"/>
    <xf numFmtId="0" fontId="3" fillId="0" borderId="0" xfId="5" applyFont="1" applyAlignment="1">
      <alignment vertical="justify"/>
    </xf>
    <xf numFmtId="0" fontId="1" fillId="0" borderId="0" xfId="5" applyAlignment="1">
      <alignment vertical="justify"/>
    </xf>
    <xf numFmtId="0" fontId="7" fillId="0" borderId="0" xfId="5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2" fontId="7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7" fillId="0" borderId="0" xfId="5" applyFont="1"/>
    <xf numFmtId="2" fontId="4" fillId="0" borderId="0" xfId="1" applyNumberFormat="1" applyFont="1" applyAlignment="1">
      <alignment horizontal="center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3" fillId="0" borderId="0" xfId="5" applyFon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9" fillId="0" borderId="1" xfId="8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'[1]Outfall khal '!$B$5:$B$42</c:f>
              <c:numCache>
                <c:formatCode>General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220</c:v>
                </c:pt>
                <c:pt idx="21">
                  <c:v>240</c:v>
                </c:pt>
                <c:pt idx="22">
                  <c:v>260</c:v>
                </c:pt>
                <c:pt idx="23">
                  <c:v>280</c:v>
                </c:pt>
                <c:pt idx="24">
                  <c:v>300</c:v>
                </c:pt>
                <c:pt idx="25">
                  <c:v>320</c:v>
                </c:pt>
                <c:pt idx="26">
                  <c:v>340</c:v>
                </c:pt>
                <c:pt idx="27">
                  <c:v>350</c:v>
                </c:pt>
                <c:pt idx="28">
                  <c:v>360</c:v>
                </c:pt>
                <c:pt idx="29">
                  <c:v>370</c:v>
                </c:pt>
                <c:pt idx="30">
                  <c:v>380</c:v>
                </c:pt>
                <c:pt idx="31">
                  <c:v>385</c:v>
                </c:pt>
                <c:pt idx="32">
                  <c:v>390</c:v>
                </c:pt>
                <c:pt idx="33">
                  <c:v>393</c:v>
                </c:pt>
                <c:pt idx="34">
                  <c:v>395</c:v>
                </c:pt>
                <c:pt idx="35">
                  <c:v>400</c:v>
                </c:pt>
                <c:pt idx="36">
                  <c:v>405</c:v>
                </c:pt>
              </c:numCache>
            </c:numRef>
          </c:xVal>
          <c:yVal>
            <c:numRef>
              <c:f>'[1]Outfall khal '!$C$5:$C$42</c:f>
              <c:numCache>
                <c:formatCode>General</c:formatCode>
                <c:ptCount val="38"/>
                <c:pt idx="0">
                  <c:v>-2.1349999999999998</c:v>
                </c:pt>
                <c:pt idx="1">
                  <c:v>-2.222</c:v>
                </c:pt>
                <c:pt idx="2">
                  <c:v>-2.3370000000000002</c:v>
                </c:pt>
                <c:pt idx="3">
                  <c:v>-2.3620000000000001</c:v>
                </c:pt>
                <c:pt idx="4">
                  <c:v>-3.0369999999999999</c:v>
                </c:pt>
                <c:pt idx="5">
                  <c:v>-3.4420000000000002</c:v>
                </c:pt>
                <c:pt idx="6">
                  <c:v>-3.5379999999999998</c:v>
                </c:pt>
                <c:pt idx="7">
                  <c:v>-4.4420000000000002</c:v>
                </c:pt>
                <c:pt idx="8">
                  <c:v>-4.9359999999999999</c:v>
                </c:pt>
                <c:pt idx="9">
                  <c:v>-5.3369999999999997</c:v>
                </c:pt>
                <c:pt idx="10">
                  <c:v>-5.742</c:v>
                </c:pt>
                <c:pt idx="11">
                  <c:v>-5.9370000000000003</c:v>
                </c:pt>
                <c:pt idx="12">
                  <c:v>-6.3369999999999997</c:v>
                </c:pt>
                <c:pt idx="13">
                  <c:v>-6.6920000000000002</c:v>
                </c:pt>
                <c:pt idx="14">
                  <c:v>-6.8150000000000004</c:v>
                </c:pt>
                <c:pt idx="15">
                  <c:v>-6.7380000000000004</c:v>
                </c:pt>
                <c:pt idx="16">
                  <c:v>-6.5419999999999998</c:v>
                </c:pt>
                <c:pt idx="17">
                  <c:v>-6.4859999999999998</c:v>
                </c:pt>
                <c:pt idx="18">
                  <c:v>-6.3419999999999996</c:v>
                </c:pt>
                <c:pt idx="19">
                  <c:v>-6.2359999999999998</c:v>
                </c:pt>
                <c:pt idx="20">
                  <c:v>-5.6420000000000003</c:v>
                </c:pt>
                <c:pt idx="21">
                  <c:v>-5.4169999999999998</c:v>
                </c:pt>
                <c:pt idx="22">
                  <c:v>-4.992</c:v>
                </c:pt>
                <c:pt idx="23">
                  <c:v>-4.6500000000000004</c:v>
                </c:pt>
                <c:pt idx="24">
                  <c:v>-4.3380000000000001</c:v>
                </c:pt>
                <c:pt idx="25">
                  <c:v>-4.0960000000000001</c:v>
                </c:pt>
                <c:pt idx="26">
                  <c:v>-3.6469999999999998</c:v>
                </c:pt>
                <c:pt idx="27">
                  <c:v>-3.3439999999999999</c:v>
                </c:pt>
                <c:pt idx="28">
                  <c:v>-2.9420000000000002</c:v>
                </c:pt>
                <c:pt idx="29">
                  <c:v>-2.4350000000000001</c:v>
                </c:pt>
                <c:pt idx="30">
                  <c:v>-1.9359999999999999</c:v>
                </c:pt>
                <c:pt idx="31">
                  <c:v>-1.3440000000000001</c:v>
                </c:pt>
                <c:pt idx="32">
                  <c:v>-0.73699999999999999</c:v>
                </c:pt>
                <c:pt idx="33">
                  <c:v>-4.2000000000000003E-2</c:v>
                </c:pt>
                <c:pt idx="34">
                  <c:v>0.65600000000000003</c:v>
                </c:pt>
                <c:pt idx="35">
                  <c:v>0.67300000000000004</c:v>
                </c:pt>
                <c:pt idx="36">
                  <c:v>0.65800000000000003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1-4F6A-A5F2-A2114F4A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0960"/>
        <c:axId val="160206848"/>
      </c:scatterChart>
      <c:valAx>
        <c:axId val="160200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06848"/>
        <c:crosses val="autoZero"/>
        <c:crossBetween val="midCat"/>
      </c:valAx>
      <c:valAx>
        <c:axId val="1602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00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'[1]Outfall khal '!$B$43:$B$75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80</c:v>
                </c:pt>
                <c:pt idx="13">
                  <c:v>100</c:v>
                </c:pt>
                <c:pt idx="14">
                  <c:v>120</c:v>
                </c:pt>
                <c:pt idx="15">
                  <c:v>140</c:v>
                </c:pt>
                <c:pt idx="16">
                  <c:v>160</c:v>
                </c:pt>
                <c:pt idx="17">
                  <c:v>180</c:v>
                </c:pt>
                <c:pt idx="18">
                  <c:v>200</c:v>
                </c:pt>
                <c:pt idx="19">
                  <c:v>220</c:v>
                </c:pt>
                <c:pt idx="20">
                  <c:v>240</c:v>
                </c:pt>
                <c:pt idx="21">
                  <c:v>260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325</c:v>
                </c:pt>
                <c:pt idx="28">
                  <c:v>328</c:v>
                </c:pt>
                <c:pt idx="29">
                  <c:v>330</c:v>
                </c:pt>
                <c:pt idx="30">
                  <c:v>335</c:v>
                </c:pt>
                <c:pt idx="31">
                  <c:v>340</c:v>
                </c:pt>
              </c:numCache>
            </c:numRef>
          </c:xVal>
          <c:yVal>
            <c:numRef>
              <c:f>'[1]Outfall khal '!$C$43:$C$75</c:f>
              <c:numCache>
                <c:formatCode>General</c:formatCode>
                <c:ptCount val="33"/>
                <c:pt idx="0">
                  <c:v>0.52500000000000002</c:v>
                </c:pt>
                <c:pt idx="1">
                  <c:v>0.48299999999999998</c:v>
                </c:pt>
                <c:pt idx="2">
                  <c:v>0.505</c:v>
                </c:pt>
                <c:pt idx="3">
                  <c:v>0.46300000000000002</c:v>
                </c:pt>
                <c:pt idx="4">
                  <c:v>-0.14199999999999999</c:v>
                </c:pt>
                <c:pt idx="5">
                  <c:v>-1.387</c:v>
                </c:pt>
                <c:pt idx="6">
                  <c:v>-3.2450000000000001</c:v>
                </c:pt>
                <c:pt idx="7">
                  <c:v>-3.74</c:v>
                </c:pt>
                <c:pt idx="8">
                  <c:v>-4.3369999999999997</c:v>
                </c:pt>
                <c:pt idx="9">
                  <c:v>-4.9249999999999998</c:v>
                </c:pt>
                <c:pt idx="10">
                  <c:v>-5.3419999999999996</c:v>
                </c:pt>
                <c:pt idx="11">
                  <c:v>-5.7370000000000001</c:v>
                </c:pt>
                <c:pt idx="12">
                  <c:v>-6.3419999999999996</c:v>
                </c:pt>
                <c:pt idx="13">
                  <c:v>-7.0469999999999997</c:v>
                </c:pt>
                <c:pt idx="14">
                  <c:v>-7.1</c:v>
                </c:pt>
                <c:pt idx="15">
                  <c:v>-7.0359999999999996</c:v>
                </c:pt>
                <c:pt idx="16">
                  <c:v>-6.8419999999999996</c:v>
                </c:pt>
                <c:pt idx="17">
                  <c:v>-6.7370000000000001</c:v>
                </c:pt>
                <c:pt idx="18">
                  <c:v>-6.9420000000000002</c:v>
                </c:pt>
                <c:pt idx="19">
                  <c:v>-6.9850000000000003</c:v>
                </c:pt>
                <c:pt idx="20">
                  <c:v>-6.7350000000000003</c:v>
                </c:pt>
                <c:pt idx="21">
                  <c:v>-6.4370000000000003</c:v>
                </c:pt>
                <c:pt idx="22">
                  <c:v>-5.8419999999999996</c:v>
                </c:pt>
                <c:pt idx="23">
                  <c:v>-5.34</c:v>
                </c:pt>
                <c:pt idx="24">
                  <c:v>-4.2370000000000001</c:v>
                </c:pt>
                <c:pt idx="25">
                  <c:v>-3.3860000000000001</c:v>
                </c:pt>
                <c:pt idx="26">
                  <c:v>-2.34</c:v>
                </c:pt>
                <c:pt idx="27">
                  <c:v>-1.1859999999999999</c:v>
                </c:pt>
                <c:pt idx="28">
                  <c:v>-0.13700000000000001</c:v>
                </c:pt>
                <c:pt idx="29">
                  <c:v>0.71399999999999997</c:v>
                </c:pt>
                <c:pt idx="30">
                  <c:v>0.748</c:v>
                </c:pt>
                <c:pt idx="3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C-4C6A-8641-ABD55CEC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8064"/>
        <c:axId val="160569600"/>
      </c:scatterChart>
      <c:valAx>
        <c:axId val="160568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69600"/>
        <c:crosses val="autoZero"/>
        <c:crossBetween val="midCat"/>
      </c:valAx>
      <c:valAx>
        <c:axId val="16056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68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'[1]Outfall khal '!$B$78:$B$114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5">
                  <c:v>160</c:v>
                </c:pt>
                <c:pt idx="16">
                  <c:v>180</c:v>
                </c:pt>
                <c:pt idx="17">
                  <c:v>200</c:v>
                </c:pt>
                <c:pt idx="18">
                  <c:v>220</c:v>
                </c:pt>
                <c:pt idx="19">
                  <c:v>240</c:v>
                </c:pt>
                <c:pt idx="20">
                  <c:v>260</c:v>
                </c:pt>
                <c:pt idx="21">
                  <c:v>280</c:v>
                </c:pt>
                <c:pt idx="22">
                  <c:v>300</c:v>
                </c:pt>
                <c:pt idx="23">
                  <c:v>320</c:v>
                </c:pt>
                <c:pt idx="24">
                  <c:v>340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395</c:v>
                </c:pt>
                <c:pt idx="30">
                  <c:v>398</c:v>
                </c:pt>
                <c:pt idx="31">
                  <c:v>401</c:v>
                </c:pt>
                <c:pt idx="32">
                  <c:v>403</c:v>
                </c:pt>
                <c:pt idx="33">
                  <c:v>405</c:v>
                </c:pt>
                <c:pt idx="34">
                  <c:v>410</c:v>
                </c:pt>
                <c:pt idx="35">
                  <c:v>415</c:v>
                </c:pt>
              </c:numCache>
            </c:numRef>
          </c:xVal>
          <c:yVal>
            <c:numRef>
              <c:f>'[1]Outfall khal '!$C$78:$C$114</c:f>
              <c:numCache>
                <c:formatCode>General</c:formatCode>
                <c:ptCount val="37"/>
                <c:pt idx="0">
                  <c:v>0.46400000000000002</c:v>
                </c:pt>
                <c:pt idx="1">
                  <c:v>0.42299999999999999</c:v>
                </c:pt>
                <c:pt idx="2">
                  <c:v>0.41399999999999998</c:v>
                </c:pt>
                <c:pt idx="3">
                  <c:v>0.36499999999999999</c:v>
                </c:pt>
                <c:pt idx="4">
                  <c:v>-0.437</c:v>
                </c:pt>
                <c:pt idx="5">
                  <c:v>-1.3320000000000001</c:v>
                </c:pt>
                <c:pt idx="6">
                  <c:v>-2.2370000000000001</c:v>
                </c:pt>
                <c:pt idx="7">
                  <c:v>-3.2360000000000002</c:v>
                </c:pt>
                <c:pt idx="8">
                  <c:v>-4.242</c:v>
                </c:pt>
                <c:pt idx="9">
                  <c:v>-5.4370000000000003</c:v>
                </c:pt>
                <c:pt idx="10">
                  <c:v>-6.04</c:v>
                </c:pt>
                <c:pt idx="11">
                  <c:v>-6.4370000000000003</c:v>
                </c:pt>
                <c:pt idx="12">
                  <c:v>-7.0960000000000001</c:v>
                </c:pt>
                <c:pt idx="13">
                  <c:v>-7.2439999999999998</c:v>
                </c:pt>
                <c:pt idx="14">
                  <c:v>-7.3419999999999996</c:v>
                </c:pt>
                <c:pt idx="15">
                  <c:v>-7.4349999999999996</c:v>
                </c:pt>
                <c:pt idx="16">
                  <c:v>-7.4169999999999998</c:v>
                </c:pt>
                <c:pt idx="17">
                  <c:v>-7.3550000000000004</c:v>
                </c:pt>
                <c:pt idx="18">
                  <c:v>-7.1369999999999996</c:v>
                </c:pt>
                <c:pt idx="19">
                  <c:v>-7.21</c:v>
                </c:pt>
                <c:pt idx="20">
                  <c:v>-7.258</c:v>
                </c:pt>
                <c:pt idx="21">
                  <c:v>-7.2380000000000004</c:v>
                </c:pt>
                <c:pt idx="22">
                  <c:v>-7.3369999999999997</c:v>
                </c:pt>
                <c:pt idx="23">
                  <c:v>-7.24</c:v>
                </c:pt>
                <c:pt idx="24">
                  <c:v>-6.9349999999999996</c:v>
                </c:pt>
                <c:pt idx="25">
                  <c:v>-6.3369999999999997</c:v>
                </c:pt>
                <c:pt idx="26">
                  <c:v>-5.34</c:v>
                </c:pt>
                <c:pt idx="27">
                  <c:v>-4.5999999999999996</c:v>
                </c:pt>
                <c:pt idx="28">
                  <c:v>-4.2439999999999998</c:v>
                </c:pt>
                <c:pt idx="29">
                  <c:v>-3.25</c:v>
                </c:pt>
                <c:pt idx="30">
                  <c:v>-2.3420000000000001</c:v>
                </c:pt>
                <c:pt idx="31">
                  <c:v>-1.242</c:v>
                </c:pt>
                <c:pt idx="32">
                  <c:v>-0.14199999999999999</c:v>
                </c:pt>
                <c:pt idx="33">
                  <c:v>0.47299999999999998</c:v>
                </c:pt>
                <c:pt idx="34">
                  <c:v>0.51500000000000001</c:v>
                </c:pt>
                <c:pt idx="35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A-40E4-9FAC-D3AD785A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21216"/>
        <c:axId val="160531200"/>
      </c:scatterChart>
      <c:valAx>
        <c:axId val="160521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31200"/>
        <c:crosses val="autoZero"/>
        <c:crossBetween val="midCat"/>
      </c:valAx>
      <c:valAx>
        <c:axId val="16053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21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[1]Offtake!$B$5:$B$36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105</c:v>
                </c:pt>
                <c:pt idx="29">
                  <c:v>110</c:v>
                </c:pt>
              </c:numCache>
            </c:numRef>
          </c:xVal>
          <c:yVal>
            <c:numRef>
              <c:f>[1]Offtake!$C$5:$C$36</c:f>
              <c:numCache>
                <c:formatCode>General</c:formatCode>
                <c:ptCount val="32"/>
                <c:pt idx="0">
                  <c:v>-0.99099999999999999</c:v>
                </c:pt>
                <c:pt idx="1">
                  <c:v>-0.88200000000000001</c:v>
                </c:pt>
                <c:pt idx="2">
                  <c:v>-0.68300000000000005</c:v>
                </c:pt>
                <c:pt idx="3">
                  <c:v>0.11799999999999999</c:v>
                </c:pt>
                <c:pt idx="4">
                  <c:v>0.55900000000000005</c:v>
                </c:pt>
                <c:pt idx="5">
                  <c:v>0.61699999999999999</c:v>
                </c:pt>
                <c:pt idx="6">
                  <c:v>-0.443</c:v>
                </c:pt>
                <c:pt idx="7">
                  <c:v>-1.69</c:v>
                </c:pt>
                <c:pt idx="8">
                  <c:v>-2.5339999999999998</c:v>
                </c:pt>
                <c:pt idx="9">
                  <c:v>-3.6829999999999998</c:v>
                </c:pt>
                <c:pt idx="10">
                  <c:v>-4.1840000000000002</c:v>
                </c:pt>
                <c:pt idx="11">
                  <c:v>-5.0860000000000003</c:v>
                </c:pt>
                <c:pt idx="12">
                  <c:v>-5.7809999999999997</c:v>
                </c:pt>
                <c:pt idx="13">
                  <c:v>-6.3819999999999997</c:v>
                </c:pt>
                <c:pt idx="14">
                  <c:v>-6.7809999999999997</c:v>
                </c:pt>
                <c:pt idx="15">
                  <c:v>-7.0730000000000004</c:v>
                </c:pt>
                <c:pt idx="16">
                  <c:v>-7.2</c:v>
                </c:pt>
                <c:pt idx="17">
                  <c:v>-7.1719999999999997</c:v>
                </c:pt>
                <c:pt idx="18">
                  <c:v>-6.6829999999999998</c:v>
                </c:pt>
                <c:pt idx="19">
                  <c:v>-6.0819999999999999</c:v>
                </c:pt>
                <c:pt idx="20">
                  <c:v>-5.6879999999999997</c:v>
                </c:pt>
                <c:pt idx="21">
                  <c:v>-5.391</c:v>
                </c:pt>
                <c:pt idx="22">
                  <c:v>-5.1879999999999997</c:v>
                </c:pt>
                <c:pt idx="23">
                  <c:v>-4.6829999999999998</c:v>
                </c:pt>
                <c:pt idx="24">
                  <c:v>-3.1829999999999998</c:v>
                </c:pt>
                <c:pt idx="25">
                  <c:v>-2.6880000000000002</c:v>
                </c:pt>
                <c:pt idx="26">
                  <c:v>-2.1819999999999999</c:v>
                </c:pt>
                <c:pt idx="27">
                  <c:v>-2.173</c:v>
                </c:pt>
                <c:pt idx="28">
                  <c:v>-2.0819999999999999</c:v>
                </c:pt>
                <c:pt idx="29">
                  <c:v>-1.8879999999999999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7-477B-9923-481FD2647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54400"/>
        <c:axId val="217655936"/>
      </c:scatterChart>
      <c:valAx>
        <c:axId val="217654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55936"/>
        <c:crosses val="autoZero"/>
        <c:crossBetween val="midCat"/>
      </c:valAx>
      <c:valAx>
        <c:axId val="21765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54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[1]Offtake!$B$37:$B$66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81</c:v>
                </c:pt>
                <c:pt idx="21">
                  <c:v>83</c:v>
                </c:pt>
                <c:pt idx="22">
                  <c:v>85</c:v>
                </c:pt>
                <c:pt idx="23">
                  <c:v>89</c:v>
                </c:pt>
                <c:pt idx="24">
                  <c:v>92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</c:numCache>
            </c:numRef>
          </c:xVal>
          <c:yVal>
            <c:numRef>
              <c:f>[1]Offtake!$C$37:$C$66</c:f>
              <c:numCache>
                <c:formatCode>General</c:formatCode>
                <c:ptCount val="30"/>
                <c:pt idx="0">
                  <c:v>0.39800000000000002</c:v>
                </c:pt>
                <c:pt idx="1">
                  <c:v>0.40899999999999997</c:v>
                </c:pt>
                <c:pt idx="2">
                  <c:v>0.41799999999999998</c:v>
                </c:pt>
                <c:pt idx="3">
                  <c:v>0.497</c:v>
                </c:pt>
                <c:pt idx="4">
                  <c:v>-0.18099999999999999</c:v>
                </c:pt>
                <c:pt idx="5">
                  <c:v>-0.69</c:v>
                </c:pt>
                <c:pt idx="6">
                  <c:v>-1.6879999999999999</c:v>
                </c:pt>
                <c:pt idx="7">
                  <c:v>-3.1819999999999999</c:v>
                </c:pt>
                <c:pt idx="8">
                  <c:v>-4.6909999999999998</c:v>
                </c:pt>
                <c:pt idx="9">
                  <c:v>-5.8810000000000002</c:v>
                </c:pt>
                <c:pt idx="10">
                  <c:v>-6.383</c:v>
                </c:pt>
                <c:pt idx="11">
                  <c:v>-6.6319999999999997</c:v>
                </c:pt>
                <c:pt idx="12">
                  <c:v>-6.8879999999999999</c:v>
                </c:pt>
                <c:pt idx="13">
                  <c:v>-6.5759999999999996</c:v>
                </c:pt>
                <c:pt idx="14">
                  <c:v>-6.242</c:v>
                </c:pt>
                <c:pt idx="15">
                  <c:v>-5.6829999999999998</c:v>
                </c:pt>
                <c:pt idx="16">
                  <c:v>-5.6879999999999997</c:v>
                </c:pt>
                <c:pt idx="17">
                  <c:v>-4.181</c:v>
                </c:pt>
                <c:pt idx="18">
                  <c:v>-2.7080000000000002</c:v>
                </c:pt>
                <c:pt idx="19">
                  <c:v>-0.68100000000000005</c:v>
                </c:pt>
                <c:pt idx="20">
                  <c:v>0.55800000000000005</c:v>
                </c:pt>
                <c:pt idx="21">
                  <c:v>2.5169999999999999</c:v>
                </c:pt>
                <c:pt idx="22">
                  <c:v>3.9390000000000001</c:v>
                </c:pt>
                <c:pt idx="23">
                  <c:v>3.9420000000000002</c:v>
                </c:pt>
                <c:pt idx="24">
                  <c:v>2.8180000000000001</c:v>
                </c:pt>
                <c:pt idx="25">
                  <c:v>1.3169999999999999</c:v>
                </c:pt>
                <c:pt idx="26">
                  <c:v>0.25800000000000001</c:v>
                </c:pt>
                <c:pt idx="27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8-41AD-BE9A-D5AAC37B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73088"/>
        <c:axId val="217699456"/>
      </c:scatterChart>
      <c:valAx>
        <c:axId val="217673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99456"/>
        <c:crosses val="autoZero"/>
        <c:crossBetween val="midCat"/>
      </c:valAx>
      <c:valAx>
        <c:axId val="21769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73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[1]Offtake!$B$69:$B$105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83</c:v>
                </c:pt>
                <c:pt idx="21">
                  <c:v>86</c:v>
                </c:pt>
                <c:pt idx="22">
                  <c:v>89</c:v>
                </c:pt>
                <c:pt idx="23">
                  <c:v>92</c:v>
                </c:pt>
                <c:pt idx="24">
                  <c:v>95</c:v>
                </c:pt>
                <c:pt idx="25">
                  <c:v>100</c:v>
                </c:pt>
                <c:pt idx="26">
                  <c:v>110</c:v>
                </c:pt>
              </c:numCache>
            </c:numRef>
          </c:xVal>
          <c:yVal>
            <c:numRef>
              <c:f>[1]Offtake!$C$69:$C$105</c:f>
              <c:numCache>
                <c:formatCode>General</c:formatCode>
                <c:ptCount val="37"/>
                <c:pt idx="0">
                  <c:v>0.42399999999999999</c:v>
                </c:pt>
                <c:pt idx="1">
                  <c:v>0.39800000000000002</c:v>
                </c:pt>
                <c:pt idx="2">
                  <c:v>0.36899999999999999</c:v>
                </c:pt>
                <c:pt idx="3">
                  <c:v>0.316</c:v>
                </c:pt>
                <c:pt idx="4">
                  <c:v>-0.68799999999999994</c:v>
                </c:pt>
                <c:pt idx="5">
                  <c:v>-1.5820000000000001</c:v>
                </c:pt>
                <c:pt idx="6">
                  <c:v>-2.1829999999999998</c:v>
                </c:pt>
                <c:pt idx="7">
                  <c:v>-2.6880000000000002</c:v>
                </c:pt>
                <c:pt idx="8">
                  <c:v>-3.6320000000000001</c:v>
                </c:pt>
                <c:pt idx="9">
                  <c:v>-4.8860000000000001</c:v>
                </c:pt>
                <c:pt idx="10">
                  <c:v>-5.5839999999999996</c:v>
                </c:pt>
                <c:pt idx="11">
                  <c:v>-6.0620000000000003</c:v>
                </c:pt>
                <c:pt idx="12">
                  <c:v>-6.3819999999999997</c:v>
                </c:pt>
                <c:pt idx="13">
                  <c:v>-6.5309999999999997</c:v>
                </c:pt>
                <c:pt idx="14">
                  <c:v>-6.3579999999999997</c:v>
                </c:pt>
                <c:pt idx="15">
                  <c:v>-5.9909999999999997</c:v>
                </c:pt>
                <c:pt idx="16">
                  <c:v>-5.6319999999999997</c:v>
                </c:pt>
                <c:pt idx="17">
                  <c:v>-5.1879999999999997</c:v>
                </c:pt>
                <c:pt idx="18">
                  <c:v>-4.6319999999999997</c:v>
                </c:pt>
                <c:pt idx="19">
                  <c:v>-3.6850000000000001</c:v>
                </c:pt>
                <c:pt idx="20">
                  <c:v>-1.708</c:v>
                </c:pt>
                <c:pt idx="21">
                  <c:v>-0.58499999999999996</c:v>
                </c:pt>
                <c:pt idx="22">
                  <c:v>0.112</c:v>
                </c:pt>
                <c:pt idx="23">
                  <c:v>1.7999999999999999E-2</c:v>
                </c:pt>
                <c:pt idx="24">
                  <c:v>-3.2000000000000001E-2</c:v>
                </c:pt>
                <c:pt idx="25">
                  <c:v>-4.2999999999999997E-2</c:v>
                </c:pt>
                <c:pt idx="26">
                  <c:v>-5.1999999999999998E-2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1-432B-8F95-15CB8F0E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40480"/>
        <c:axId val="217542016"/>
      </c:scatterChart>
      <c:valAx>
        <c:axId val="217540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42016"/>
        <c:crosses val="autoZero"/>
        <c:crossBetween val="midCat"/>
      </c:valAx>
      <c:valAx>
        <c:axId val="21754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40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4</xdr:row>
      <xdr:rowOff>146686</xdr:rowOff>
    </xdr:from>
    <xdr:to>
      <xdr:col>19</xdr:col>
      <xdr:colOff>9524</xdr:colOff>
      <xdr:row>18</xdr:row>
      <xdr:rowOff>133350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638EFE9-0E4D-42BD-9ACD-7F52A502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635613</xdr:colOff>
      <xdr:row>43</xdr:row>
      <xdr:rowOff>135256</xdr:rowOff>
    </xdr:from>
    <xdr:to>
      <xdr:col>19</xdr:col>
      <xdr:colOff>146684</xdr:colOff>
      <xdr:row>57</xdr:row>
      <xdr:rowOff>104776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2AB65AA4-2765-4702-B7DE-23F6895D4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80</xdr:row>
      <xdr:rowOff>0</xdr:rowOff>
    </xdr:from>
    <xdr:to>
      <xdr:col>19</xdr:col>
      <xdr:colOff>7619</xdr:colOff>
      <xdr:row>94</xdr:row>
      <xdr:rowOff>19049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89CB1C55-73D9-470D-8DF6-74A1CFD6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60960</xdr:rowOff>
    </xdr:from>
    <xdr:to>
      <xdr:col>19</xdr:col>
      <xdr:colOff>60942</xdr:colOff>
      <xdr:row>124</xdr:row>
      <xdr:rowOff>34364</xdr:rowOff>
    </xdr:to>
    <xdr:grpSp>
      <xdr:nvGrpSpPr>
        <xdr:cNvPr id="5" name="Group 4"/>
        <xdr:cNvGrpSpPr/>
      </xdr:nvGrpSpPr>
      <xdr:grpSpPr>
        <a:xfrm>
          <a:off x="0" y="20642580"/>
          <a:ext cx="9433542" cy="811604"/>
          <a:chOff x="1348740" y="7425055"/>
          <a:chExt cx="9451173" cy="1328088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348740" y="7456170"/>
            <a:ext cx="1957071" cy="1284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(S M </a:t>
            </a:r>
            <a:r>
              <a:rPr lang="en-US" sz="1100" b="0" baseline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Refat Jamil </a:t>
            </a:r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)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Executive Engineer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Gopalganj WD Division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BWDB, Gopalganj.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4686209" y="7425055"/>
            <a:ext cx="2247581" cy="1266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(Subrata Kumar)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Sub Divisional Engineer (A.C)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Tungipara WD Sub-Division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BWDB, Tungipara</a:t>
            </a:r>
            <a:r>
              <a:rPr lang="en-US" sz="11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, </a:t>
            </a:r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Gopalganj.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889173" y="7495152"/>
            <a:ext cx="1910740" cy="1257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(Utpal Ray)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Sub-Assistant Engineer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Kotalipara  WD Section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BWDB,Tungipara, Gopalganj 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4</xdr:row>
      <xdr:rowOff>146686</xdr:rowOff>
    </xdr:from>
    <xdr:to>
      <xdr:col>19</xdr:col>
      <xdr:colOff>9524</xdr:colOff>
      <xdr:row>18</xdr:row>
      <xdr:rowOff>133350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4C6B52-DB65-4D3A-B73B-89188722C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26013</xdr:colOff>
      <xdr:row>37</xdr:row>
      <xdr:rowOff>97156</xdr:rowOff>
    </xdr:from>
    <xdr:to>
      <xdr:col>19</xdr:col>
      <xdr:colOff>306704</xdr:colOff>
      <xdr:row>51</xdr:row>
      <xdr:rowOff>66676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9FCA8F1A-F39B-445E-8496-3B0FF494A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70</xdr:row>
      <xdr:rowOff>0</xdr:rowOff>
    </xdr:from>
    <xdr:to>
      <xdr:col>19</xdr:col>
      <xdr:colOff>7619</xdr:colOff>
      <xdr:row>84</xdr:row>
      <xdr:rowOff>19049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4ED3B30D-5FD0-451F-9A17-D7EBCDFA4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102</xdr:row>
      <xdr:rowOff>12700</xdr:rowOff>
    </xdr:from>
    <xdr:to>
      <xdr:col>19</xdr:col>
      <xdr:colOff>43013</xdr:colOff>
      <xdr:row>107</xdr:row>
      <xdr:rowOff>2540</xdr:rowOff>
    </xdr:to>
    <xdr:grpSp>
      <xdr:nvGrpSpPr>
        <xdr:cNvPr id="5" name="Group 4"/>
        <xdr:cNvGrpSpPr/>
      </xdr:nvGrpSpPr>
      <xdr:grpSpPr>
        <a:xfrm>
          <a:off x="0" y="17790160"/>
          <a:ext cx="9415613" cy="828040"/>
          <a:chOff x="1348740" y="7425055"/>
          <a:chExt cx="9451173" cy="1328088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348740" y="7456170"/>
            <a:ext cx="1957071" cy="1284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(S M </a:t>
            </a:r>
            <a:r>
              <a:rPr lang="en-US" sz="1100" b="0" baseline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Refat Jamil </a:t>
            </a:r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)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Executive Engineer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Gopalganj WD Division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BWDB, Gopalganj.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4686209" y="7425055"/>
            <a:ext cx="2247581" cy="1266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(Subrata Kumar)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Sub Divisional Engineer (A.C)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Tungipara WD Sub-Division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BWDB, Tungipara</a:t>
            </a:r>
            <a:r>
              <a:rPr lang="en-US" sz="11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, </a:t>
            </a:r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Gopalganj.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889173" y="7495152"/>
            <a:ext cx="1910740" cy="1257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(Utpal Ray)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Sub-Assistant Engineer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Kotalipara  WD Section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BWDB,Tungipara, Gopalganj .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fall-Offta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fall khal "/>
      <sheetName val="Offtake"/>
      <sheetName val="Abstract of earth"/>
    </sheetNames>
    <sheetDataSet>
      <sheetData sheetId="0">
        <row r="5">
          <cell r="B5">
            <v>0</v>
          </cell>
          <cell r="C5">
            <v>-2.1349999999999998</v>
          </cell>
        </row>
        <row r="6">
          <cell r="B6">
            <v>5</v>
          </cell>
          <cell r="C6">
            <v>-2.222</v>
          </cell>
        </row>
        <row r="7">
          <cell r="B7">
            <v>10</v>
          </cell>
          <cell r="C7">
            <v>-2.3370000000000002</v>
          </cell>
        </row>
        <row r="8">
          <cell r="B8">
            <v>15</v>
          </cell>
          <cell r="C8">
            <v>-2.3620000000000001</v>
          </cell>
        </row>
        <row r="9">
          <cell r="B9">
            <v>17</v>
          </cell>
          <cell r="C9">
            <v>-3.0369999999999999</v>
          </cell>
        </row>
        <row r="10">
          <cell r="B10">
            <v>20</v>
          </cell>
          <cell r="C10">
            <v>-3.4420000000000002</v>
          </cell>
        </row>
        <row r="11">
          <cell r="B11">
            <v>25</v>
          </cell>
          <cell r="C11">
            <v>-3.5379999999999998</v>
          </cell>
        </row>
        <row r="12">
          <cell r="B12">
            <v>30</v>
          </cell>
          <cell r="C12">
            <v>-4.4420000000000002</v>
          </cell>
        </row>
        <row r="13">
          <cell r="B13">
            <v>40</v>
          </cell>
          <cell r="C13">
            <v>-4.9359999999999999</v>
          </cell>
        </row>
        <row r="14">
          <cell r="B14">
            <v>50</v>
          </cell>
          <cell r="C14">
            <v>-5.3369999999999997</v>
          </cell>
        </row>
        <row r="15">
          <cell r="B15">
            <v>60</v>
          </cell>
          <cell r="C15">
            <v>-5.742</v>
          </cell>
        </row>
        <row r="16">
          <cell r="B16">
            <v>70</v>
          </cell>
          <cell r="C16">
            <v>-5.9370000000000003</v>
          </cell>
        </row>
        <row r="17">
          <cell r="B17">
            <v>80</v>
          </cell>
          <cell r="C17">
            <v>-6.3369999999999997</v>
          </cell>
        </row>
        <row r="18">
          <cell r="B18">
            <v>90</v>
          </cell>
          <cell r="C18">
            <v>-6.6920000000000002</v>
          </cell>
        </row>
        <row r="19">
          <cell r="B19">
            <v>100</v>
          </cell>
          <cell r="C19">
            <v>-6.8150000000000004</v>
          </cell>
        </row>
        <row r="20">
          <cell r="B20">
            <v>120</v>
          </cell>
          <cell r="C20">
            <v>-6.7380000000000004</v>
          </cell>
        </row>
        <row r="21">
          <cell r="B21">
            <v>140</v>
          </cell>
          <cell r="C21">
            <v>-6.5419999999999998</v>
          </cell>
        </row>
        <row r="22">
          <cell r="B22">
            <v>160</v>
          </cell>
          <cell r="C22">
            <v>-6.4859999999999998</v>
          </cell>
        </row>
        <row r="23">
          <cell r="B23">
            <v>180</v>
          </cell>
          <cell r="C23">
            <v>-6.3419999999999996</v>
          </cell>
        </row>
        <row r="24">
          <cell r="B24">
            <v>200</v>
          </cell>
          <cell r="C24">
            <v>-6.2359999999999998</v>
          </cell>
        </row>
        <row r="25">
          <cell r="B25">
            <v>220</v>
          </cell>
          <cell r="C25">
            <v>-5.6420000000000003</v>
          </cell>
        </row>
        <row r="26">
          <cell r="B26">
            <v>240</v>
          </cell>
          <cell r="C26">
            <v>-5.4169999999999998</v>
          </cell>
        </row>
        <row r="27">
          <cell r="B27">
            <v>260</v>
          </cell>
          <cell r="C27">
            <v>-4.992</v>
          </cell>
        </row>
        <row r="28">
          <cell r="B28">
            <v>280</v>
          </cell>
          <cell r="C28">
            <v>-4.6500000000000004</v>
          </cell>
        </row>
        <row r="29">
          <cell r="B29">
            <v>300</v>
          </cell>
          <cell r="C29">
            <v>-4.3380000000000001</v>
          </cell>
        </row>
        <row r="30">
          <cell r="B30">
            <v>320</v>
          </cell>
          <cell r="C30">
            <v>-4.0960000000000001</v>
          </cell>
        </row>
        <row r="31">
          <cell r="B31">
            <v>340</v>
          </cell>
          <cell r="C31">
            <v>-3.6469999999999998</v>
          </cell>
        </row>
        <row r="32">
          <cell r="B32">
            <v>350</v>
          </cell>
          <cell r="C32">
            <v>-3.3439999999999999</v>
          </cell>
        </row>
        <row r="33">
          <cell r="B33">
            <v>360</v>
          </cell>
          <cell r="C33">
            <v>-2.9420000000000002</v>
          </cell>
        </row>
        <row r="34">
          <cell r="B34">
            <v>370</v>
          </cell>
          <cell r="C34">
            <v>-2.4350000000000001</v>
          </cell>
        </row>
        <row r="35">
          <cell r="B35">
            <v>380</v>
          </cell>
          <cell r="C35">
            <v>-1.9359999999999999</v>
          </cell>
        </row>
        <row r="36">
          <cell r="B36">
            <v>385</v>
          </cell>
          <cell r="C36">
            <v>-1.3440000000000001</v>
          </cell>
        </row>
        <row r="37">
          <cell r="B37">
            <v>390</v>
          </cell>
          <cell r="C37">
            <v>-0.73699999999999999</v>
          </cell>
        </row>
        <row r="38">
          <cell r="B38">
            <v>393</v>
          </cell>
          <cell r="C38">
            <v>-4.2000000000000003E-2</v>
          </cell>
        </row>
        <row r="39">
          <cell r="B39">
            <v>395</v>
          </cell>
          <cell r="C39">
            <v>0.65600000000000003</v>
          </cell>
        </row>
        <row r="40">
          <cell r="B40">
            <v>400</v>
          </cell>
          <cell r="C40">
            <v>0.67300000000000004</v>
          </cell>
        </row>
        <row r="41">
          <cell r="B41">
            <v>405</v>
          </cell>
          <cell r="C41">
            <v>0.65800000000000003</v>
          </cell>
        </row>
        <row r="42">
          <cell r="B42"/>
          <cell r="C42"/>
        </row>
        <row r="43">
          <cell r="B43">
            <v>0</v>
          </cell>
          <cell r="C43">
            <v>0.52500000000000002</v>
          </cell>
        </row>
        <row r="44">
          <cell r="B44">
            <v>5</v>
          </cell>
          <cell r="C44">
            <v>0.48299999999999998</v>
          </cell>
        </row>
        <row r="45">
          <cell r="B45">
            <v>10</v>
          </cell>
          <cell r="C45">
            <v>0.505</v>
          </cell>
        </row>
        <row r="46">
          <cell r="B46">
            <v>15</v>
          </cell>
          <cell r="C46">
            <v>0.46300000000000002</v>
          </cell>
        </row>
        <row r="47">
          <cell r="B47">
            <v>17</v>
          </cell>
          <cell r="C47">
            <v>-0.14199999999999999</v>
          </cell>
        </row>
        <row r="48">
          <cell r="B48">
            <v>20</v>
          </cell>
          <cell r="C48">
            <v>-1.387</v>
          </cell>
        </row>
        <row r="49">
          <cell r="B49">
            <v>25</v>
          </cell>
          <cell r="C49">
            <v>-3.2450000000000001</v>
          </cell>
        </row>
        <row r="50">
          <cell r="B50">
            <v>30</v>
          </cell>
          <cell r="C50">
            <v>-3.74</v>
          </cell>
        </row>
        <row r="51">
          <cell r="B51">
            <v>35</v>
          </cell>
          <cell r="C51">
            <v>-4.3369999999999997</v>
          </cell>
        </row>
        <row r="52">
          <cell r="B52">
            <v>40</v>
          </cell>
          <cell r="C52">
            <v>-4.9249999999999998</v>
          </cell>
        </row>
        <row r="53">
          <cell r="B53">
            <v>50</v>
          </cell>
          <cell r="C53">
            <v>-5.3419999999999996</v>
          </cell>
        </row>
        <row r="54">
          <cell r="B54">
            <v>60</v>
          </cell>
          <cell r="C54">
            <v>-5.7370000000000001</v>
          </cell>
        </row>
        <row r="55">
          <cell r="B55">
            <v>80</v>
          </cell>
          <cell r="C55">
            <v>-6.3419999999999996</v>
          </cell>
        </row>
        <row r="56">
          <cell r="B56">
            <v>100</v>
          </cell>
          <cell r="C56">
            <v>-7.0469999999999997</v>
          </cell>
        </row>
        <row r="57">
          <cell r="B57">
            <v>120</v>
          </cell>
          <cell r="C57">
            <v>-7.1</v>
          </cell>
        </row>
        <row r="58">
          <cell r="B58">
            <v>140</v>
          </cell>
          <cell r="C58">
            <v>-7.0359999999999996</v>
          </cell>
        </row>
        <row r="59">
          <cell r="B59">
            <v>160</v>
          </cell>
          <cell r="C59">
            <v>-6.8419999999999996</v>
          </cell>
        </row>
        <row r="60">
          <cell r="B60">
            <v>180</v>
          </cell>
          <cell r="C60">
            <v>-6.7370000000000001</v>
          </cell>
        </row>
        <row r="61">
          <cell r="B61">
            <v>200</v>
          </cell>
          <cell r="C61">
            <v>-6.9420000000000002</v>
          </cell>
        </row>
        <row r="62">
          <cell r="B62">
            <v>220</v>
          </cell>
          <cell r="C62">
            <v>-6.9850000000000003</v>
          </cell>
        </row>
        <row r="63">
          <cell r="B63">
            <v>240</v>
          </cell>
          <cell r="C63">
            <v>-6.7350000000000003</v>
          </cell>
        </row>
        <row r="64">
          <cell r="B64">
            <v>260</v>
          </cell>
          <cell r="C64">
            <v>-6.4370000000000003</v>
          </cell>
        </row>
        <row r="65">
          <cell r="B65">
            <v>280</v>
          </cell>
          <cell r="C65">
            <v>-5.8419999999999996</v>
          </cell>
        </row>
        <row r="66">
          <cell r="B66">
            <v>290</v>
          </cell>
          <cell r="C66">
            <v>-5.34</v>
          </cell>
        </row>
        <row r="67">
          <cell r="B67">
            <v>300</v>
          </cell>
          <cell r="C67">
            <v>-4.2370000000000001</v>
          </cell>
        </row>
        <row r="68">
          <cell r="B68">
            <v>310</v>
          </cell>
          <cell r="C68">
            <v>-3.3860000000000001</v>
          </cell>
        </row>
        <row r="69">
          <cell r="B69">
            <v>320</v>
          </cell>
          <cell r="C69">
            <v>-2.34</v>
          </cell>
        </row>
        <row r="70">
          <cell r="B70">
            <v>325</v>
          </cell>
          <cell r="C70">
            <v>-1.1859999999999999</v>
          </cell>
        </row>
        <row r="71">
          <cell r="B71">
            <v>328</v>
          </cell>
          <cell r="C71">
            <v>-0.13700000000000001</v>
          </cell>
        </row>
        <row r="72">
          <cell r="B72">
            <v>330</v>
          </cell>
          <cell r="C72">
            <v>0.71399999999999997</v>
          </cell>
        </row>
        <row r="73">
          <cell r="B73">
            <v>335</v>
          </cell>
          <cell r="C73">
            <v>0.748</v>
          </cell>
        </row>
        <row r="74">
          <cell r="B74">
            <v>340</v>
          </cell>
          <cell r="C74">
            <v>0.76</v>
          </cell>
        </row>
        <row r="75">
          <cell r="B75"/>
          <cell r="C75"/>
        </row>
        <row r="78">
          <cell r="B78">
            <v>0</v>
          </cell>
          <cell r="C78">
            <v>0.46400000000000002</v>
          </cell>
        </row>
        <row r="79">
          <cell r="B79">
            <v>5</v>
          </cell>
          <cell r="C79">
            <v>0.42299999999999999</v>
          </cell>
        </row>
        <row r="80">
          <cell r="B80">
            <v>10</v>
          </cell>
          <cell r="C80">
            <v>0.41399999999999998</v>
          </cell>
        </row>
        <row r="81">
          <cell r="B81">
            <v>15</v>
          </cell>
          <cell r="C81">
            <v>0.36499999999999999</v>
          </cell>
        </row>
        <row r="82">
          <cell r="B82">
            <v>17</v>
          </cell>
          <cell r="C82">
            <v>-0.437</v>
          </cell>
        </row>
        <row r="83">
          <cell r="B83">
            <v>20</v>
          </cell>
          <cell r="C83">
            <v>-1.3320000000000001</v>
          </cell>
        </row>
        <row r="84">
          <cell r="B84">
            <v>25</v>
          </cell>
          <cell r="C84">
            <v>-2.2370000000000001</v>
          </cell>
        </row>
        <row r="85">
          <cell r="B85">
            <v>30</v>
          </cell>
          <cell r="C85">
            <v>-3.2360000000000002</v>
          </cell>
        </row>
        <row r="86">
          <cell r="B86">
            <v>40</v>
          </cell>
          <cell r="C86">
            <v>-4.242</v>
          </cell>
        </row>
        <row r="87">
          <cell r="B87">
            <v>50</v>
          </cell>
          <cell r="C87">
            <v>-5.4370000000000003</v>
          </cell>
        </row>
        <row r="88">
          <cell r="B88">
            <v>60</v>
          </cell>
          <cell r="C88">
            <v>-6.04</v>
          </cell>
        </row>
        <row r="89">
          <cell r="B89">
            <v>80</v>
          </cell>
          <cell r="C89">
            <v>-6.4370000000000003</v>
          </cell>
        </row>
        <row r="90">
          <cell r="B90">
            <v>100</v>
          </cell>
          <cell r="C90">
            <v>-7.0960000000000001</v>
          </cell>
        </row>
        <row r="91">
          <cell r="B91">
            <v>120</v>
          </cell>
          <cell r="C91">
            <v>-7.2439999999999998</v>
          </cell>
        </row>
        <row r="92">
          <cell r="B92">
            <v>140</v>
          </cell>
          <cell r="C92">
            <v>-7.3419999999999996</v>
          </cell>
        </row>
        <row r="93">
          <cell r="B93">
            <v>160</v>
          </cell>
          <cell r="C93">
            <v>-7.4349999999999996</v>
          </cell>
        </row>
        <row r="94">
          <cell r="B94">
            <v>180</v>
          </cell>
          <cell r="C94">
            <v>-7.4169999999999998</v>
          </cell>
        </row>
        <row r="95">
          <cell r="B95">
            <v>200</v>
          </cell>
          <cell r="C95">
            <v>-7.3550000000000004</v>
          </cell>
        </row>
        <row r="96">
          <cell r="B96">
            <v>220</v>
          </cell>
          <cell r="C96">
            <v>-7.1369999999999996</v>
          </cell>
        </row>
        <row r="97">
          <cell r="B97">
            <v>240</v>
          </cell>
          <cell r="C97">
            <v>-7.21</v>
          </cell>
        </row>
        <row r="98">
          <cell r="B98">
            <v>260</v>
          </cell>
          <cell r="C98">
            <v>-7.258</v>
          </cell>
        </row>
        <row r="99">
          <cell r="B99">
            <v>280</v>
          </cell>
          <cell r="C99">
            <v>-7.2380000000000004</v>
          </cell>
        </row>
        <row r="100">
          <cell r="B100">
            <v>300</v>
          </cell>
          <cell r="C100">
            <v>-7.3369999999999997</v>
          </cell>
        </row>
        <row r="101">
          <cell r="B101">
            <v>320</v>
          </cell>
          <cell r="C101">
            <v>-7.24</v>
          </cell>
        </row>
        <row r="102">
          <cell r="B102">
            <v>340</v>
          </cell>
          <cell r="C102">
            <v>-6.9349999999999996</v>
          </cell>
        </row>
        <row r="103">
          <cell r="B103">
            <v>360</v>
          </cell>
          <cell r="C103">
            <v>-6.3369999999999997</v>
          </cell>
        </row>
        <row r="104">
          <cell r="B104">
            <v>370</v>
          </cell>
          <cell r="C104">
            <v>-5.34</v>
          </cell>
        </row>
        <row r="105">
          <cell r="B105">
            <v>380</v>
          </cell>
          <cell r="C105">
            <v>-4.5999999999999996</v>
          </cell>
        </row>
        <row r="106">
          <cell r="B106">
            <v>390</v>
          </cell>
          <cell r="C106">
            <v>-4.2439999999999998</v>
          </cell>
        </row>
        <row r="107">
          <cell r="B107">
            <v>395</v>
          </cell>
          <cell r="C107">
            <v>-3.25</v>
          </cell>
        </row>
        <row r="108">
          <cell r="B108">
            <v>398</v>
          </cell>
          <cell r="C108">
            <v>-2.3420000000000001</v>
          </cell>
        </row>
        <row r="109">
          <cell r="B109">
            <v>401</v>
          </cell>
          <cell r="C109">
            <v>-1.242</v>
          </cell>
        </row>
        <row r="110">
          <cell r="B110">
            <v>403</v>
          </cell>
          <cell r="C110">
            <v>-0.14199999999999999</v>
          </cell>
        </row>
        <row r="111">
          <cell r="B111">
            <v>405</v>
          </cell>
          <cell r="C111">
            <v>0.47299999999999998</v>
          </cell>
        </row>
        <row r="112">
          <cell r="B112">
            <v>410</v>
          </cell>
          <cell r="C112">
            <v>0.51500000000000001</v>
          </cell>
        </row>
        <row r="113">
          <cell r="B113">
            <v>415</v>
          </cell>
          <cell r="C113">
            <v>0.61</v>
          </cell>
        </row>
        <row r="114">
          <cell r="B114"/>
          <cell r="C114"/>
        </row>
      </sheetData>
      <sheetData sheetId="1">
        <row r="5">
          <cell r="B5">
            <v>0</v>
          </cell>
          <cell r="C5">
            <v>-0.99099999999999999</v>
          </cell>
        </row>
        <row r="6">
          <cell r="B6">
            <v>3</v>
          </cell>
          <cell r="C6">
            <v>-0.88200000000000001</v>
          </cell>
        </row>
        <row r="7">
          <cell r="B7">
            <v>5</v>
          </cell>
          <cell r="C7">
            <v>-0.68300000000000005</v>
          </cell>
        </row>
        <row r="8">
          <cell r="B8">
            <v>7</v>
          </cell>
          <cell r="C8">
            <v>0.11799999999999999</v>
          </cell>
        </row>
        <row r="9">
          <cell r="B9">
            <v>8</v>
          </cell>
          <cell r="C9">
            <v>0.55900000000000005</v>
          </cell>
        </row>
        <row r="10">
          <cell r="B10">
            <v>10</v>
          </cell>
          <cell r="C10">
            <v>0.61699999999999999</v>
          </cell>
        </row>
        <row r="11">
          <cell r="B11">
            <v>12</v>
          </cell>
          <cell r="C11">
            <v>-0.443</v>
          </cell>
        </row>
        <row r="12">
          <cell r="B12">
            <v>15</v>
          </cell>
          <cell r="C12">
            <v>-1.69</v>
          </cell>
        </row>
        <row r="13">
          <cell r="B13">
            <v>18</v>
          </cell>
          <cell r="C13">
            <v>-2.5339999999999998</v>
          </cell>
        </row>
        <row r="14">
          <cell r="B14">
            <v>21</v>
          </cell>
          <cell r="C14">
            <v>-3.6829999999999998</v>
          </cell>
        </row>
        <row r="15">
          <cell r="B15">
            <v>25</v>
          </cell>
          <cell r="C15">
            <v>-4.1840000000000002</v>
          </cell>
        </row>
        <row r="16">
          <cell r="B16">
            <v>30</v>
          </cell>
          <cell r="C16">
            <v>-5.0860000000000003</v>
          </cell>
        </row>
        <row r="17">
          <cell r="B17">
            <v>35</v>
          </cell>
          <cell r="C17">
            <v>-5.7809999999999997</v>
          </cell>
        </row>
        <row r="18">
          <cell r="B18">
            <v>40</v>
          </cell>
          <cell r="C18">
            <v>-6.3819999999999997</v>
          </cell>
        </row>
        <row r="19">
          <cell r="B19">
            <v>45</v>
          </cell>
          <cell r="C19">
            <v>-6.7809999999999997</v>
          </cell>
        </row>
        <row r="20">
          <cell r="B20">
            <v>50</v>
          </cell>
          <cell r="C20">
            <v>-7.0730000000000004</v>
          </cell>
        </row>
        <row r="21">
          <cell r="B21">
            <v>53</v>
          </cell>
          <cell r="C21">
            <v>-7.2</v>
          </cell>
        </row>
        <row r="22">
          <cell r="B22">
            <v>56</v>
          </cell>
          <cell r="C22">
            <v>-7.1719999999999997</v>
          </cell>
        </row>
        <row r="23">
          <cell r="B23">
            <v>60</v>
          </cell>
          <cell r="C23">
            <v>-6.6829999999999998</v>
          </cell>
        </row>
        <row r="24">
          <cell r="B24">
            <v>65</v>
          </cell>
          <cell r="C24">
            <v>-6.0819999999999999</v>
          </cell>
        </row>
        <row r="25">
          <cell r="B25">
            <v>70</v>
          </cell>
          <cell r="C25">
            <v>-5.6879999999999997</v>
          </cell>
        </row>
        <row r="26">
          <cell r="B26">
            <v>75</v>
          </cell>
          <cell r="C26">
            <v>-5.391</v>
          </cell>
        </row>
        <row r="27">
          <cell r="B27">
            <v>80</v>
          </cell>
          <cell r="C27">
            <v>-5.1879999999999997</v>
          </cell>
        </row>
        <row r="28">
          <cell r="B28">
            <v>85</v>
          </cell>
          <cell r="C28">
            <v>-4.6829999999999998</v>
          </cell>
        </row>
        <row r="29">
          <cell r="B29">
            <v>90</v>
          </cell>
          <cell r="C29">
            <v>-3.1829999999999998</v>
          </cell>
        </row>
        <row r="30">
          <cell r="B30">
            <v>93</v>
          </cell>
          <cell r="C30">
            <v>-2.6880000000000002</v>
          </cell>
        </row>
        <row r="31">
          <cell r="B31">
            <v>96</v>
          </cell>
          <cell r="C31">
            <v>-2.1819999999999999</v>
          </cell>
        </row>
        <row r="32">
          <cell r="B32">
            <v>100</v>
          </cell>
          <cell r="C32">
            <v>-2.173</v>
          </cell>
        </row>
        <row r="33">
          <cell r="B33">
            <v>105</v>
          </cell>
          <cell r="C33">
            <v>-2.0819999999999999</v>
          </cell>
        </row>
        <row r="34">
          <cell r="B34">
            <v>110</v>
          </cell>
          <cell r="C34">
            <v>-1.8879999999999999</v>
          </cell>
        </row>
        <row r="35">
          <cell r="B35"/>
          <cell r="C35"/>
        </row>
        <row r="36">
          <cell r="B36"/>
          <cell r="C36"/>
        </row>
        <row r="37">
          <cell r="B37">
            <v>0</v>
          </cell>
          <cell r="C37">
            <v>0.39800000000000002</v>
          </cell>
        </row>
        <row r="38">
          <cell r="B38">
            <v>5</v>
          </cell>
          <cell r="C38">
            <v>0.40899999999999997</v>
          </cell>
        </row>
        <row r="39">
          <cell r="B39">
            <v>10</v>
          </cell>
          <cell r="C39">
            <v>0.41799999999999998</v>
          </cell>
        </row>
        <row r="40">
          <cell r="B40">
            <v>15</v>
          </cell>
          <cell r="C40">
            <v>0.497</v>
          </cell>
        </row>
        <row r="41">
          <cell r="B41">
            <v>17</v>
          </cell>
          <cell r="C41">
            <v>-0.18099999999999999</v>
          </cell>
        </row>
        <row r="42">
          <cell r="B42">
            <v>20</v>
          </cell>
          <cell r="C42">
            <v>-0.69</v>
          </cell>
        </row>
        <row r="43">
          <cell r="B43">
            <v>23</v>
          </cell>
          <cell r="C43">
            <v>-1.6879999999999999</v>
          </cell>
        </row>
        <row r="44">
          <cell r="B44">
            <v>26</v>
          </cell>
          <cell r="C44">
            <v>-3.1819999999999999</v>
          </cell>
        </row>
        <row r="45">
          <cell r="B45">
            <v>30</v>
          </cell>
          <cell r="C45">
            <v>-4.6909999999999998</v>
          </cell>
        </row>
        <row r="46">
          <cell r="B46">
            <v>35</v>
          </cell>
          <cell r="C46">
            <v>-5.8810000000000002</v>
          </cell>
        </row>
        <row r="47">
          <cell r="B47">
            <v>40</v>
          </cell>
          <cell r="C47">
            <v>-6.383</v>
          </cell>
        </row>
        <row r="48">
          <cell r="B48">
            <v>45</v>
          </cell>
          <cell r="C48">
            <v>-6.6319999999999997</v>
          </cell>
        </row>
        <row r="49">
          <cell r="B49">
            <v>50</v>
          </cell>
          <cell r="C49">
            <v>-6.8879999999999999</v>
          </cell>
        </row>
        <row r="50">
          <cell r="B50">
            <v>55</v>
          </cell>
          <cell r="C50">
            <v>-6.5759999999999996</v>
          </cell>
        </row>
        <row r="51">
          <cell r="B51">
            <v>60</v>
          </cell>
          <cell r="C51">
            <v>-6.242</v>
          </cell>
        </row>
        <row r="52">
          <cell r="B52">
            <v>65</v>
          </cell>
          <cell r="C52">
            <v>-5.6829999999999998</v>
          </cell>
        </row>
        <row r="53">
          <cell r="B53">
            <v>70</v>
          </cell>
          <cell r="C53">
            <v>-5.6879999999999997</v>
          </cell>
        </row>
        <row r="54">
          <cell r="B54">
            <v>73</v>
          </cell>
          <cell r="C54">
            <v>-4.181</v>
          </cell>
        </row>
        <row r="55">
          <cell r="B55">
            <v>76</v>
          </cell>
          <cell r="C55">
            <v>-2.7080000000000002</v>
          </cell>
        </row>
        <row r="56">
          <cell r="B56">
            <v>79</v>
          </cell>
          <cell r="C56">
            <v>-0.68100000000000005</v>
          </cell>
        </row>
        <row r="57">
          <cell r="B57">
            <v>81</v>
          </cell>
          <cell r="C57">
            <v>0.55800000000000005</v>
          </cell>
        </row>
        <row r="58">
          <cell r="B58">
            <v>83</v>
          </cell>
          <cell r="C58">
            <v>2.5169999999999999</v>
          </cell>
        </row>
        <row r="59">
          <cell r="B59">
            <v>85</v>
          </cell>
          <cell r="C59">
            <v>3.9390000000000001</v>
          </cell>
        </row>
        <row r="60">
          <cell r="B60">
            <v>89</v>
          </cell>
          <cell r="C60">
            <v>3.9420000000000002</v>
          </cell>
        </row>
        <row r="61">
          <cell r="B61">
            <v>92</v>
          </cell>
          <cell r="C61">
            <v>2.8180000000000001</v>
          </cell>
        </row>
        <row r="62">
          <cell r="B62">
            <v>95</v>
          </cell>
          <cell r="C62">
            <v>1.3169999999999999</v>
          </cell>
        </row>
        <row r="63">
          <cell r="B63">
            <v>100</v>
          </cell>
          <cell r="C63">
            <v>0.25800000000000001</v>
          </cell>
        </row>
        <row r="64">
          <cell r="B64">
            <v>105</v>
          </cell>
          <cell r="C64">
            <v>1.4E-2</v>
          </cell>
        </row>
        <row r="65">
          <cell r="B65"/>
          <cell r="C65"/>
        </row>
        <row r="66">
          <cell r="B66"/>
          <cell r="C66"/>
        </row>
        <row r="69">
          <cell r="B69">
            <v>0</v>
          </cell>
          <cell r="C69">
            <v>0.42399999999999999</v>
          </cell>
        </row>
        <row r="70">
          <cell r="B70">
            <v>5</v>
          </cell>
          <cell r="C70">
            <v>0.39800000000000002</v>
          </cell>
        </row>
        <row r="71">
          <cell r="B71">
            <v>10</v>
          </cell>
          <cell r="C71">
            <v>0.36899999999999999</v>
          </cell>
        </row>
        <row r="72">
          <cell r="B72">
            <v>15</v>
          </cell>
          <cell r="C72">
            <v>0.316</v>
          </cell>
        </row>
        <row r="73">
          <cell r="B73">
            <v>17</v>
          </cell>
          <cell r="C73">
            <v>-0.68799999999999994</v>
          </cell>
        </row>
        <row r="74">
          <cell r="B74">
            <v>20</v>
          </cell>
          <cell r="C74">
            <v>-1.5820000000000001</v>
          </cell>
        </row>
        <row r="75">
          <cell r="B75">
            <v>23</v>
          </cell>
          <cell r="C75">
            <v>-2.1829999999999998</v>
          </cell>
        </row>
        <row r="76">
          <cell r="B76">
            <v>26</v>
          </cell>
          <cell r="C76">
            <v>-2.6880000000000002</v>
          </cell>
        </row>
        <row r="77">
          <cell r="B77">
            <v>30</v>
          </cell>
          <cell r="C77">
            <v>-3.6320000000000001</v>
          </cell>
        </row>
        <row r="78">
          <cell r="B78">
            <v>35</v>
          </cell>
          <cell r="C78">
            <v>-4.8860000000000001</v>
          </cell>
        </row>
        <row r="79">
          <cell r="B79">
            <v>40</v>
          </cell>
          <cell r="C79">
            <v>-5.5839999999999996</v>
          </cell>
        </row>
        <row r="80">
          <cell r="B80">
            <v>45</v>
          </cell>
          <cell r="C80">
            <v>-6.0620000000000003</v>
          </cell>
        </row>
        <row r="81">
          <cell r="B81">
            <v>50</v>
          </cell>
          <cell r="C81">
            <v>-6.3819999999999997</v>
          </cell>
        </row>
        <row r="82">
          <cell r="B82">
            <v>52</v>
          </cell>
          <cell r="C82">
            <v>-6.5309999999999997</v>
          </cell>
        </row>
        <row r="83">
          <cell r="B83">
            <v>55</v>
          </cell>
          <cell r="C83">
            <v>-6.3579999999999997</v>
          </cell>
        </row>
        <row r="84">
          <cell r="B84">
            <v>60</v>
          </cell>
          <cell r="C84">
            <v>-5.9909999999999997</v>
          </cell>
        </row>
        <row r="85">
          <cell r="B85">
            <v>65</v>
          </cell>
          <cell r="C85">
            <v>-5.6319999999999997</v>
          </cell>
        </row>
        <row r="86">
          <cell r="B86">
            <v>70</v>
          </cell>
          <cell r="C86">
            <v>-5.1879999999999997</v>
          </cell>
        </row>
        <row r="87">
          <cell r="B87">
            <v>75</v>
          </cell>
          <cell r="C87">
            <v>-4.6319999999999997</v>
          </cell>
        </row>
        <row r="88">
          <cell r="B88">
            <v>80</v>
          </cell>
          <cell r="C88">
            <v>-3.6850000000000001</v>
          </cell>
        </row>
        <row r="89">
          <cell r="B89">
            <v>83</v>
          </cell>
          <cell r="C89">
            <v>-1.708</v>
          </cell>
        </row>
        <row r="90">
          <cell r="B90">
            <v>86</v>
          </cell>
          <cell r="C90">
            <v>-0.58499999999999996</v>
          </cell>
        </row>
        <row r="91">
          <cell r="B91">
            <v>89</v>
          </cell>
          <cell r="C91">
            <v>0.112</v>
          </cell>
        </row>
        <row r="92">
          <cell r="B92">
            <v>92</v>
          </cell>
          <cell r="C92">
            <v>1.7999999999999999E-2</v>
          </cell>
        </row>
        <row r="93">
          <cell r="B93">
            <v>95</v>
          </cell>
          <cell r="C93">
            <v>-3.2000000000000001E-2</v>
          </cell>
        </row>
        <row r="94">
          <cell r="B94">
            <v>100</v>
          </cell>
          <cell r="C94">
            <v>-4.2999999999999997E-2</v>
          </cell>
        </row>
        <row r="95">
          <cell r="B95">
            <v>110</v>
          </cell>
          <cell r="C95">
            <v>-5.1999999999999998E-2</v>
          </cell>
        </row>
        <row r="96">
          <cell r="B96"/>
          <cell r="C96"/>
        </row>
        <row r="97">
          <cell r="B97"/>
          <cell r="C97"/>
        </row>
        <row r="98">
          <cell r="B98"/>
          <cell r="C98"/>
        </row>
        <row r="99">
          <cell r="B99"/>
          <cell r="C99"/>
        </row>
        <row r="100">
          <cell r="B100"/>
          <cell r="C100"/>
        </row>
        <row r="101">
          <cell r="B101"/>
          <cell r="C101"/>
        </row>
        <row r="102">
          <cell r="B102"/>
          <cell r="C102"/>
        </row>
        <row r="103">
          <cell r="B103"/>
          <cell r="C103"/>
        </row>
        <row r="104">
          <cell r="B104"/>
          <cell r="C104"/>
        </row>
        <row r="105">
          <cell r="B105"/>
          <cell r="C105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view="pageBreakPreview" topLeftCell="A57" zoomScaleNormal="100" zoomScaleSheetLayoutView="100" workbookViewId="0">
      <selection sqref="A1:S1"/>
    </sheetView>
  </sheetViews>
  <sheetFormatPr defaultRowHeight="13.2" x14ac:dyDescent="0.25"/>
  <cols>
    <col min="1" max="1" width="8.88671875" style="4"/>
    <col min="2" max="2" width="8.109375" style="11" customWidth="1"/>
    <col min="3" max="3" width="8.5546875" style="13" customWidth="1"/>
    <col min="4" max="6" width="8.109375" style="4" hidden="1" customWidth="1"/>
    <col min="7" max="7" width="7.5546875" style="4" hidden="1" customWidth="1"/>
    <col min="8" max="8" width="7.44140625" style="4" hidden="1" customWidth="1"/>
    <col min="9" max="9" width="7.44140625" style="21" hidden="1" customWidth="1"/>
    <col min="10" max="12" width="7.44140625" style="4" hidden="1" customWidth="1"/>
    <col min="13" max="13" width="10.109375" style="21" customWidth="1"/>
    <col min="14" max="14" width="55.5546875" style="4" customWidth="1"/>
    <col min="15" max="15" width="10.109375" style="4" customWidth="1"/>
    <col min="16" max="16" width="8.6640625" style="4" customWidth="1"/>
    <col min="17" max="19" width="8.88671875" style="4"/>
    <col min="20" max="20" width="3.33203125" style="4" customWidth="1"/>
    <col min="21" max="257" width="8.88671875" style="4"/>
    <col min="258" max="262" width="8.109375" style="4" customWidth="1"/>
    <col min="263" max="263" width="2.88671875" style="4" customWidth="1"/>
    <col min="264" max="268" width="7.44140625" style="4" customWidth="1"/>
    <col min="269" max="271" width="10.109375" style="4" customWidth="1"/>
    <col min="272" max="272" width="8.6640625" style="4" customWidth="1"/>
    <col min="273" max="513" width="8.88671875" style="4"/>
    <col min="514" max="518" width="8.109375" style="4" customWidth="1"/>
    <col min="519" max="519" width="2.88671875" style="4" customWidth="1"/>
    <col min="520" max="524" width="7.44140625" style="4" customWidth="1"/>
    <col min="525" max="527" width="10.109375" style="4" customWidth="1"/>
    <col min="528" max="528" width="8.6640625" style="4" customWidth="1"/>
    <col min="529" max="769" width="8.88671875" style="4"/>
    <col min="770" max="774" width="8.109375" style="4" customWidth="1"/>
    <col min="775" max="775" width="2.88671875" style="4" customWidth="1"/>
    <col min="776" max="780" width="7.44140625" style="4" customWidth="1"/>
    <col min="781" max="783" width="10.109375" style="4" customWidth="1"/>
    <col min="784" max="784" width="8.6640625" style="4" customWidth="1"/>
    <col min="785" max="1025" width="8.88671875" style="4"/>
    <col min="1026" max="1030" width="8.109375" style="4" customWidth="1"/>
    <col min="1031" max="1031" width="2.88671875" style="4" customWidth="1"/>
    <col min="1032" max="1036" width="7.44140625" style="4" customWidth="1"/>
    <col min="1037" max="1039" width="10.109375" style="4" customWidth="1"/>
    <col min="1040" max="1040" width="8.6640625" style="4" customWidth="1"/>
    <col min="1041" max="1281" width="8.88671875" style="4"/>
    <col min="1282" max="1286" width="8.109375" style="4" customWidth="1"/>
    <col min="1287" max="1287" width="2.88671875" style="4" customWidth="1"/>
    <col min="1288" max="1292" width="7.44140625" style="4" customWidth="1"/>
    <col min="1293" max="1295" width="10.109375" style="4" customWidth="1"/>
    <col min="1296" max="1296" width="8.6640625" style="4" customWidth="1"/>
    <col min="1297" max="1537" width="8.88671875" style="4"/>
    <col min="1538" max="1542" width="8.109375" style="4" customWidth="1"/>
    <col min="1543" max="1543" width="2.88671875" style="4" customWidth="1"/>
    <col min="1544" max="1548" width="7.44140625" style="4" customWidth="1"/>
    <col min="1549" max="1551" width="10.109375" style="4" customWidth="1"/>
    <col min="1552" max="1552" width="8.6640625" style="4" customWidth="1"/>
    <col min="1553" max="1793" width="8.88671875" style="4"/>
    <col min="1794" max="1798" width="8.109375" style="4" customWidth="1"/>
    <col min="1799" max="1799" width="2.88671875" style="4" customWidth="1"/>
    <col min="1800" max="1804" width="7.44140625" style="4" customWidth="1"/>
    <col min="1805" max="1807" width="10.109375" style="4" customWidth="1"/>
    <col min="1808" max="1808" width="8.6640625" style="4" customWidth="1"/>
    <col min="1809" max="2049" width="8.88671875" style="4"/>
    <col min="2050" max="2054" width="8.109375" style="4" customWidth="1"/>
    <col min="2055" max="2055" width="2.88671875" style="4" customWidth="1"/>
    <col min="2056" max="2060" width="7.44140625" style="4" customWidth="1"/>
    <col min="2061" max="2063" width="10.109375" style="4" customWidth="1"/>
    <col min="2064" max="2064" width="8.6640625" style="4" customWidth="1"/>
    <col min="2065" max="2305" width="8.88671875" style="4"/>
    <col min="2306" max="2310" width="8.109375" style="4" customWidth="1"/>
    <col min="2311" max="2311" width="2.88671875" style="4" customWidth="1"/>
    <col min="2312" max="2316" width="7.44140625" style="4" customWidth="1"/>
    <col min="2317" max="2319" width="10.109375" style="4" customWidth="1"/>
    <col min="2320" max="2320" width="8.6640625" style="4" customWidth="1"/>
    <col min="2321" max="2561" width="8.88671875" style="4"/>
    <col min="2562" max="2566" width="8.109375" style="4" customWidth="1"/>
    <col min="2567" max="2567" width="2.88671875" style="4" customWidth="1"/>
    <col min="2568" max="2572" width="7.44140625" style="4" customWidth="1"/>
    <col min="2573" max="2575" width="10.109375" style="4" customWidth="1"/>
    <col min="2576" max="2576" width="8.6640625" style="4" customWidth="1"/>
    <col min="2577" max="2817" width="8.88671875" style="4"/>
    <col min="2818" max="2822" width="8.109375" style="4" customWidth="1"/>
    <col min="2823" max="2823" width="2.88671875" style="4" customWidth="1"/>
    <col min="2824" max="2828" width="7.44140625" style="4" customWidth="1"/>
    <col min="2829" max="2831" width="10.109375" style="4" customWidth="1"/>
    <col min="2832" max="2832" width="8.6640625" style="4" customWidth="1"/>
    <col min="2833" max="3073" width="8.88671875" style="4"/>
    <col min="3074" max="3078" width="8.109375" style="4" customWidth="1"/>
    <col min="3079" max="3079" width="2.88671875" style="4" customWidth="1"/>
    <col min="3080" max="3084" width="7.44140625" style="4" customWidth="1"/>
    <col min="3085" max="3087" width="10.109375" style="4" customWidth="1"/>
    <col min="3088" max="3088" width="8.6640625" style="4" customWidth="1"/>
    <col min="3089" max="3329" width="8.88671875" style="4"/>
    <col min="3330" max="3334" width="8.109375" style="4" customWidth="1"/>
    <col min="3335" max="3335" width="2.88671875" style="4" customWidth="1"/>
    <col min="3336" max="3340" width="7.44140625" style="4" customWidth="1"/>
    <col min="3341" max="3343" width="10.109375" style="4" customWidth="1"/>
    <col min="3344" max="3344" width="8.6640625" style="4" customWidth="1"/>
    <col min="3345" max="3585" width="8.88671875" style="4"/>
    <col min="3586" max="3590" width="8.109375" style="4" customWidth="1"/>
    <col min="3591" max="3591" width="2.88671875" style="4" customWidth="1"/>
    <col min="3592" max="3596" width="7.44140625" style="4" customWidth="1"/>
    <col min="3597" max="3599" width="10.109375" style="4" customWidth="1"/>
    <col min="3600" max="3600" width="8.6640625" style="4" customWidth="1"/>
    <col min="3601" max="3841" width="8.88671875" style="4"/>
    <col min="3842" max="3846" width="8.109375" style="4" customWidth="1"/>
    <col min="3847" max="3847" width="2.88671875" style="4" customWidth="1"/>
    <col min="3848" max="3852" width="7.44140625" style="4" customWidth="1"/>
    <col min="3853" max="3855" width="10.109375" style="4" customWidth="1"/>
    <col min="3856" max="3856" width="8.6640625" style="4" customWidth="1"/>
    <col min="3857" max="4097" width="8.88671875" style="4"/>
    <col min="4098" max="4102" width="8.109375" style="4" customWidth="1"/>
    <col min="4103" max="4103" width="2.88671875" style="4" customWidth="1"/>
    <col min="4104" max="4108" width="7.44140625" style="4" customWidth="1"/>
    <col min="4109" max="4111" width="10.109375" style="4" customWidth="1"/>
    <col min="4112" max="4112" width="8.6640625" style="4" customWidth="1"/>
    <col min="4113" max="4353" width="8.88671875" style="4"/>
    <col min="4354" max="4358" width="8.109375" style="4" customWidth="1"/>
    <col min="4359" max="4359" width="2.88671875" style="4" customWidth="1"/>
    <col min="4360" max="4364" width="7.44140625" style="4" customWidth="1"/>
    <col min="4365" max="4367" width="10.109375" style="4" customWidth="1"/>
    <col min="4368" max="4368" width="8.6640625" style="4" customWidth="1"/>
    <col min="4369" max="4609" width="8.88671875" style="4"/>
    <col min="4610" max="4614" width="8.109375" style="4" customWidth="1"/>
    <col min="4615" max="4615" width="2.88671875" style="4" customWidth="1"/>
    <col min="4616" max="4620" width="7.44140625" style="4" customWidth="1"/>
    <col min="4621" max="4623" width="10.109375" style="4" customWidth="1"/>
    <col min="4624" max="4624" width="8.6640625" style="4" customWidth="1"/>
    <col min="4625" max="4865" width="8.88671875" style="4"/>
    <col min="4866" max="4870" width="8.109375" style="4" customWidth="1"/>
    <col min="4871" max="4871" width="2.88671875" style="4" customWidth="1"/>
    <col min="4872" max="4876" width="7.44140625" style="4" customWidth="1"/>
    <col min="4877" max="4879" width="10.109375" style="4" customWidth="1"/>
    <col min="4880" max="4880" width="8.6640625" style="4" customWidth="1"/>
    <col min="4881" max="5121" width="8.88671875" style="4"/>
    <col min="5122" max="5126" width="8.109375" style="4" customWidth="1"/>
    <col min="5127" max="5127" width="2.88671875" style="4" customWidth="1"/>
    <col min="5128" max="5132" width="7.44140625" style="4" customWidth="1"/>
    <col min="5133" max="5135" width="10.109375" style="4" customWidth="1"/>
    <col min="5136" max="5136" width="8.6640625" style="4" customWidth="1"/>
    <col min="5137" max="5377" width="8.88671875" style="4"/>
    <col min="5378" max="5382" width="8.109375" style="4" customWidth="1"/>
    <col min="5383" max="5383" width="2.88671875" style="4" customWidth="1"/>
    <col min="5384" max="5388" width="7.44140625" style="4" customWidth="1"/>
    <col min="5389" max="5391" width="10.109375" style="4" customWidth="1"/>
    <col min="5392" max="5392" width="8.6640625" style="4" customWidth="1"/>
    <col min="5393" max="5633" width="8.88671875" style="4"/>
    <col min="5634" max="5638" width="8.109375" style="4" customWidth="1"/>
    <col min="5639" max="5639" width="2.88671875" style="4" customWidth="1"/>
    <col min="5640" max="5644" width="7.44140625" style="4" customWidth="1"/>
    <col min="5645" max="5647" width="10.109375" style="4" customWidth="1"/>
    <col min="5648" max="5648" width="8.6640625" style="4" customWidth="1"/>
    <col min="5649" max="5889" width="8.88671875" style="4"/>
    <col min="5890" max="5894" width="8.109375" style="4" customWidth="1"/>
    <col min="5895" max="5895" width="2.88671875" style="4" customWidth="1"/>
    <col min="5896" max="5900" width="7.44140625" style="4" customWidth="1"/>
    <col min="5901" max="5903" width="10.109375" style="4" customWidth="1"/>
    <col min="5904" max="5904" width="8.6640625" style="4" customWidth="1"/>
    <col min="5905" max="6145" width="8.88671875" style="4"/>
    <col min="6146" max="6150" width="8.109375" style="4" customWidth="1"/>
    <col min="6151" max="6151" width="2.88671875" style="4" customWidth="1"/>
    <col min="6152" max="6156" width="7.44140625" style="4" customWidth="1"/>
    <col min="6157" max="6159" width="10.109375" style="4" customWidth="1"/>
    <col min="6160" max="6160" width="8.6640625" style="4" customWidth="1"/>
    <col min="6161" max="6401" width="8.88671875" style="4"/>
    <col min="6402" max="6406" width="8.109375" style="4" customWidth="1"/>
    <col min="6407" max="6407" width="2.88671875" style="4" customWidth="1"/>
    <col min="6408" max="6412" width="7.44140625" style="4" customWidth="1"/>
    <col min="6413" max="6415" width="10.109375" style="4" customWidth="1"/>
    <col min="6416" max="6416" width="8.6640625" style="4" customWidth="1"/>
    <col min="6417" max="6657" width="8.88671875" style="4"/>
    <col min="6658" max="6662" width="8.109375" style="4" customWidth="1"/>
    <col min="6663" max="6663" width="2.88671875" style="4" customWidth="1"/>
    <col min="6664" max="6668" width="7.44140625" style="4" customWidth="1"/>
    <col min="6669" max="6671" width="10.109375" style="4" customWidth="1"/>
    <col min="6672" max="6672" width="8.6640625" style="4" customWidth="1"/>
    <col min="6673" max="6913" width="8.88671875" style="4"/>
    <col min="6914" max="6918" width="8.109375" style="4" customWidth="1"/>
    <col min="6919" max="6919" width="2.88671875" style="4" customWidth="1"/>
    <col min="6920" max="6924" width="7.44140625" style="4" customWidth="1"/>
    <col min="6925" max="6927" width="10.109375" style="4" customWidth="1"/>
    <col min="6928" max="6928" width="8.6640625" style="4" customWidth="1"/>
    <col min="6929" max="7169" width="8.88671875" style="4"/>
    <col min="7170" max="7174" width="8.109375" style="4" customWidth="1"/>
    <col min="7175" max="7175" width="2.88671875" style="4" customWidth="1"/>
    <col min="7176" max="7180" width="7.44140625" style="4" customWidth="1"/>
    <col min="7181" max="7183" width="10.109375" style="4" customWidth="1"/>
    <col min="7184" max="7184" width="8.6640625" style="4" customWidth="1"/>
    <col min="7185" max="7425" width="8.88671875" style="4"/>
    <col min="7426" max="7430" width="8.109375" style="4" customWidth="1"/>
    <col min="7431" max="7431" width="2.88671875" style="4" customWidth="1"/>
    <col min="7432" max="7436" width="7.44140625" style="4" customWidth="1"/>
    <col min="7437" max="7439" width="10.109375" style="4" customWidth="1"/>
    <col min="7440" max="7440" width="8.6640625" style="4" customWidth="1"/>
    <col min="7441" max="7681" width="8.88671875" style="4"/>
    <col min="7682" max="7686" width="8.109375" style="4" customWidth="1"/>
    <col min="7687" max="7687" width="2.88671875" style="4" customWidth="1"/>
    <col min="7688" max="7692" width="7.44140625" style="4" customWidth="1"/>
    <col min="7693" max="7695" width="10.109375" style="4" customWidth="1"/>
    <col min="7696" max="7696" width="8.6640625" style="4" customWidth="1"/>
    <col min="7697" max="7937" width="8.88671875" style="4"/>
    <col min="7938" max="7942" width="8.109375" style="4" customWidth="1"/>
    <col min="7943" max="7943" width="2.88671875" style="4" customWidth="1"/>
    <col min="7944" max="7948" width="7.44140625" style="4" customWidth="1"/>
    <col min="7949" max="7951" width="10.109375" style="4" customWidth="1"/>
    <col min="7952" max="7952" width="8.6640625" style="4" customWidth="1"/>
    <col min="7953" max="8193" width="8.88671875" style="4"/>
    <col min="8194" max="8198" width="8.109375" style="4" customWidth="1"/>
    <col min="8199" max="8199" width="2.88671875" style="4" customWidth="1"/>
    <col min="8200" max="8204" width="7.44140625" style="4" customWidth="1"/>
    <col min="8205" max="8207" width="10.109375" style="4" customWidth="1"/>
    <col min="8208" max="8208" width="8.6640625" style="4" customWidth="1"/>
    <col min="8209" max="8449" width="8.88671875" style="4"/>
    <col min="8450" max="8454" width="8.109375" style="4" customWidth="1"/>
    <col min="8455" max="8455" width="2.88671875" style="4" customWidth="1"/>
    <col min="8456" max="8460" width="7.44140625" style="4" customWidth="1"/>
    <col min="8461" max="8463" width="10.109375" style="4" customWidth="1"/>
    <col min="8464" max="8464" width="8.6640625" style="4" customWidth="1"/>
    <col min="8465" max="8705" width="8.88671875" style="4"/>
    <col min="8706" max="8710" width="8.109375" style="4" customWidth="1"/>
    <col min="8711" max="8711" width="2.88671875" style="4" customWidth="1"/>
    <col min="8712" max="8716" width="7.44140625" style="4" customWidth="1"/>
    <col min="8717" max="8719" width="10.109375" style="4" customWidth="1"/>
    <col min="8720" max="8720" width="8.6640625" style="4" customWidth="1"/>
    <col min="8721" max="8961" width="8.88671875" style="4"/>
    <col min="8962" max="8966" width="8.109375" style="4" customWidth="1"/>
    <col min="8967" max="8967" width="2.88671875" style="4" customWidth="1"/>
    <col min="8968" max="8972" width="7.44140625" style="4" customWidth="1"/>
    <col min="8973" max="8975" width="10.109375" style="4" customWidth="1"/>
    <col min="8976" max="8976" width="8.6640625" style="4" customWidth="1"/>
    <col min="8977" max="9217" width="8.88671875" style="4"/>
    <col min="9218" max="9222" width="8.109375" style="4" customWidth="1"/>
    <col min="9223" max="9223" width="2.88671875" style="4" customWidth="1"/>
    <col min="9224" max="9228" width="7.44140625" style="4" customWidth="1"/>
    <col min="9229" max="9231" width="10.109375" style="4" customWidth="1"/>
    <col min="9232" max="9232" width="8.6640625" style="4" customWidth="1"/>
    <col min="9233" max="9473" width="8.88671875" style="4"/>
    <col min="9474" max="9478" width="8.109375" style="4" customWidth="1"/>
    <col min="9479" max="9479" width="2.88671875" style="4" customWidth="1"/>
    <col min="9480" max="9484" width="7.44140625" style="4" customWidth="1"/>
    <col min="9485" max="9487" width="10.109375" style="4" customWidth="1"/>
    <col min="9488" max="9488" width="8.6640625" style="4" customWidth="1"/>
    <col min="9489" max="9729" width="8.88671875" style="4"/>
    <col min="9730" max="9734" width="8.109375" style="4" customWidth="1"/>
    <col min="9735" max="9735" width="2.88671875" style="4" customWidth="1"/>
    <col min="9736" max="9740" width="7.44140625" style="4" customWidth="1"/>
    <col min="9741" max="9743" width="10.109375" style="4" customWidth="1"/>
    <col min="9744" max="9744" width="8.6640625" style="4" customWidth="1"/>
    <col min="9745" max="9985" width="8.88671875" style="4"/>
    <col min="9986" max="9990" width="8.109375" style="4" customWidth="1"/>
    <col min="9991" max="9991" width="2.88671875" style="4" customWidth="1"/>
    <col min="9992" max="9996" width="7.44140625" style="4" customWidth="1"/>
    <col min="9997" max="9999" width="10.109375" style="4" customWidth="1"/>
    <col min="10000" max="10000" width="8.6640625" style="4" customWidth="1"/>
    <col min="10001" max="10241" width="8.88671875" style="4"/>
    <col min="10242" max="10246" width="8.109375" style="4" customWidth="1"/>
    <col min="10247" max="10247" width="2.88671875" style="4" customWidth="1"/>
    <col min="10248" max="10252" width="7.44140625" style="4" customWidth="1"/>
    <col min="10253" max="10255" width="10.109375" style="4" customWidth="1"/>
    <col min="10256" max="10256" width="8.6640625" style="4" customWidth="1"/>
    <col min="10257" max="10497" width="8.88671875" style="4"/>
    <col min="10498" max="10502" width="8.109375" style="4" customWidth="1"/>
    <col min="10503" max="10503" width="2.88671875" style="4" customWidth="1"/>
    <col min="10504" max="10508" width="7.44140625" style="4" customWidth="1"/>
    <col min="10509" max="10511" width="10.109375" style="4" customWidth="1"/>
    <col min="10512" max="10512" width="8.6640625" style="4" customWidth="1"/>
    <col min="10513" max="10753" width="8.88671875" style="4"/>
    <col min="10754" max="10758" width="8.109375" style="4" customWidth="1"/>
    <col min="10759" max="10759" width="2.88671875" style="4" customWidth="1"/>
    <col min="10760" max="10764" width="7.44140625" style="4" customWidth="1"/>
    <col min="10765" max="10767" width="10.109375" style="4" customWidth="1"/>
    <col min="10768" max="10768" width="8.6640625" style="4" customWidth="1"/>
    <col min="10769" max="11009" width="8.88671875" style="4"/>
    <col min="11010" max="11014" width="8.109375" style="4" customWidth="1"/>
    <col min="11015" max="11015" width="2.88671875" style="4" customWidth="1"/>
    <col min="11016" max="11020" width="7.44140625" style="4" customWidth="1"/>
    <col min="11021" max="11023" width="10.109375" style="4" customWidth="1"/>
    <col min="11024" max="11024" width="8.6640625" style="4" customWidth="1"/>
    <col min="11025" max="11265" width="8.88671875" style="4"/>
    <col min="11266" max="11270" width="8.109375" style="4" customWidth="1"/>
    <col min="11271" max="11271" width="2.88671875" style="4" customWidth="1"/>
    <col min="11272" max="11276" width="7.44140625" style="4" customWidth="1"/>
    <col min="11277" max="11279" width="10.109375" style="4" customWidth="1"/>
    <col min="11280" max="11280" width="8.6640625" style="4" customWidth="1"/>
    <col min="11281" max="11521" width="8.88671875" style="4"/>
    <col min="11522" max="11526" width="8.109375" style="4" customWidth="1"/>
    <col min="11527" max="11527" width="2.88671875" style="4" customWidth="1"/>
    <col min="11528" max="11532" width="7.44140625" style="4" customWidth="1"/>
    <col min="11533" max="11535" width="10.109375" style="4" customWidth="1"/>
    <col min="11536" max="11536" width="8.6640625" style="4" customWidth="1"/>
    <col min="11537" max="11777" width="8.88671875" style="4"/>
    <col min="11778" max="11782" width="8.109375" style="4" customWidth="1"/>
    <col min="11783" max="11783" width="2.88671875" style="4" customWidth="1"/>
    <col min="11784" max="11788" width="7.44140625" style="4" customWidth="1"/>
    <col min="11789" max="11791" width="10.109375" style="4" customWidth="1"/>
    <col min="11792" max="11792" width="8.6640625" style="4" customWidth="1"/>
    <col min="11793" max="12033" width="8.88671875" style="4"/>
    <col min="12034" max="12038" width="8.109375" style="4" customWidth="1"/>
    <col min="12039" max="12039" width="2.88671875" style="4" customWidth="1"/>
    <col min="12040" max="12044" width="7.44140625" style="4" customWidth="1"/>
    <col min="12045" max="12047" width="10.109375" style="4" customWidth="1"/>
    <col min="12048" max="12048" width="8.6640625" style="4" customWidth="1"/>
    <col min="12049" max="12289" width="8.88671875" style="4"/>
    <col min="12290" max="12294" width="8.109375" style="4" customWidth="1"/>
    <col min="12295" max="12295" width="2.88671875" style="4" customWidth="1"/>
    <col min="12296" max="12300" width="7.44140625" style="4" customWidth="1"/>
    <col min="12301" max="12303" width="10.109375" style="4" customWidth="1"/>
    <col min="12304" max="12304" width="8.6640625" style="4" customWidth="1"/>
    <col min="12305" max="12545" width="8.88671875" style="4"/>
    <col min="12546" max="12550" width="8.109375" style="4" customWidth="1"/>
    <col min="12551" max="12551" width="2.88671875" style="4" customWidth="1"/>
    <col min="12552" max="12556" width="7.44140625" style="4" customWidth="1"/>
    <col min="12557" max="12559" width="10.109375" style="4" customWidth="1"/>
    <col min="12560" max="12560" width="8.6640625" style="4" customWidth="1"/>
    <col min="12561" max="12801" width="8.88671875" style="4"/>
    <col min="12802" max="12806" width="8.109375" style="4" customWidth="1"/>
    <col min="12807" max="12807" width="2.88671875" style="4" customWidth="1"/>
    <col min="12808" max="12812" width="7.44140625" style="4" customWidth="1"/>
    <col min="12813" max="12815" width="10.109375" style="4" customWidth="1"/>
    <col min="12816" max="12816" width="8.6640625" style="4" customWidth="1"/>
    <col min="12817" max="13057" width="8.88671875" style="4"/>
    <col min="13058" max="13062" width="8.109375" style="4" customWidth="1"/>
    <col min="13063" max="13063" width="2.88671875" style="4" customWidth="1"/>
    <col min="13064" max="13068" width="7.44140625" style="4" customWidth="1"/>
    <col min="13069" max="13071" width="10.109375" style="4" customWidth="1"/>
    <col min="13072" max="13072" width="8.6640625" style="4" customWidth="1"/>
    <col min="13073" max="13313" width="8.88671875" style="4"/>
    <col min="13314" max="13318" width="8.109375" style="4" customWidth="1"/>
    <col min="13319" max="13319" width="2.88671875" style="4" customWidth="1"/>
    <col min="13320" max="13324" width="7.44140625" style="4" customWidth="1"/>
    <col min="13325" max="13327" width="10.109375" style="4" customWidth="1"/>
    <col min="13328" max="13328" width="8.6640625" style="4" customWidth="1"/>
    <col min="13329" max="13569" width="8.88671875" style="4"/>
    <col min="13570" max="13574" width="8.109375" style="4" customWidth="1"/>
    <col min="13575" max="13575" width="2.88671875" style="4" customWidth="1"/>
    <col min="13576" max="13580" width="7.44140625" style="4" customWidth="1"/>
    <col min="13581" max="13583" width="10.109375" style="4" customWidth="1"/>
    <col min="13584" max="13584" width="8.6640625" style="4" customWidth="1"/>
    <col min="13585" max="13825" width="8.88671875" style="4"/>
    <col min="13826" max="13830" width="8.109375" style="4" customWidth="1"/>
    <col min="13831" max="13831" width="2.88671875" style="4" customWidth="1"/>
    <col min="13832" max="13836" width="7.44140625" style="4" customWidth="1"/>
    <col min="13837" max="13839" width="10.109375" style="4" customWidth="1"/>
    <col min="13840" max="13840" width="8.6640625" style="4" customWidth="1"/>
    <col min="13841" max="14081" width="8.88671875" style="4"/>
    <col min="14082" max="14086" width="8.109375" style="4" customWidth="1"/>
    <col min="14087" max="14087" width="2.88671875" style="4" customWidth="1"/>
    <col min="14088" max="14092" width="7.44140625" style="4" customWidth="1"/>
    <col min="14093" max="14095" width="10.109375" style="4" customWidth="1"/>
    <col min="14096" max="14096" width="8.6640625" style="4" customWidth="1"/>
    <col min="14097" max="14337" width="8.88671875" style="4"/>
    <col min="14338" max="14342" width="8.109375" style="4" customWidth="1"/>
    <col min="14343" max="14343" width="2.88671875" style="4" customWidth="1"/>
    <col min="14344" max="14348" width="7.44140625" style="4" customWidth="1"/>
    <col min="14349" max="14351" width="10.109375" style="4" customWidth="1"/>
    <col min="14352" max="14352" width="8.6640625" style="4" customWidth="1"/>
    <col min="14353" max="14593" width="8.88671875" style="4"/>
    <col min="14594" max="14598" width="8.109375" style="4" customWidth="1"/>
    <col min="14599" max="14599" width="2.88671875" style="4" customWidth="1"/>
    <col min="14600" max="14604" width="7.44140625" style="4" customWidth="1"/>
    <col min="14605" max="14607" width="10.109375" style="4" customWidth="1"/>
    <col min="14608" max="14608" width="8.6640625" style="4" customWidth="1"/>
    <col min="14609" max="14849" width="8.88671875" style="4"/>
    <col min="14850" max="14854" width="8.109375" style="4" customWidth="1"/>
    <col min="14855" max="14855" width="2.88671875" style="4" customWidth="1"/>
    <col min="14856" max="14860" width="7.44140625" style="4" customWidth="1"/>
    <col min="14861" max="14863" width="10.109375" style="4" customWidth="1"/>
    <col min="14864" max="14864" width="8.6640625" style="4" customWidth="1"/>
    <col min="14865" max="15105" width="8.88671875" style="4"/>
    <col min="15106" max="15110" width="8.109375" style="4" customWidth="1"/>
    <col min="15111" max="15111" width="2.88671875" style="4" customWidth="1"/>
    <col min="15112" max="15116" width="7.44140625" style="4" customWidth="1"/>
    <col min="15117" max="15119" width="10.109375" style="4" customWidth="1"/>
    <col min="15120" max="15120" width="8.6640625" style="4" customWidth="1"/>
    <col min="15121" max="15361" width="8.88671875" style="4"/>
    <col min="15362" max="15366" width="8.109375" style="4" customWidth="1"/>
    <col min="15367" max="15367" width="2.88671875" style="4" customWidth="1"/>
    <col min="15368" max="15372" width="7.44140625" style="4" customWidth="1"/>
    <col min="15373" max="15375" width="10.109375" style="4" customWidth="1"/>
    <col min="15376" max="15376" width="8.6640625" style="4" customWidth="1"/>
    <col min="15377" max="15617" width="8.88671875" style="4"/>
    <col min="15618" max="15622" width="8.109375" style="4" customWidth="1"/>
    <col min="15623" max="15623" width="2.88671875" style="4" customWidth="1"/>
    <col min="15624" max="15628" width="7.44140625" style="4" customWidth="1"/>
    <col min="15629" max="15631" width="10.109375" style="4" customWidth="1"/>
    <col min="15632" max="15632" width="8.6640625" style="4" customWidth="1"/>
    <col min="15633" max="15873" width="8.88671875" style="4"/>
    <col min="15874" max="15878" width="8.109375" style="4" customWidth="1"/>
    <col min="15879" max="15879" width="2.88671875" style="4" customWidth="1"/>
    <col min="15880" max="15884" width="7.44140625" style="4" customWidth="1"/>
    <col min="15885" max="15887" width="10.109375" style="4" customWidth="1"/>
    <col min="15888" max="15888" width="8.6640625" style="4" customWidth="1"/>
    <col min="15889" max="16129" width="8.88671875" style="4"/>
    <col min="16130" max="16134" width="8.109375" style="4" customWidth="1"/>
    <col min="16135" max="16135" width="2.88671875" style="4" customWidth="1"/>
    <col min="16136" max="16140" width="7.44140625" style="4" customWidth="1"/>
    <col min="16141" max="16143" width="10.109375" style="4" customWidth="1"/>
    <col min="16144" max="16144" width="8.6640625" style="4" customWidth="1"/>
    <col min="16145" max="16384" width="8.88671875" style="4"/>
  </cols>
  <sheetData>
    <row r="1" spans="1:21" ht="55.8" customHeight="1" x14ac:dyDescent="0.25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30"/>
      <c r="O1" s="30"/>
      <c r="P1" s="30"/>
      <c r="Q1" s="30"/>
      <c r="R1" s="30"/>
      <c r="S1" s="30"/>
      <c r="T1" s="5"/>
      <c r="U1" s="5"/>
    </row>
    <row r="2" spans="1:21" ht="15" x14ac:dyDescent="0.25">
      <c r="B2" s="18"/>
      <c r="C2" s="16"/>
      <c r="D2" s="18"/>
      <c r="E2" s="18"/>
      <c r="F2" s="18"/>
      <c r="G2" s="18"/>
      <c r="H2" s="18"/>
      <c r="I2" s="18"/>
      <c r="J2" s="18"/>
      <c r="K2" s="18"/>
      <c r="L2" s="18"/>
      <c r="M2" s="22"/>
      <c r="N2" s="18"/>
      <c r="O2" s="18"/>
      <c r="P2" s="18"/>
      <c r="Q2" s="18"/>
      <c r="R2" s="18"/>
      <c r="S2" s="5"/>
      <c r="T2" s="5"/>
      <c r="U2" s="5"/>
    </row>
    <row r="3" spans="1:21" ht="14.4" x14ac:dyDescent="0.3">
      <c r="A3" s="28" t="s">
        <v>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21" x14ac:dyDescent="0.25">
      <c r="B4" s="28" t="s">
        <v>2</v>
      </c>
      <c r="C4" s="28"/>
      <c r="D4" s="28"/>
      <c r="E4" s="28"/>
      <c r="F4" s="28"/>
      <c r="H4" s="28" t="s">
        <v>3</v>
      </c>
      <c r="I4" s="28"/>
      <c r="J4" s="28"/>
      <c r="K4" s="28"/>
      <c r="L4" s="28"/>
      <c r="M4" s="7"/>
      <c r="N4" s="7"/>
      <c r="O4" s="7"/>
    </row>
    <row r="5" spans="1:21" x14ac:dyDescent="0.25">
      <c r="B5" s="2">
        <v>0</v>
      </c>
      <c r="C5" s="3">
        <v>-2.1349999999999998</v>
      </c>
      <c r="D5" s="19"/>
      <c r="E5" s="19"/>
      <c r="F5" s="19"/>
      <c r="G5" s="19"/>
      <c r="H5" s="8"/>
      <c r="I5" s="9"/>
      <c r="J5" s="20"/>
      <c r="K5" s="19"/>
      <c r="L5" s="20"/>
      <c r="M5" s="11" t="s">
        <v>10</v>
      </c>
      <c r="N5" s="10"/>
      <c r="O5" s="10"/>
      <c r="Q5" s="11"/>
    </row>
    <row r="6" spans="1:21" x14ac:dyDescent="0.25">
      <c r="B6" s="2">
        <v>5</v>
      </c>
      <c r="C6" s="3">
        <v>-2.222</v>
      </c>
      <c r="D6" s="20">
        <f>(C5+C6)/2</f>
        <v>-2.1784999999999997</v>
      </c>
      <c r="E6" s="19">
        <f>B6-B5</f>
        <v>5</v>
      </c>
      <c r="F6" s="20">
        <f>D6*E6</f>
        <v>-10.892499999999998</v>
      </c>
      <c r="G6" s="19"/>
      <c r="H6" s="2">
        <v>0</v>
      </c>
      <c r="I6" s="2">
        <v>2.1709999999999998</v>
      </c>
      <c r="J6" s="20"/>
      <c r="K6" s="19"/>
      <c r="L6" s="20"/>
      <c r="N6" s="10"/>
      <c r="O6" s="10"/>
      <c r="P6" s="12"/>
      <c r="Q6" s="11"/>
    </row>
    <row r="7" spans="1:21" x14ac:dyDescent="0.25">
      <c r="B7" s="2">
        <v>10</v>
      </c>
      <c r="C7" s="3">
        <v>-2.3370000000000002</v>
      </c>
      <c r="D7" s="20">
        <f t="shared" ref="D7:D18" si="0">(C6+C7)/2</f>
        <v>-2.2795000000000001</v>
      </c>
      <c r="E7" s="19">
        <f t="shared" ref="E7:E18" si="1">B7-B6</f>
        <v>5</v>
      </c>
      <c r="F7" s="20">
        <f t="shared" ref="F7:F18" si="2">D7*E7</f>
        <v>-11.397500000000001</v>
      </c>
      <c r="G7" s="19"/>
      <c r="H7" s="2">
        <v>5</v>
      </c>
      <c r="I7" s="2">
        <v>2.1840000000000002</v>
      </c>
      <c r="J7" s="20">
        <f t="shared" ref="J7:J12" si="3">AVERAGE(I6,I7)</f>
        <v>2.1775000000000002</v>
      </c>
      <c r="K7" s="19">
        <f t="shared" ref="K7:K12" si="4">H7-H6</f>
        <v>5</v>
      </c>
      <c r="L7" s="20">
        <f t="shared" ref="L7:L18" si="5">K7*J7</f>
        <v>10.887500000000001</v>
      </c>
      <c r="M7" s="10"/>
      <c r="N7" s="10"/>
      <c r="O7" s="10"/>
      <c r="P7" s="12"/>
      <c r="Q7" s="11"/>
    </row>
    <row r="8" spans="1:21" x14ac:dyDescent="0.25">
      <c r="B8" s="2">
        <v>15</v>
      </c>
      <c r="C8" s="3">
        <v>-2.3620000000000001</v>
      </c>
      <c r="D8" s="20">
        <f t="shared" si="0"/>
        <v>-2.3494999999999999</v>
      </c>
      <c r="E8" s="19">
        <f t="shared" si="1"/>
        <v>5</v>
      </c>
      <c r="F8" s="20">
        <f t="shared" si="2"/>
        <v>-11.747499999999999</v>
      </c>
      <c r="G8" s="19"/>
      <c r="H8" s="2">
        <v>10</v>
      </c>
      <c r="I8" s="2">
        <v>2.1960000000000002</v>
      </c>
      <c r="J8" s="20">
        <f t="shared" si="3"/>
        <v>2.1900000000000004</v>
      </c>
      <c r="K8" s="19">
        <f t="shared" si="4"/>
        <v>5</v>
      </c>
      <c r="L8" s="20">
        <f t="shared" si="5"/>
        <v>10.950000000000003</v>
      </c>
      <c r="M8" s="21" t="s">
        <v>4</v>
      </c>
      <c r="N8" s="10"/>
      <c r="O8" s="10"/>
      <c r="P8" s="12"/>
      <c r="Q8" s="11"/>
    </row>
    <row r="9" spans="1:21" x14ac:dyDescent="0.25">
      <c r="B9" s="2">
        <v>17</v>
      </c>
      <c r="C9" s="3">
        <v>-3.0369999999999999</v>
      </c>
      <c r="D9" s="20">
        <f t="shared" si="0"/>
        <v>-2.6995</v>
      </c>
      <c r="E9" s="19">
        <f t="shared" si="1"/>
        <v>2</v>
      </c>
      <c r="F9" s="20">
        <f t="shared" si="2"/>
        <v>-5.399</v>
      </c>
      <c r="G9" s="19"/>
      <c r="H9" s="2">
        <v>12</v>
      </c>
      <c r="I9" s="2">
        <v>1.306</v>
      </c>
      <c r="J9" s="20">
        <f t="shared" si="3"/>
        <v>1.7510000000000001</v>
      </c>
      <c r="K9" s="19">
        <f t="shared" si="4"/>
        <v>2</v>
      </c>
      <c r="L9" s="20">
        <f t="shared" si="5"/>
        <v>3.5020000000000002</v>
      </c>
      <c r="M9" s="10"/>
      <c r="N9" s="10"/>
      <c r="O9" s="10"/>
      <c r="P9" s="12"/>
      <c r="Q9" s="11"/>
    </row>
    <row r="10" spans="1:21" x14ac:dyDescent="0.25">
      <c r="B10" s="2">
        <v>20</v>
      </c>
      <c r="C10" s="3">
        <v>-3.4420000000000002</v>
      </c>
      <c r="D10" s="20">
        <f t="shared" si="0"/>
        <v>-3.2395</v>
      </c>
      <c r="E10" s="19">
        <f t="shared" si="1"/>
        <v>3</v>
      </c>
      <c r="F10" s="20">
        <f t="shared" si="2"/>
        <v>-9.7185000000000006</v>
      </c>
      <c r="G10" s="19"/>
      <c r="H10" s="2">
        <v>15</v>
      </c>
      <c r="I10" s="2">
        <v>0.70899999999999996</v>
      </c>
      <c r="J10" s="20">
        <f t="shared" si="3"/>
        <v>1.0075000000000001</v>
      </c>
      <c r="K10" s="19">
        <f t="shared" si="4"/>
        <v>3</v>
      </c>
      <c r="L10" s="20">
        <f t="shared" si="5"/>
        <v>3.0225</v>
      </c>
      <c r="M10" s="10"/>
      <c r="N10" s="10"/>
      <c r="O10" s="10"/>
      <c r="P10" s="12"/>
      <c r="Q10" s="11"/>
    </row>
    <row r="11" spans="1:21" x14ac:dyDescent="0.25">
      <c r="B11" s="2">
        <v>25</v>
      </c>
      <c r="C11" s="3">
        <v>-3.5379999999999998</v>
      </c>
      <c r="D11" s="20">
        <f t="shared" si="0"/>
        <v>-3.49</v>
      </c>
      <c r="E11" s="19">
        <f t="shared" si="1"/>
        <v>5</v>
      </c>
      <c r="F11" s="20">
        <f t="shared" si="2"/>
        <v>-17.450000000000003</v>
      </c>
      <c r="G11" s="19"/>
      <c r="H11" s="2">
        <v>18</v>
      </c>
      <c r="I11" s="2">
        <v>-0.20799999999999999</v>
      </c>
      <c r="J11" s="20">
        <f t="shared" si="3"/>
        <v>0.2505</v>
      </c>
      <c r="K11" s="19">
        <f t="shared" si="4"/>
        <v>3</v>
      </c>
      <c r="L11" s="20">
        <f t="shared" si="5"/>
        <v>0.75150000000000006</v>
      </c>
      <c r="M11" s="10"/>
      <c r="N11" s="10"/>
      <c r="O11" s="10"/>
      <c r="P11" s="12"/>
      <c r="Q11" s="11"/>
    </row>
    <row r="12" spans="1:21" x14ac:dyDescent="0.25">
      <c r="B12" s="2">
        <v>30</v>
      </c>
      <c r="C12" s="3">
        <v>-4.4420000000000002</v>
      </c>
      <c r="D12" s="20">
        <f t="shared" si="0"/>
        <v>-3.99</v>
      </c>
      <c r="E12" s="19">
        <f t="shared" si="1"/>
        <v>5</v>
      </c>
      <c r="F12" s="20">
        <f t="shared" si="2"/>
        <v>-19.950000000000003</v>
      </c>
      <c r="G12" s="19"/>
      <c r="H12" s="2">
        <v>21</v>
      </c>
      <c r="I12" s="2">
        <v>-0.69599999999999995</v>
      </c>
      <c r="J12" s="20">
        <f t="shared" si="3"/>
        <v>-0.45199999999999996</v>
      </c>
      <c r="K12" s="19">
        <f t="shared" si="4"/>
        <v>3</v>
      </c>
      <c r="L12" s="20">
        <f t="shared" si="5"/>
        <v>-1.3559999999999999</v>
      </c>
      <c r="M12" s="10"/>
      <c r="N12" s="10"/>
      <c r="O12" s="10"/>
      <c r="P12" s="12"/>
      <c r="Q12" s="11"/>
    </row>
    <row r="13" spans="1:21" x14ac:dyDescent="0.25">
      <c r="B13" s="2">
        <v>40</v>
      </c>
      <c r="C13" s="3">
        <v>-4.9359999999999999</v>
      </c>
      <c r="D13" s="20">
        <f t="shared" si="0"/>
        <v>-4.6890000000000001</v>
      </c>
      <c r="E13" s="19">
        <f t="shared" si="1"/>
        <v>10</v>
      </c>
      <c r="F13" s="20">
        <f t="shared" si="2"/>
        <v>-46.89</v>
      </c>
      <c r="G13" s="19"/>
      <c r="H13" s="19">
        <f>H14-(I13-I14)*2</f>
        <v>23.2</v>
      </c>
      <c r="I13" s="19">
        <v>-1.1000000000000001</v>
      </c>
      <c r="J13" s="20">
        <f>AVERAGE(I12,I13)</f>
        <v>-0.89800000000000002</v>
      </c>
      <c r="K13" s="19">
        <f>H13-H12</f>
        <v>2.1999999999999993</v>
      </c>
      <c r="L13" s="20">
        <f t="shared" si="5"/>
        <v>-1.9755999999999994</v>
      </c>
      <c r="N13" s="14"/>
      <c r="O13" s="14"/>
      <c r="P13" s="12"/>
      <c r="Q13" s="11"/>
    </row>
    <row r="14" spans="1:21" x14ac:dyDescent="0.25">
      <c r="B14" s="2">
        <v>50</v>
      </c>
      <c r="C14" s="3">
        <v>-5.3369999999999997</v>
      </c>
      <c r="D14" s="20">
        <f t="shared" si="0"/>
        <v>-5.1364999999999998</v>
      </c>
      <c r="E14" s="19">
        <f t="shared" si="1"/>
        <v>10</v>
      </c>
      <c r="F14" s="20">
        <f t="shared" si="2"/>
        <v>-51.364999999999995</v>
      </c>
      <c r="G14" s="19"/>
      <c r="H14" s="11">
        <f>H15-9</f>
        <v>27</v>
      </c>
      <c r="I14" s="11">
        <f>I15</f>
        <v>-3</v>
      </c>
      <c r="J14" s="20">
        <f t="shared" ref="J14:J18" si="6">AVERAGE(I13,I14)</f>
        <v>-2.0499999999999998</v>
      </c>
      <c r="K14" s="19">
        <f t="shared" ref="K14:K18" si="7">H14-H13</f>
        <v>3.8000000000000007</v>
      </c>
      <c r="L14" s="20">
        <f t="shared" si="5"/>
        <v>-7.7900000000000009</v>
      </c>
      <c r="M14" s="10"/>
      <c r="N14" s="10"/>
      <c r="O14" s="10"/>
      <c r="P14" s="12"/>
      <c r="Q14" s="11"/>
    </row>
    <row r="15" spans="1:21" x14ac:dyDescent="0.25">
      <c r="B15" s="2">
        <v>60</v>
      </c>
      <c r="C15" s="3">
        <v>-5.742</v>
      </c>
      <c r="D15" s="20">
        <f t="shared" si="0"/>
        <v>-5.5395000000000003</v>
      </c>
      <c r="E15" s="19">
        <f t="shared" si="1"/>
        <v>10</v>
      </c>
      <c r="F15" s="20">
        <f t="shared" si="2"/>
        <v>-55.395000000000003</v>
      </c>
      <c r="G15" s="1"/>
      <c r="H15" s="11">
        <v>36</v>
      </c>
      <c r="I15" s="11">
        <v>-3</v>
      </c>
      <c r="J15" s="20">
        <f t="shared" si="6"/>
        <v>-3</v>
      </c>
      <c r="K15" s="19">
        <f t="shared" si="7"/>
        <v>9</v>
      </c>
      <c r="L15" s="20">
        <f t="shared" si="5"/>
        <v>-27</v>
      </c>
      <c r="N15" s="14"/>
      <c r="O15" s="14"/>
      <c r="P15" s="12"/>
      <c r="Q15" s="11"/>
    </row>
    <row r="16" spans="1:21" x14ac:dyDescent="0.25">
      <c r="B16" s="2">
        <v>70</v>
      </c>
      <c r="C16" s="3">
        <v>-5.9370000000000003</v>
      </c>
      <c r="D16" s="20">
        <f t="shared" si="0"/>
        <v>-5.8395000000000001</v>
      </c>
      <c r="E16" s="19">
        <f t="shared" si="1"/>
        <v>10</v>
      </c>
      <c r="F16" s="20">
        <f t="shared" si="2"/>
        <v>-58.395000000000003</v>
      </c>
      <c r="G16" s="1"/>
      <c r="H16" s="19">
        <f>H15+9</f>
        <v>45</v>
      </c>
      <c r="I16" s="19">
        <f>I15</f>
        <v>-3</v>
      </c>
      <c r="J16" s="20">
        <f t="shared" si="6"/>
        <v>-3</v>
      </c>
      <c r="K16" s="19">
        <f t="shared" si="7"/>
        <v>9</v>
      </c>
      <c r="L16" s="20">
        <f t="shared" si="5"/>
        <v>-27</v>
      </c>
      <c r="M16" s="7"/>
      <c r="N16" s="14"/>
      <c r="O16" s="14"/>
      <c r="P16" s="12"/>
      <c r="Q16" s="11"/>
    </row>
    <row r="17" spans="2:23" x14ac:dyDescent="0.25">
      <c r="B17" s="2">
        <v>80</v>
      </c>
      <c r="C17" s="3">
        <v>-6.3369999999999997</v>
      </c>
      <c r="D17" s="20">
        <f t="shared" si="0"/>
        <v>-6.1370000000000005</v>
      </c>
      <c r="E17" s="19">
        <f t="shared" si="1"/>
        <v>10</v>
      </c>
      <c r="F17" s="20">
        <f t="shared" si="2"/>
        <v>-61.370000000000005</v>
      </c>
      <c r="G17" s="1"/>
      <c r="H17" s="19">
        <f>H16+(I17-I16)*2</f>
        <v>49</v>
      </c>
      <c r="I17" s="19">
        <v>-1</v>
      </c>
      <c r="J17" s="20">
        <f t="shared" si="6"/>
        <v>-2</v>
      </c>
      <c r="K17" s="19">
        <f t="shared" si="7"/>
        <v>4</v>
      </c>
      <c r="L17" s="20">
        <f t="shared" si="5"/>
        <v>-8</v>
      </c>
      <c r="M17" s="10"/>
      <c r="N17" s="10"/>
      <c r="O17" s="10"/>
      <c r="Q17" s="11"/>
    </row>
    <row r="18" spans="2:23" x14ac:dyDescent="0.25">
      <c r="B18" s="2">
        <v>90</v>
      </c>
      <c r="C18" s="3">
        <v>-6.6920000000000002</v>
      </c>
      <c r="D18" s="20">
        <f t="shared" si="0"/>
        <v>-6.5145</v>
      </c>
      <c r="E18" s="19">
        <f t="shared" si="1"/>
        <v>10</v>
      </c>
      <c r="F18" s="20">
        <f t="shared" si="2"/>
        <v>-65.144999999999996</v>
      </c>
      <c r="G18" s="1"/>
      <c r="H18" s="2">
        <v>50</v>
      </c>
      <c r="I18" s="15">
        <v>-0.69399999999999995</v>
      </c>
      <c r="J18" s="20">
        <f t="shared" si="6"/>
        <v>-0.84699999999999998</v>
      </c>
      <c r="K18" s="19">
        <f t="shared" si="7"/>
        <v>1</v>
      </c>
      <c r="L18" s="20">
        <f t="shared" si="5"/>
        <v>-0.84699999999999998</v>
      </c>
      <c r="N18" s="10"/>
      <c r="O18" s="10"/>
      <c r="Q18" s="11"/>
    </row>
    <row r="19" spans="2:23" x14ac:dyDescent="0.25">
      <c r="B19" s="2">
        <v>100</v>
      </c>
      <c r="C19" s="3">
        <v>-6.8150000000000004</v>
      </c>
      <c r="D19" s="20"/>
      <c r="E19" s="19"/>
      <c r="F19" s="20"/>
      <c r="G19" s="1"/>
      <c r="H19" s="8"/>
      <c r="I19" s="8"/>
      <c r="J19" s="20"/>
      <c r="K19" s="19"/>
      <c r="L19" s="20"/>
      <c r="N19" s="10"/>
      <c r="O19" s="10"/>
      <c r="Q19" s="11"/>
    </row>
    <row r="20" spans="2:23" x14ac:dyDescent="0.25">
      <c r="B20" s="8">
        <v>120</v>
      </c>
      <c r="C20" s="23">
        <v>-6.7380000000000004</v>
      </c>
      <c r="D20" s="20"/>
      <c r="E20" s="19"/>
      <c r="F20" s="20"/>
      <c r="G20" s="1"/>
      <c r="H20" s="8"/>
      <c r="I20" s="8"/>
      <c r="J20" s="20"/>
      <c r="K20" s="19"/>
      <c r="L20" s="20"/>
      <c r="M20" s="10"/>
      <c r="N20" s="10"/>
      <c r="O20" s="10"/>
      <c r="Q20" s="11"/>
    </row>
    <row r="21" spans="2:23" x14ac:dyDescent="0.25">
      <c r="B21" s="8">
        <v>140</v>
      </c>
      <c r="C21" s="23">
        <v>-6.5419999999999998</v>
      </c>
      <c r="D21" s="20"/>
      <c r="E21" s="19"/>
      <c r="F21" s="20"/>
      <c r="G21" s="1"/>
      <c r="H21" s="8"/>
      <c r="I21" s="8"/>
      <c r="J21" s="20"/>
      <c r="K21" s="19"/>
      <c r="L21" s="20"/>
      <c r="M21" s="10"/>
      <c r="N21" s="10"/>
      <c r="O21" s="10"/>
      <c r="Q21" s="11"/>
    </row>
    <row r="22" spans="2:23" x14ac:dyDescent="0.25">
      <c r="B22" s="8">
        <v>160</v>
      </c>
      <c r="C22" s="23">
        <v>-6.4859999999999998</v>
      </c>
      <c r="D22" s="20"/>
      <c r="E22" s="19"/>
      <c r="F22" s="20"/>
      <c r="G22" s="1"/>
      <c r="H22" s="8"/>
      <c r="I22" s="8"/>
      <c r="J22" s="20"/>
      <c r="K22" s="19"/>
      <c r="L22" s="20"/>
      <c r="N22" s="10"/>
      <c r="O22" s="10"/>
      <c r="Q22" s="11"/>
      <c r="W22" s="4" t="s">
        <v>11</v>
      </c>
    </row>
    <row r="23" spans="2:23" x14ac:dyDescent="0.25">
      <c r="B23" s="8">
        <v>180</v>
      </c>
      <c r="C23" s="23">
        <v>-6.3419999999999996</v>
      </c>
      <c r="D23" s="20"/>
      <c r="E23" s="19"/>
      <c r="F23" s="20"/>
      <c r="G23" s="1"/>
      <c r="H23" s="8"/>
      <c r="I23" s="8"/>
      <c r="J23" s="20"/>
      <c r="K23" s="19"/>
      <c r="L23" s="20"/>
      <c r="N23" s="10"/>
      <c r="O23" s="10"/>
      <c r="Q23" s="11"/>
    </row>
    <row r="24" spans="2:23" x14ac:dyDescent="0.25">
      <c r="B24" s="8">
        <v>200</v>
      </c>
      <c r="C24" s="23">
        <v>-6.2359999999999998</v>
      </c>
      <c r="D24" s="20"/>
      <c r="E24" s="19"/>
      <c r="F24" s="20"/>
      <c r="G24" s="1"/>
      <c r="H24" s="8"/>
      <c r="I24" s="8"/>
      <c r="J24" s="20"/>
      <c r="K24" s="19"/>
      <c r="L24" s="20"/>
      <c r="M24" s="21" t="s">
        <v>5</v>
      </c>
      <c r="N24" s="10"/>
      <c r="O24" s="10"/>
      <c r="Q24" s="11"/>
    </row>
    <row r="25" spans="2:23" x14ac:dyDescent="0.25">
      <c r="B25" s="8">
        <v>220</v>
      </c>
      <c r="C25" s="23">
        <v>-5.6420000000000003</v>
      </c>
      <c r="D25" s="20"/>
      <c r="E25" s="19"/>
      <c r="F25" s="20"/>
      <c r="G25" s="1"/>
      <c r="H25" s="8"/>
      <c r="I25" s="8"/>
      <c r="J25" s="20"/>
      <c r="K25" s="19"/>
      <c r="L25" s="20"/>
      <c r="N25" s="10"/>
      <c r="O25" s="10"/>
      <c r="Q25" s="11"/>
    </row>
    <row r="26" spans="2:23" x14ac:dyDescent="0.25">
      <c r="B26" s="8">
        <v>240</v>
      </c>
      <c r="C26" s="23">
        <v>-5.4169999999999998</v>
      </c>
      <c r="D26" s="20"/>
      <c r="E26" s="19"/>
      <c r="F26" s="20"/>
      <c r="G26" s="1"/>
      <c r="H26" s="8"/>
      <c r="I26" s="8"/>
      <c r="J26" s="20"/>
      <c r="K26" s="19"/>
      <c r="L26" s="20"/>
      <c r="N26" s="10"/>
      <c r="O26" s="10"/>
      <c r="Q26" s="11"/>
    </row>
    <row r="27" spans="2:23" x14ac:dyDescent="0.25">
      <c r="B27" s="8">
        <v>260</v>
      </c>
      <c r="C27" s="23">
        <v>-4.992</v>
      </c>
      <c r="D27" s="20"/>
      <c r="E27" s="19"/>
      <c r="F27" s="20"/>
      <c r="G27" s="1"/>
      <c r="H27" s="8"/>
      <c r="I27" s="8"/>
      <c r="J27" s="20"/>
      <c r="K27" s="19"/>
      <c r="L27" s="20"/>
      <c r="N27" s="10"/>
      <c r="O27" s="10"/>
      <c r="Q27" s="11"/>
    </row>
    <row r="28" spans="2:23" x14ac:dyDescent="0.25">
      <c r="B28" s="8">
        <v>280</v>
      </c>
      <c r="C28" s="23">
        <v>-4.6500000000000004</v>
      </c>
      <c r="D28" s="20"/>
      <c r="E28" s="19"/>
      <c r="F28" s="20"/>
      <c r="G28" s="1"/>
      <c r="H28" s="8"/>
      <c r="I28" s="8"/>
      <c r="J28" s="20"/>
      <c r="K28" s="19"/>
      <c r="L28" s="20"/>
      <c r="N28" s="10"/>
      <c r="O28" s="10"/>
      <c r="Q28" s="11"/>
    </row>
    <row r="29" spans="2:23" x14ac:dyDescent="0.25">
      <c r="B29" s="8">
        <v>300</v>
      </c>
      <c r="C29" s="23">
        <v>-4.3380000000000001</v>
      </c>
      <c r="D29" s="20"/>
      <c r="E29" s="19"/>
      <c r="F29" s="20"/>
      <c r="G29" s="1"/>
      <c r="H29" s="8"/>
      <c r="I29" s="8"/>
      <c r="J29" s="20"/>
      <c r="K29" s="19"/>
      <c r="L29" s="20"/>
      <c r="N29" s="10"/>
      <c r="O29" s="10"/>
      <c r="Q29" s="11"/>
    </row>
    <row r="30" spans="2:23" x14ac:dyDescent="0.25">
      <c r="B30" s="8">
        <v>320</v>
      </c>
      <c r="C30" s="23">
        <v>-4.0960000000000001</v>
      </c>
      <c r="D30" s="20"/>
      <c r="E30" s="19"/>
      <c r="F30" s="20"/>
      <c r="G30" s="1"/>
      <c r="H30" s="8"/>
      <c r="I30" s="8"/>
      <c r="J30" s="20"/>
      <c r="K30" s="19"/>
      <c r="L30" s="20"/>
      <c r="N30" s="10"/>
      <c r="O30" s="10"/>
      <c r="Q30" s="11"/>
    </row>
    <row r="31" spans="2:23" x14ac:dyDescent="0.25">
      <c r="B31" s="8">
        <v>340</v>
      </c>
      <c r="C31" s="23">
        <v>-3.6469999999999998</v>
      </c>
      <c r="D31" s="20"/>
      <c r="E31" s="19"/>
      <c r="F31" s="20"/>
      <c r="G31" s="1"/>
      <c r="H31" s="8"/>
      <c r="I31" s="8"/>
      <c r="J31" s="20"/>
      <c r="K31" s="19"/>
      <c r="L31" s="20"/>
      <c r="N31" s="10"/>
      <c r="O31" s="10"/>
      <c r="Q31" s="11"/>
    </row>
    <row r="32" spans="2:23" x14ac:dyDescent="0.25">
      <c r="B32" s="8">
        <v>350</v>
      </c>
      <c r="C32" s="23">
        <v>-3.3439999999999999</v>
      </c>
      <c r="D32" s="20"/>
      <c r="E32" s="19"/>
      <c r="F32" s="20"/>
      <c r="G32" s="1"/>
      <c r="H32" s="8"/>
      <c r="I32" s="8"/>
      <c r="J32" s="20"/>
      <c r="K32" s="19"/>
      <c r="L32" s="20"/>
      <c r="N32" s="10"/>
      <c r="O32" s="10"/>
      <c r="Q32" s="11"/>
    </row>
    <row r="33" spans="1:18" x14ac:dyDescent="0.25">
      <c r="B33" s="8">
        <v>360</v>
      </c>
      <c r="C33" s="23">
        <v>-2.9420000000000002</v>
      </c>
      <c r="D33" s="20"/>
      <c r="E33" s="19"/>
      <c r="F33" s="20"/>
      <c r="G33" s="1"/>
      <c r="H33" s="8"/>
      <c r="I33" s="8"/>
      <c r="J33" s="20"/>
      <c r="K33" s="19"/>
      <c r="L33" s="20"/>
      <c r="N33" s="10"/>
      <c r="O33" s="10"/>
      <c r="Q33" s="11"/>
    </row>
    <row r="34" spans="1:18" x14ac:dyDescent="0.25">
      <c r="B34" s="8">
        <v>370</v>
      </c>
      <c r="C34" s="23">
        <v>-2.4350000000000001</v>
      </c>
      <c r="D34" s="20"/>
      <c r="E34" s="19"/>
      <c r="F34" s="20"/>
      <c r="G34" s="1"/>
      <c r="H34" s="8"/>
      <c r="I34" s="8"/>
      <c r="J34" s="20"/>
      <c r="K34" s="19"/>
      <c r="L34" s="20"/>
      <c r="N34" s="10"/>
      <c r="O34" s="10"/>
      <c r="Q34" s="11"/>
    </row>
    <row r="35" spans="1:18" x14ac:dyDescent="0.25">
      <c r="B35" s="8">
        <v>380</v>
      </c>
      <c r="C35" s="23">
        <v>-1.9359999999999999</v>
      </c>
      <c r="D35" s="20"/>
      <c r="E35" s="19"/>
      <c r="F35" s="20"/>
      <c r="G35" s="1"/>
      <c r="H35" s="8"/>
      <c r="I35" s="8"/>
      <c r="J35" s="20"/>
      <c r="K35" s="19"/>
      <c r="L35" s="20"/>
      <c r="N35" s="10"/>
      <c r="O35" s="10"/>
      <c r="Q35" s="11"/>
    </row>
    <row r="36" spans="1:18" x14ac:dyDescent="0.25">
      <c r="B36" s="8">
        <v>385</v>
      </c>
      <c r="C36" s="23">
        <v>-1.3440000000000001</v>
      </c>
      <c r="D36" s="20"/>
      <c r="E36" s="19"/>
      <c r="F36" s="20"/>
      <c r="G36" s="1"/>
      <c r="H36" s="8"/>
      <c r="I36" s="8"/>
      <c r="J36" s="20"/>
      <c r="K36" s="19"/>
      <c r="L36" s="20"/>
      <c r="N36" s="10"/>
      <c r="O36" s="10"/>
      <c r="Q36" s="11"/>
    </row>
    <row r="37" spans="1:18" x14ac:dyDescent="0.25">
      <c r="B37" s="8">
        <v>390</v>
      </c>
      <c r="C37" s="23">
        <v>-0.73699999999999999</v>
      </c>
      <c r="D37" s="20"/>
      <c r="E37" s="19"/>
      <c r="F37" s="20"/>
      <c r="G37" s="1"/>
      <c r="H37" s="8"/>
      <c r="I37" s="8"/>
      <c r="J37" s="20"/>
      <c r="K37" s="19"/>
      <c r="L37" s="20"/>
      <c r="N37" s="10"/>
      <c r="O37" s="10"/>
      <c r="Q37" s="11"/>
    </row>
    <row r="38" spans="1:18" x14ac:dyDescent="0.25">
      <c r="B38" s="8">
        <v>393</v>
      </c>
      <c r="C38" s="23">
        <v>-4.2000000000000003E-2</v>
      </c>
      <c r="D38" s="20"/>
      <c r="E38" s="19"/>
      <c r="F38" s="20"/>
      <c r="G38" s="1"/>
      <c r="H38" s="8"/>
      <c r="I38" s="8"/>
      <c r="J38" s="20"/>
      <c r="K38" s="19"/>
      <c r="L38" s="20"/>
      <c r="M38" s="10"/>
      <c r="N38" s="10"/>
      <c r="O38" s="10"/>
      <c r="Q38" s="11"/>
    </row>
    <row r="39" spans="1:18" x14ac:dyDescent="0.25">
      <c r="B39" s="8">
        <v>395</v>
      </c>
      <c r="C39" s="23">
        <v>0.65600000000000003</v>
      </c>
      <c r="D39" s="20"/>
      <c r="E39" s="19"/>
      <c r="F39" s="20"/>
      <c r="G39" s="1"/>
      <c r="H39" s="8"/>
      <c r="I39" s="8"/>
      <c r="J39" s="20"/>
      <c r="K39" s="19"/>
      <c r="L39" s="20"/>
      <c r="M39" s="10" t="s">
        <v>6</v>
      </c>
      <c r="N39" s="10"/>
      <c r="O39" s="10"/>
      <c r="Q39" s="11"/>
    </row>
    <row r="40" spans="1:18" x14ac:dyDescent="0.25">
      <c r="B40" s="8">
        <v>400</v>
      </c>
      <c r="C40" s="23">
        <v>0.67300000000000004</v>
      </c>
      <c r="D40" s="20"/>
      <c r="E40" s="19"/>
      <c r="F40" s="20"/>
      <c r="H40" s="8"/>
      <c r="I40" s="8"/>
      <c r="J40" s="20"/>
      <c r="K40" s="19"/>
      <c r="L40" s="20"/>
      <c r="M40" s="10"/>
      <c r="N40" s="10"/>
      <c r="O40" s="10"/>
      <c r="Q40" s="11"/>
    </row>
    <row r="41" spans="1:18" x14ac:dyDescent="0.25">
      <c r="B41" s="8">
        <v>405</v>
      </c>
      <c r="C41" s="23">
        <v>0.65800000000000003</v>
      </c>
      <c r="D41" s="20"/>
      <c r="E41" s="19"/>
      <c r="F41" s="20"/>
      <c r="H41" s="8"/>
      <c r="I41" s="8"/>
      <c r="J41" s="20"/>
      <c r="K41" s="19"/>
      <c r="L41" s="20"/>
      <c r="N41" s="14"/>
      <c r="O41" s="14"/>
    </row>
    <row r="42" spans="1:18" ht="14.4" x14ac:dyDescent="0.3">
      <c r="A42" s="28" t="s">
        <v>13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25">
      <c r="B43" s="2">
        <v>0</v>
      </c>
      <c r="C43" s="3">
        <v>0.52500000000000002</v>
      </c>
      <c r="D43" s="19"/>
      <c r="E43" s="19"/>
      <c r="F43" s="19"/>
      <c r="G43" s="19"/>
      <c r="H43" s="8"/>
      <c r="I43" s="9"/>
      <c r="J43" s="20"/>
      <c r="K43" s="19"/>
      <c r="L43" s="20"/>
      <c r="M43" s="11"/>
      <c r="N43" s="10"/>
      <c r="O43" s="10"/>
      <c r="Q43" s="11"/>
    </row>
    <row r="44" spans="1:18" x14ac:dyDescent="0.25">
      <c r="B44" s="2">
        <v>5</v>
      </c>
      <c r="C44" s="3">
        <v>0.48299999999999998</v>
      </c>
      <c r="D44" s="20">
        <f>(C43+C44)/2</f>
        <v>0.504</v>
      </c>
      <c r="E44" s="19">
        <f>B44-B43</f>
        <v>5</v>
      </c>
      <c r="F44" s="20">
        <f>D44*E44</f>
        <v>2.52</v>
      </c>
      <c r="G44" s="19"/>
      <c r="H44" s="2">
        <v>0</v>
      </c>
      <c r="I44" s="2">
        <v>1.8839999999999999</v>
      </c>
      <c r="J44" s="20"/>
      <c r="K44" s="19"/>
      <c r="L44" s="20"/>
      <c r="M44" s="10"/>
      <c r="N44" s="10"/>
      <c r="O44" s="10"/>
      <c r="P44" s="12"/>
      <c r="Q44" s="11"/>
    </row>
    <row r="45" spans="1:18" x14ac:dyDescent="0.25">
      <c r="B45" s="2">
        <v>10</v>
      </c>
      <c r="C45" s="3">
        <v>0.505</v>
      </c>
      <c r="D45" s="20">
        <f t="shared" ref="D45:D59" si="8">(C44+C45)/2</f>
        <v>0.49399999999999999</v>
      </c>
      <c r="E45" s="19">
        <f t="shared" ref="E45:E59" si="9">B45-B44</f>
        <v>5</v>
      </c>
      <c r="F45" s="20">
        <f t="shared" ref="F45:F59" si="10">D45*E45</f>
        <v>2.4699999999999998</v>
      </c>
      <c r="G45" s="19"/>
      <c r="H45" s="2">
        <v>5</v>
      </c>
      <c r="I45" s="2">
        <v>1.861</v>
      </c>
      <c r="J45" s="20">
        <f t="shared" ref="J45:J50" si="11">AVERAGE(I44,I45)</f>
        <v>1.8725000000000001</v>
      </c>
      <c r="K45" s="19">
        <f t="shared" ref="K45:K50" si="12">H45-H44</f>
        <v>5</v>
      </c>
      <c r="L45" s="20">
        <f t="shared" ref="L45:L59" si="13">K45*J45</f>
        <v>9.3625000000000007</v>
      </c>
      <c r="M45" s="10"/>
      <c r="N45" s="10"/>
      <c r="O45" s="10"/>
      <c r="P45" s="12"/>
      <c r="Q45" s="11"/>
    </row>
    <row r="46" spans="1:18" x14ac:dyDescent="0.25">
      <c r="B46" s="2">
        <v>15</v>
      </c>
      <c r="C46" s="3">
        <v>0.46300000000000002</v>
      </c>
      <c r="D46" s="20">
        <f t="shared" si="8"/>
        <v>0.48399999999999999</v>
      </c>
      <c r="E46" s="19">
        <f t="shared" si="9"/>
        <v>5</v>
      </c>
      <c r="F46" s="20">
        <f t="shared" si="10"/>
        <v>2.42</v>
      </c>
      <c r="G46" s="19"/>
      <c r="H46" s="2">
        <v>10</v>
      </c>
      <c r="I46" s="2">
        <v>1.8089999999999999</v>
      </c>
      <c r="J46" s="20">
        <f t="shared" si="11"/>
        <v>1.835</v>
      </c>
      <c r="K46" s="19">
        <f t="shared" si="12"/>
        <v>5</v>
      </c>
      <c r="L46" s="20">
        <f t="shared" si="13"/>
        <v>9.1750000000000007</v>
      </c>
      <c r="M46" s="10" t="s">
        <v>4</v>
      </c>
      <c r="N46" s="10"/>
      <c r="O46" s="10"/>
      <c r="P46" s="12"/>
      <c r="Q46" s="11"/>
    </row>
    <row r="47" spans="1:18" x14ac:dyDescent="0.25">
      <c r="B47" s="2">
        <v>17</v>
      </c>
      <c r="C47" s="3">
        <v>-0.14199999999999999</v>
      </c>
      <c r="D47" s="20">
        <f t="shared" si="8"/>
        <v>0.16050000000000003</v>
      </c>
      <c r="E47" s="19">
        <f t="shared" si="9"/>
        <v>2</v>
      </c>
      <c r="F47" s="20">
        <f t="shared" si="10"/>
        <v>0.32100000000000006</v>
      </c>
      <c r="G47" s="19"/>
      <c r="H47" s="2">
        <v>12</v>
      </c>
      <c r="I47" s="2">
        <v>1.129</v>
      </c>
      <c r="J47" s="20">
        <f t="shared" si="11"/>
        <v>1.4689999999999999</v>
      </c>
      <c r="K47" s="19">
        <f t="shared" si="12"/>
        <v>2</v>
      </c>
      <c r="L47" s="20">
        <f t="shared" si="13"/>
        <v>2.9379999999999997</v>
      </c>
      <c r="M47" s="10"/>
      <c r="N47" s="10"/>
      <c r="O47" s="10"/>
      <c r="P47" s="12"/>
      <c r="Q47" s="11"/>
    </row>
    <row r="48" spans="1:18" x14ac:dyDescent="0.25">
      <c r="B48" s="2">
        <v>20</v>
      </c>
      <c r="C48" s="3">
        <v>-1.387</v>
      </c>
      <c r="D48" s="20">
        <f t="shared" si="8"/>
        <v>-0.76449999999999996</v>
      </c>
      <c r="E48" s="19">
        <f t="shared" si="9"/>
        <v>3</v>
      </c>
      <c r="F48" s="20">
        <f t="shared" si="10"/>
        <v>-2.2934999999999999</v>
      </c>
      <c r="G48" s="19"/>
      <c r="H48" s="2">
        <v>15</v>
      </c>
      <c r="I48" s="2">
        <v>0.308</v>
      </c>
      <c r="J48" s="20">
        <f t="shared" si="11"/>
        <v>0.71850000000000003</v>
      </c>
      <c r="K48" s="19">
        <f t="shared" si="12"/>
        <v>3</v>
      </c>
      <c r="L48" s="20">
        <f t="shared" si="13"/>
        <v>2.1555</v>
      </c>
      <c r="M48" s="10"/>
      <c r="N48" s="10"/>
      <c r="O48" s="10"/>
      <c r="P48" s="12"/>
      <c r="Q48" s="11"/>
    </row>
    <row r="49" spans="2:17" x14ac:dyDescent="0.25">
      <c r="B49" s="2">
        <v>25</v>
      </c>
      <c r="C49" s="3">
        <v>-3.2450000000000001</v>
      </c>
      <c r="D49" s="20">
        <f t="shared" si="8"/>
        <v>-2.3159999999999998</v>
      </c>
      <c r="E49" s="19">
        <f t="shared" si="9"/>
        <v>5</v>
      </c>
      <c r="F49" s="20">
        <f t="shared" si="10"/>
        <v>-11.579999999999998</v>
      </c>
      <c r="G49" s="19"/>
      <c r="H49" s="2">
        <v>20</v>
      </c>
      <c r="I49" s="2">
        <v>-0.28100000000000003</v>
      </c>
      <c r="J49" s="20">
        <f t="shared" si="11"/>
        <v>1.3499999999999984E-2</v>
      </c>
      <c r="K49" s="19">
        <f t="shared" si="12"/>
        <v>5</v>
      </c>
      <c r="L49" s="20">
        <f t="shared" si="13"/>
        <v>6.7499999999999921E-2</v>
      </c>
      <c r="M49" s="10"/>
      <c r="N49" s="10"/>
      <c r="O49" s="10"/>
      <c r="P49" s="12"/>
      <c r="Q49" s="11"/>
    </row>
    <row r="50" spans="2:17" x14ac:dyDescent="0.25">
      <c r="B50" s="2">
        <v>30</v>
      </c>
      <c r="C50" s="3">
        <v>-3.74</v>
      </c>
      <c r="D50" s="20">
        <f t="shared" si="8"/>
        <v>-3.4925000000000002</v>
      </c>
      <c r="E50" s="19">
        <f t="shared" si="9"/>
        <v>5</v>
      </c>
      <c r="F50" s="20">
        <f t="shared" si="10"/>
        <v>-17.462500000000002</v>
      </c>
      <c r="G50" s="19"/>
      <c r="H50" s="2">
        <v>25</v>
      </c>
      <c r="I50" s="2">
        <v>-0.95099999999999996</v>
      </c>
      <c r="J50" s="20">
        <f t="shared" si="11"/>
        <v>-0.61599999999999999</v>
      </c>
      <c r="K50" s="19">
        <f t="shared" si="12"/>
        <v>5</v>
      </c>
      <c r="L50" s="20">
        <f t="shared" si="13"/>
        <v>-3.08</v>
      </c>
      <c r="N50" s="10"/>
      <c r="O50" s="10"/>
      <c r="P50" s="12"/>
      <c r="Q50" s="11"/>
    </row>
    <row r="51" spans="2:17" x14ac:dyDescent="0.25">
      <c r="B51" s="2">
        <v>35</v>
      </c>
      <c r="C51" s="3">
        <v>-4.3369999999999997</v>
      </c>
      <c r="D51" s="20">
        <f t="shared" si="8"/>
        <v>-4.0385</v>
      </c>
      <c r="E51" s="19">
        <f t="shared" si="9"/>
        <v>5</v>
      </c>
      <c r="F51" s="20">
        <f t="shared" si="10"/>
        <v>-20.192499999999999</v>
      </c>
      <c r="G51" s="19"/>
      <c r="H51" s="19">
        <f>H52-(I51-I52)*2</f>
        <v>25.22</v>
      </c>
      <c r="I51" s="19">
        <v>-1.1000000000000001</v>
      </c>
      <c r="J51" s="20">
        <f>AVERAGE(I50,I51)</f>
        <v>-1.0255000000000001</v>
      </c>
      <c r="K51" s="19">
        <f>H51-H50</f>
        <v>0.21999999999999886</v>
      </c>
      <c r="L51" s="20">
        <f t="shared" si="13"/>
        <v>-0.22560999999999884</v>
      </c>
      <c r="N51" s="14"/>
      <c r="O51" s="14"/>
      <c r="P51" s="12"/>
      <c r="Q51" s="11"/>
    </row>
    <row r="52" spans="2:17" x14ac:dyDescent="0.25">
      <c r="B52" s="2">
        <v>40</v>
      </c>
      <c r="C52" s="3">
        <v>-4.9249999999999998</v>
      </c>
      <c r="D52" s="20">
        <f t="shared" si="8"/>
        <v>-4.6310000000000002</v>
      </c>
      <c r="E52" s="19">
        <f t="shared" si="9"/>
        <v>5</v>
      </c>
      <c r="F52" s="20">
        <f t="shared" si="10"/>
        <v>-23.155000000000001</v>
      </c>
      <c r="G52" s="19"/>
      <c r="H52" s="11">
        <f>H53-9</f>
        <v>29</v>
      </c>
      <c r="I52" s="11">
        <f>I53</f>
        <v>-2.99</v>
      </c>
      <c r="J52" s="20">
        <f t="shared" ref="J52:J59" si="14">AVERAGE(I51,I52)</f>
        <v>-2.0449999999999999</v>
      </c>
      <c r="K52" s="19">
        <f t="shared" ref="K52:K59" si="15">H52-H51</f>
        <v>3.7800000000000011</v>
      </c>
      <c r="L52" s="20">
        <f t="shared" si="13"/>
        <v>-7.730100000000002</v>
      </c>
      <c r="M52" s="10"/>
      <c r="N52" s="10"/>
      <c r="O52" s="10"/>
      <c r="P52" s="12"/>
      <c r="Q52" s="11"/>
    </row>
    <row r="53" spans="2:17" x14ac:dyDescent="0.25">
      <c r="B53" s="2">
        <v>50</v>
      </c>
      <c r="C53" s="3">
        <v>-5.3419999999999996</v>
      </c>
      <c r="D53" s="20">
        <f t="shared" si="8"/>
        <v>-5.1334999999999997</v>
      </c>
      <c r="E53" s="19">
        <f t="shared" si="9"/>
        <v>10</v>
      </c>
      <c r="F53" s="20">
        <f t="shared" si="10"/>
        <v>-51.334999999999994</v>
      </c>
      <c r="G53" s="1"/>
      <c r="H53" s="11">
        <v>38</v>
      </c>
      <c r="I53" s="11">
        <v>-2.99</v>
      </c>
      <c r="J53" s="20">
        <f t="shared" si="14"/>
        <v>-2.99</v>
      </c>
      <c r="K53" s="19">
        <f t="shared" si="15"/>
        <v>9</v>
      </c>
      <c r="L53" s="20">
        <f t="shared" si="13"/>
        <v>-26.910000000000004</v>
      </c>
      <c r="M53" s="7"/>
      <c r="N53" s="14"/>
      <c r="O53" s="14"/>
      <c r="P53" s="12"/>
      <c r="Q53" s="11"/>
    </row>
    <row r="54" spans="2:17" x14ac:dyDescent="0.25">
      <c r="B54" s="2">
        <v>60</v>
      </c>
      <c r="C54" s="3">
        <v>-5.7370000000000001</v>
      </c>
      <c r="D54" s="20">
        <f t="shared" si="8"/>
        <v>-5.5395000000000003</v>
      </c>
      <c r="E54" s="19">
        <f t="shared" si="9"/>
        <v>10</v>
      </c>
      <c r="F54" s="20">
        <f t="shared" si="10"/>
        <v>-55.395000000000003</v>
      </c>
      <c r="G54" s="1"/>
      <c r="H54" s="19">
        <f>H53+9</f>
        <v>47</v>
      </c>
      <c r="I54" s="19">
        <f>I53</f>
        <v>-2.99</v>
      </c>
      <c r="J54" s="20">
        <f t="shared" si="14"/>
        <v>-2.99</v>
      </c>
      <c r="K54" s="19">
        <f t="shared" si="15"/>
        <v>9</v>
      </c>
      <c r="L54" s="20">
        <f t="shared" si="13"/>
        <v>-26.910000000000004</v>
      </c>
      <c r="M54" s="7"/>
      <c r="N54" s="14"/>
      <c r="O54" s="14"/>
      <c r="P54" s="12"/>
      <c r="Q54" s="11"/>
    </row>
    <row r="55" spans="2:17" x14ac:dyDescent="0.25">
      <c r="B55" s="2">
        <v>80</v>
      </c>
      <c r="C55" s="3">
        <v>-6.3419999999999996</v>
      </c>
      <c r="D55" s="20">
        <f t="shared" si="8"/>
        <v>-6.0395000000000003</v>
      </c>
      <c r="E55" s="19">
        <f t="shared" si="9"/>
        <v>20</v>
      </c>
      <c r="F55" s="20">
        <f t="shared" si="10"/>
        <v>-120.79</v>
      </c>
      <c r="G55" s="1"/>
      <c r="H55" s="19">
        <f>H54+(I55-I54)*2</f>
        <v>51.38</v>
      </c>
      <c r="I55" s="19">
        <v>-0.8</v>
      </c>
      <c r="J55" s="20">
        <f t="shared" si="14"/>
        <v>-1.895</v>
      </c>
      <c r="K55" s="19">
        <f t="shared" si="15"/>
        <v>4.3800000000000026</v>
      </c>
      <c r="L55" s="20">
        <f t="shared" si="13"/>
        <v>-8.3001000000000058</v>
      </c>
      <c r="N55" s="10"/>
      <c r="O55" s="10"/>
      <c r="Q55" s="11"/>
    </row>
    <row r="56" spans="2:17" x14ac:dyDescent="0.25">
      <c r="B56" s="2">
        <v>100</v>
      </c>
      <c r="C56" s="3">
        <v>-7.0469999999999997</v>
      </c>
      <c r="D56" s="20">
        <f t="shared" si="8"/>
        <v>-6.6944999999999997</v>
      </c>
      <c r="E56" s="19">
        <f t="shared" si="9"/>
        <v>20</v>
      </c>
      <c r="F56" s="20">
        <f t="shared" si="10"/>
        <v>-133.88999999999999</v>
      </c>
      <c r="G56" s="1"/>
      <c r="H56" s="2">
        <v>55</v>
      </c>
      <c r="I56" s="15">
        <v>-0.29099999999999998</v>
      </c>
      <c r="J56" s="20">
        <f t="shared" si="14"/>
        <v>-0.54549999999999998</v>
      </c>
      <c r="K56" s="19">
        <f t="shared" si="15"/>
        <v>3.6199999999999974</v>
      </c>
      <c r="L56" s="20">
        <f t="shared" si="13"/>
        <v>-1.9747099999999986</v>
      </c>
      <c r="M56" s="21" t="s">
        <v>5</v>
      </c>
      <c r="N56" s="10"/>
      <c r="O56" s="10"/>
      <c r="Q56" s="11"/>
    </row>
    <row r="57" spans="2:17" x14ac:dyDescent="0.25">
      <c r="B57" s="2">
        <v>120</v>
      </c>
      <c r="C57" s="3">
        <v>-7.1</v>
      </c>
      <c r="D57" s="20">
        <f t="shared" si="8"/>
        <v>-7.0734999999999992</v>
      </c>
      <c r="E57" s="19">
        <f t="shared" si="9"/>
        <v>20</v>
      </c>
      <c r="F57" s="20">
        <f t="shared" si="10"/>
        <v>-141.46999999999997</v>
      </c>
      <c r="G57" s="1"/>
      <c r="H57" s="8">
        <v>58</v>
      </c>
      <c r="I57" s="8">
        <v>-9.1999999999999998E-2</v>
      </c>
      <c r="J57" s="20">
        <f t="shared" si="14"/>
        <v>-0.1915</v>
      </c>
      <c r="K57" s="19">
        <f t="shared" si="15"/>
        <v>3</v>
      </c>
      <c r="L57" s="20">
        <f t="shared" si="13"/>
        <v>-0.57450000000000001</v>
      </c>
      <c r="N57" s="10"/>
      <c r="O57" s="10"/>
      <c r="Q57" s="11"/>
    </row>
    <row r="58" spans="2:17" x14ac:dyDescent="0.25">
      <c r="B58" s="8">
        <v>140</v>
      </c>
      <c r="C58" s="23">
        <v>-7.0359999999999996</v>
      </c>
      <c r="D58" s="20">
        <f t="shared" si="8"/>
        <v>-7.0679999999999996</v>
      </c>
      <c r="E58" s="19">
        <f t="shared" si="9"/>
        <v>20</v>
      </c>
      <c r="F58" s="20">
        <f t="shared" si="10"/>
        <v>-141.35999999999999</v>
      </c>
      <c r="H58" s="8">
        <v>60</v>
      </c>
      <c r="I58" s="8">
        <v>0.70099999999999996</v>
      </c>
      <c r="J58" s="20">
        <f t="shared" si="14"/>
        <v>0.30449999999999999</v>
      </c>
      <c r="K58" s="19">
        <f t="shared" si="15"/>
        <v>2</v>
      </c>
      <c r="L58" s="20">
        <f t="shared" si="13"/>
        <v>0.60899999999999999</v>
      </c>
      <c r="M58" s="10"/>
      <c r="N58" s="10"/>
      <c r="O58" s="10"/>
      <c r="Q58" s="11"/>
    </row>
    <row r="59" spans="2:17" x14ac:dyDescent="0.25">
      <c r="B59" s="8">
        <v>160</v>
      </c>
      <c r="C59" s="23">
        <v>-6.8419999999999996</v>
      </c>
      <c r="D59" s="20">
        <f t="shared" si="8"/>
        <v>-6.9390000000000001</v>
      </c>
      <c r="E59" s="19">
        <f t="shared" si="9"/>
        <v>20</v>
      </c>
      <c r="F59" s="20">
        <f t="shared" si="10"/>
        <v>-138.78</v>
      </c>
      <c r="H59" s="8">
        <v>62</v>
      </c>
      <c r="I59" s="8">
        <v>1.4590000000000001</v>
      </c>
      <c r="J59" s="20">
        <f t="shared" si="14"/>
        <v>1.08</v>
      </c>
      <c r="K59" s="19">
        <f t="shared" si="15"/>
        <v>2</v>
      </c>
      <c r="L59" s="20">
        <f t="shared" si="13"/>
        <v>2.16</v>
      </c>
      <c r="M59" s="10"/>
      <c r="N59" s="14"/>
      <c r="O59" s="14"/>
    </row>
    <row r="60" spans="2:17" x14ac:dyDescent="0.25">
      <c r="B60" s="8">
        <v>180</v>
      </c>
      <c r="C60" s="23">
        <v>-6.7370000000000001</v>
      </c>
      <c r="D60" s="20"/>
      <c r="E60" s="19"/>
      <c r="F60" s="20"/>
      <c r="H60" s="8"/>
      <c r="I60" s="8"/>
      <c r="J60" s="20"/>
      <c r="K60" s="19"/>
      <c r="L60" s="20"/>
      <c r="M60" s="4"/>
      <c r="N60" s="14"/>
      <c r="O60" s="14"/>
    </row>
    <row r="61" spans="2:17" x14ac:dyDescent="0.25">
      <c r="B61" s="8">
        <v>200</v>
      </c>
      <c r="C61" s="23">
        <v>-6.9420000000000002</v>
      </c>
      <c r="D61" s="20"/>
      <c r="E61" s="19"/>
      <c r="F61" s="20"/>
      <c r="H61" s="8"/>
      <c r="I61" s="8"/>
      <c r="J61" s="20"/>
      <c r="K61" s="19"/>
      <c r="L61" s="20"/>
      <c r="M61" s="4"/>
      <c r="N61" s="14"/>
      <c r="O61" s="14"/>
    </row>
    <row r="62" spans="2:17" x14ac:dyDescent="0.25">
      <c r="B62" s="8">
        <v>220</v>
      </c>
      <c r="C62" s="23">
        <v>-6.9850000000000003</v>
      </c>
      <c r="D62" s="20"/>
      <c r="E62" s="19"/>
      <c r="F62" s="20"/>
      <c r="H62" s="8"/>
      <c r="I62" s="8"/>
      <c r="J62" s="20"/>
      <c r="K62" s="19"/>
      <c r="L62" s="20"/>
      <c r="M62" s="4"/>
      <c r="N62" s="14"/>
      <c r="O62" s="14"/>
    </row>
    <row r="63" spans="2:17" x14ac:dyDescent="0.25">
      <c r="B63" s="8">
        <v>240</v>
      </c>
      <c r="C63" s="23">
        <v>-6.7350000000000003</v>
      </c>
      <c r="D63" s="20"/>
      <c r="E63" s="19"/>
      <c r="F63" s="20"/>
      <c r="H63" s="8"/>
      <c r="I63" s="8"/>
      <c r="J63" s="20"/>
      <c r="K63" s="19"/>
      <c r="L63" s="20"/>
      <c r="M63" s="4"/>
      <c r="N63" s="14"/>
      <c r="O63" s="14"/>
    </row>
    <row r="64" spans="2:17" x14ac:dyDescent="0.25">
      <c r="B64" s="8">
        <v>260</v>
      </c>
      <c r="C64" s="23">
        <v>-6.4370000000000003</v>
      </c>
      <c r="D64" s="20"/>
      <c r="E64" s="19"/>
      <c r="F64" s="20"/>
      <c r="H64" s="8"/>
      <c r="I64" s="8"/>
      <c r="J64" s="20"/>
      <c r="K64" s="19"/>
      <c r="L64" s="20"/>
      <c r="M64" s="4"/>
      <c r="N64" s="14"/>
      <c r="O64" s="14"/>
    </row>
    <row r="65" spans="1:18" x14ac:dyDescent="0.25">
      <c r="B65" s="8">
        <v>280</v>
      </c>
      <c r="C65" s="23">
        <v>-5.8419999999999996</v>
      </c>
      <c r="D65" s="20"/>
      <c r="E65" s="19"/>
      <c r="F65" s="20"/>
      <c r="H65" s="8"/>
      <c r="I65" s="8"/>
      <c r="J65" s="20"/>
      <c r="K65" s="19"/>
      <c r="L65" s="20"/>
      <c r="M65" s="4"/>
      <c r="N65" s="14"/>
      <c r="O65" s="14"/>
    </row>
    <row r="66" spans="1:18" x14ac:dyDescent="0.25">
      <c r="B66" s="8">
        <v>290</v>
      </c>
      <c r="C66" s="23">
        <v>-5.34</v>
      </c>
      <c r="D66" s="20"/>
      <c r="E66" s="19"/>
      <c r="F66" s="20"/>
      <c r="H66" s="8"/>
      <c r="I66" s="8"/>
      <c r="J66" s="20"/>
      <c r="K66" s="19"/>
      <c r="L66" s="20"/>
      <c r="M66" s="4"/>
      <c r="N66" s="14"/>
      <c r="O66" s="14"/>
    </row>
    <row r="67" spans="1:18" x14ac:dyDescent="0.25">
      <c r="B67" s="8">
        <v>300</v>
      </c>
      <c r="C67" s="23">
        <v>-4.2370000000000001</v>
      </c>
      <c r="D67" s="20"/>
      <c r="E67" s="19"/>
      <c r="F67" s="20"/>
      <c r="H67" s="8"/>
      <c r="I67" s="8"/>
      <c r="J67" s="20"/>
      <c r="K67" s="19"/>
      <c r="L67" s="20"/>
      <c r="M67" s="4"/>
      <c r="N67" s="14"/>
      <c r="O67" s="14"/>
    </row>
    <row r="68" spans="1:18" x14ac:dyDescent="0.25">
      <c r="B68" s="8">
        <v>310</v>
      </c>
      <c r="C68" s="23">
        <v>-3.3860000000000001</v>
      </c>
      <c r="D68" s="20"/>
      <c r="E68" s="19"/>
      <c r="F68" s="20"/>
      <c r="H68" s="8"/>
      <c r="I68" s="8"/>
      <c r="J68" s="20"/>
      <c r="K68" s="19"/>
      <c r="L68" s="20"/>
      <c r="M68" s="4"/>
      <c r="N68" s="14"/>
      <c r="O68" s="14"/>
    </row>
    <row r="69" spans="1:18" x14ac:dyDescent="0.25">
      <c r="B69" s="8">
        <v>320</v>
      </c>
      <c r="C69" s="23">
        <v>-2.34</v>
      </c>
      <c r="D69" s="20"/>
      <c r="E69" s="19"/>
      <c r="F69" s="20"/>
      <c r="H69" s="8"/>
      <c r="I69" s="8"/>
      <c r="J69" s="20"/>
      <c r="K69" s="19"/>
      <c r="L69" s="20"/>
      <c r="M69" s="4"/>
      <c r="N69" s="14"/>
      <c r="O69" s="14"/>
    </row>
    <row r="70" spans="1:18" x14ac:dyDescent="0.25">
      <c r="B70" s="8">
        <v>325</v>
      </c>
      <c r="C70" s="23">
        <v>-1.1859999999999999</v>
      </c>
      <c r="D70" s="20"/>
      <c r="E70" s="19"/>
      <c r="F70" s="20"/>
      <c r="H70" s="8"/>
      <c r="I70" s="8"/>
      <c r="J70" s="20"/>
      <c r="K70" s="19"/>
      <c r="L70" s="20"/>
      <c r="M70" s="4"/>
      <c r="N70" s="14"/>
      <c r="O70" s="14"/>
    </row>
    <row r="71" spans="1:18" x14ac:dyDescent="0.25">
      <c r="B71" s="8">
        <v>328</v>
      </c>
      <c r="C71" s="23">
        <v>-0.13700000000000001</v>
      </c>
      <c r="D71" s="20"/>
      <c r="E71" s="19"/>
      <c r="F71" s="20"/>
      <c r="H71" s="8"/>
      <c r="I71" s="8"/>
      <c r="J71" s="20"/>
      <c r="K71" s="19"/>
      <c r="L71" s="20"/>
      <c r="M71" s="4"/>
      <c r="N71" s="14"/>
      <c r="O71" s="14"/>
    </row>
    <row r="72" spans="1:18" x14ac:dyDescent="0.25">
      <c r="B72" s="8">
        <v>330</v>
      </c>
      <c r="C72" s="23">
        <v>0.71399999999999997</v>
      </c>
      <c r="D72" s="20"/>
      <c r="E72" s="19"/>
      <c r="F72" s="20"/>
      <c r="H72" s="8"/>
      <c r="I72" s="8"/>
      <c r="J72" s="20"/>
      <c r="K72" s="19"/>
      <c r="L72" s="20"/>
      <c r="M72" s="4" t="s">
        <v>6</v>
      </c>
      <c r="N72" s="14"/>
      <c r="O72" s="14"/>
    </row>
    <row r="73" spans="1:18" x14ac:dyDescent="0.25">
      <c r="B73" s="8">
        <v>335</v>
      </c>
      <c r="C73" s="23">
        <v>0.748</v>
      </c>
      <c r="D73" s="20"/>
      <c r="E73" s="19"/>
      <c r="F73" s="20"/>
      <c r="H73" s="8"/>
      <c r="I73" s="8"/>
      <c r="J73" s="20"/>
      <c r="K73" s="19"/>
      <c r="L73" s="20"/>
      <c r="M73" s="4"/>
      <c r="N73" s="14"/>
      <c r="O73" s="14"/>
    </row>
    <row r="74" spans="1:18" x14ac:dyDescent="0.25">
      <c r="B74" s="8">
        <v>340</v>
      </c>
      <c r="C74" s="23">
        <v>0.76</v>
      </c>
      <c r="D74" s="20"/>
      <c r="E74" s="19"/>
      <c r="F74" s="20"/>
      <c r="H74" s="8"/>
      <c r="I74" s="8"/>
      <c r="J74" s="20"/>
      <c r="K74" s="19"/>
      <c r="L74" s="20"/>
      <c r="N74" s="14"/>
      <c r="O74" s="14"/>
    </row>
    <row r="75" spans="1:18" x14ac:dyDescent="0.25">
      <c r="B75" s="8"/>
      <c r="C75" s="23"/>
      <c r="D75" s="24"/>
      <c r="E75" s="26"/>
      <c r="F75" s="24"/>
      <c r="H75" s="8"/>
      <c r="I75" s="8"/>
      <c r="J75" s="24"/>
      <c r="K75" s="26"/>
      <c r="L75" s="24"/>
      <c r="M75" s="25"/>
      <c r="N75" s="14"/>
      <c r="O75" s="14"/>
    </row>
    <row r="76" spans="1:18" x14ac:dyDescent="0.25">
      <c r="B76" s="8"/>
      <c r="C76" s="23"/>
      <c r="D76" s="24"/>
      <c r="E76" s="26"/>
      <c r="F76" s="24"/>
      <c r="H76" s="8"/>
      <c r="I76" s="8"/>
      <c r="J76" s="24"/>
      <c r="K76" s="26"/>
      <c r="L76" s="24"/>
      <c r="M76" s="25"/>
      <c r="N76" s="14"/>
      <c r="O76" s="14"/>
    </row>
    <row r="77" spans="1:18" ht="14.4" x14ac:dyDescent="0.3">
      <c r="A77" s="28" t="s">
        <v>14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18" ht="15" x14ac:dyDescent="0.25">
      <c r="B78" s="18"/>
      <c r="C78" s="16"/>
      <c r="D78" s="18"/>
      <c r="E78" s="1" t="s">
        <v>1</v>
      </c>
      <c r="F78" s="1"/>
      <c r="G78" s="27">
        <v>0.2</v>
      </c>
      <c r="H78" s="27"/>
      <c r="I78" s="18"/>
      <c r="J78" s="18"/>
      <c r="K78" s="18"/>
      <c r="L78" s="18"/>
      <c r="N78" s="6"/>
      <c r="O78" s="17"/>
    </row>
    <row r="79" spans="1:18" x14ac:dyDescent="0.25">
      <c r="B79" s="28" t="s">
        <v>2</v>
      </c>
      <c r="C79" s="28"/>
      <c r="D79" s="28"/>
      <c r="E79" s="28"/>
      <c r="F79" s="28"/>
      <c r="G79" s="4" t="s">
        <v>0</v>
      </c>
      <c r="H79" s="28" t="s">
        <v>3</v>
      </c>
      <c r="I79" s="28"/>
      <c r="J79" s="28"/>
      <c r="K79" s="28"/>
      <c r="L79" s="28"/>
      <c r="M79" s="7"/>
      <c r="N79" s="7"/>
      <c r="O79" s="7"/>
    </row>
    <row r="80" spans="1:18" x14ac:dyDescent="0.25">
      <c r="B80" s="2">
        <v>0</v>
      </c>
      <c r="C80" s="3">
        <v>0.46400000000000002</v>
      </c>
      <c r="D80" s="19"/>
      <c r="E80" s="19"/>
      <c r="F80" s="19"/>
      <c r="G80" s="19"/>
      <c r="H80" s="8"/>
      <c r="I80" s="9"/>
      <c r="J80" s="20"/>
      <c r="K80" s="19"/>
      <c r="L80" s="20"/>
      <c r="M80" s="11" t="s">
        <v>7</v>
      </c>
      <c r="N80" s="10"/>
      <c r="O80" s="10"/>
      <c r="Q80" s="11"/>
    </row>
    <row r="81" spans="2:17" x14ac:dyDescent="0.25">
      <c r="B81" s="2">
        <v>5</v>
      </c>
      <c r="C81" s="3">
        <v>0.42299999999999999</v>
      </c>
      <c r="D81" s="20">
        <f>(C80+C81)/2</f>
        <v>0.44350000000000001</v>
      </c>
      <c r="E81" s="19">
        <f>B81-B80</f>
        <v>5</v>
      </c>
      <c r="F81" s="20">
        <f>D81*E81</f>
        <v>2.2175000000000002</v>
      </c>
      <c r="G81" s="19"/>
      <c r="H81" s="2"/>
      <c r="I81" s="2"/>
      <c r="J81" s="20"/>
      <c r="K81" s="19"/>
      <c r="L81" s="20"/>
      <c r="N81" s="10"/>
      <c r="O81" s="10"/>
      <c r="P81" s="12"/>
      <c r="Q81" s="11"/>
    </row>
    <row r="82" spans="2:17" x14ac:dyDescent="0.25">
      <c r="B82" s="2">
        <v>10</v>
      </c>
      <c r="C82" s="3">
        <v>0.41399999999999998</v>
      </c>
      <c r="D82" s="20">
        <f t="shared" ref="D82:D92" si="16">(C81+C82)/2</f>
        <v>0.41849999999999998</v>
      </c>
      <c r="E82" s="19">
        <f t="shared" ref="E82:E92" si="17">B82-B81</f>
        <v>5</v>
      </c>
      <c r="F82" s="20">
        <f t="shared" ref="F82:F92" si="18">D82*E82</f>
        <v>2.0924999999999998</v>
      </c>
      <c r="G82" s="19"/>
      <c r="H82" s="2"/>
      <c r="I82" s="2"/>
      <c r="J82" s="20"/>
      <c r="K82" s="19"/>
      <c r="L82" s="20"/>
      <c r="M82" s="10"/>
      <c r="N82" s="10"/>
      <c r="O82" s="10"/>
      <c r="P82" s="12"/>
      <c r="Q82" s="11"/>
    </row>
    <row r="83" spans="2:17" x14ac:dyDescent="0.25">
      <c r="B83" s="2">
        <v>15</v>
      </c>
      <c r="C83" s="3">
        <v>0.36499999999999999</v>
      </c>
      <c r="D83" s="20">
        <f t="shared" si="16"/>
        <v>0.38949999999999996</v>
      </c>
      <c r="E83" s="19">
        <f t="shared" si="17"/>
        <v>5</v>
      </c>
      <c r="F83" s="20">
        <f t="shared" si="18"/>
        <v>1.9474999999999998</v>
      </c>
      <c r="G83" s="19"/>
      <c r="H83" s="2"/>
      <c r="I83" s="2"/>
      <c r="J83" s="20"/>
      <c r="K83" s="19"/>
      <c r="L83" s="20"/>
      <c r="M83" s="10" t="s">
        <v>4</v>
      </c>
      <c r="N83" s="10"/>
      <c r="O83" s="10"/>
      <c r="P83" s="12"/>
      <c r="Q83" s="11"/>
    </row>
    <row r="84" spans="2:17" x14ac:dyDescent="0.25">
      <c r="B84" s="2">
        <v>17</v>
      </c>
      <c r="C84" s="3">
        <v>-0.437</v>
      </c>
      <c r="D84" s="20">
        <f t="shared" si="16"/>
        <v>-3.6000000000000004E-2</v>
      </c>
      <c r="E84" s="19">
        <f t="shared" si="17"/>
        <v>2</v>
      </c>
      <c r="F84" s="20">
        <f t="shared" si="18"/>
        <v>-7.2000000000000008E-2</v>
      </c>
      <c r="G84" s="19"/>
      <c r="H84" s="2"/>
      <c r="I84" s="2"/>
      <c r="J84" s="20"/>
      <c r="K84" s="19"/>
      <c r="L84" s="20"/>
      <c r="M84" s="10"/>
      <c r="N84" s="10"/>
      <c r="O84" s="10"/>
      <c r="P84" s="12"/>
      <c r="Q84" s="11"/>
    </row>
    <row r="85" spans="2:17" x14ac:dyDescent="0.25">
      <c r="B85" s="2">
        <v>20</v>
      </c>
      <c r="C85" s="3">
        <v>-1.3320000000000001</v>
      </c>
      <c r="D85" s="20">
        <f t="shared" si="16"/>
        <v>-0.88450000000000006</v>
      </c>
      <c r="E85" s="19">
        <f t="shared" si="17"/>
        <v>3</v>
      </c>
      <c r="F85" s="20">
        <f t="shared" si="18"/>
        <v>-2.6535000000000002</v>
      </c>
      <c r="G85" s="19"/>
      <c r="H85" s="2"/>
      <c r="I85" s="2"/>
      <c r="J85" s="20"/>
      <c r="K85" s="19"/>
      <c r="L85" s="20"/>
      <c r="M85" s="10"/>
      <c r="N85" s="10"/>
      <c r="O85" s="10"/>
      <c r="P85" s="12"/>
      <c r="Q85" s="11"/>
    </row>
    <row r="86" spans="2:17" x14ac:dyDescent="0.25">
      <c r="B86" s="2">
        <v>25</v>
      </c>
      <c r="C86" s="3">
        <v>-2.2370000000000001</v>
      </c>
      <c r="D86" s="20">
        <f t="shared" si="16"/>
        <v>-1.7845</v>
      </c>
      <c r="E86" s="19">
        <f t="shared" si="17"/>
        <v>5</v>
      </c>
      <c r="F86" s="20">
        <f t="shared" si="18"/>
        <v>-8.9224999999999994</v>
      </c>
      <c r="G86" s="19"/>
      <c r="H86" s="2">
        <v>0</v>
      </c>
      <c r="I86" s="2">
        <v>1.925</v>
      </c>
      <c r="J86" s="20"/>
      <c r="K86" s="19"/>
      <c r="L86" s="20"/>
      <c r="M86" s="10"/>
      <c r="N86" s="10"/>
      <c r="O86" s="10"/>
      <c r="P86" s="12"/>
      <c r="Q86" s="11"/>
    </row>
    <row r="87" spans="2:17" x14ac:dyDescent="0.25">
      <c r="B87" s="2">
        <v>30</v>
      </c>
      <c r="C87" s="3">
        <v>-3.2360000000000002</v>
      </c>
      <c r="D87" s="20">
        <f t="shared" si="16"/>
        <v>-2.7365000000000004</v>
      </c>
      <c r="E87" s="19">
        <f t="shared" si="17"/>
        <v>5</v>
      </c>
      <c r="F87" s="20">
        <f t="shared" si="18"/>
        <v>-13.682500000000001</v>
      </c>
      <c r="G87" s="19"/>
      <c r="H87" s="2">
        <v>5</v>
      </c>
      <c r="I87" s="2">
        <v>1.9119999999999999</v>
      </c>
      <c r="J87" s="20">
        <f t="shared" ref="J87" si="19">AVERAGE(I86,I87)</f>
        <v>1.9184999999999999</v>
      </c>
      <c r="K87" s="19">
        <f t="shared" ref="K87" si="20">H87-H86</f>
        <v>5</v>
      </c>
      <c r="L87" s="20">
        <f t="shared" ref="L87:L94" si="21">K87*J87</f>
        <v>9.5924999999999994</v>
      </c>
      <c r="M87" s="10"/>
      <c r="N87" s="10"/>
      <c r="O87" s="10"/>
      <c r="P87" s="12"/>
      <c r="Q87" s="11"/>
    </row>
    <row r="88" spans="2:17" x14ac:dyDescent="0.25">
      <c r="B88" s="2">
        <v>40</v>
      </c>
      <c r="C88" s="3">
        <v>-4.242</v>
      </c>
      <c r="D88" s="20">
        <f t="shared" si="16"/>
        <v>-3.7389999999999999</v>
      </c>
      <c r="E88" s="19">
        <f t="shared" si="17"/>
        <v>10</v>
      </c>
      <c r="F88" s="20">
        <f t="shared" si="18"/>
        <v>-37.39</v>
      </c>
      <c r="G88" s="19"/>
      <c r="H88" s="19">
        <f>H89-(I88-I89)*2</f>
        <v>6.2200000000000006</v>
      </c>
      <c r="I88" s="19">
        <v>1.91</v>
      </c>
      <c r="J88" s="20">
        <f>AVERAGE(I87,I88)</f>
        <v>1.911</v>
      </c>
      <c r="K88" s="19">
        <f>H88-H87</f>
        <v>1.2200000000000006</v>
      </c>
      <c r="L88" s="20">
        <f t="shared" si="21"/>
        <v>2.3314200000000014</v>
      </c>
      <c r="N88" s="14"/>
      <c r="O88" s="14"/>
      <c r="P88" s="12"/>
      <c r="Q88" s="11"/>
    </row>
    <row r="89" spans="2:17" x14ac:dyDescent="0.25">
      <c r="B89" s="2">
        <v>50</v>
      </c>
      <c r="C89" s="3">
        <v>-5.4370000000000003</v>
      </c>
      <c r="D89" s="20">
        <f t="shared" si="16"/>
        <v>-4.8395000000000001</v>
      </c>
      <c r="E89" s="19">
        <f t="shared" si="17"/>
        <v>10</v>
      </c>
      <c r="F89" s="20">
        <f t="shared" si="18"/>
        <v>-48.395000000000003</v>
      </c>
      <c r="G89" s="19"/>
      <c r="H89" s="11">
        <f>H90-9</f>
        <v>16</v>
      </c>
      <c r="I89" s="11">
        <f>I90</f>
        <v>-2.98</v>
      </c>
      <c r="J89" s="20">
        <f t="shared" ref="J89:J94" si="22">AVERAGE(I88,I89)</f>
        <v>-0.53500000000000003</v>
      </c>
      <c r="K89" s="19">
        <f t="shared" ref="K89:K94" si="23">H89-H88</f>
        <v>9.7799999999999994</v>
      </c>
      <c r="L89" s="20">
        <f t="shared" si="21"/>
        <v>-5.2323000000000004</v>
      </c>
      <c r="N89" s="10"/>
      <c r="O89" s="10"/>
      <c r="P89" s="12"/>
      <c r="Q89" s="11"/>
    </row>
    <row r="90" spans="2:17" x14ac:dyDescent="0.25">
      <c r="B90" s="2">
        <v>60</v>
      </c>
      <c r="C90" s="3">
        <v>-6.04</v>
      </c>
      <c r="D90" s="20">
        <f t="shared" si="16"/>
        <v>-5.7385000000000002</v>
      </c>
      <c r="E90" s="19">
        <f t="shared" si="17"/>
        <v>10</v>
      </c>
      <c r="F90" s="20">
        <f t="shared" si="18"/>
        <v>-57.385000000000005</v>
      </c>
      <c r="G90" s="1"/>
      <c r="H90" s="11">
        <v>25</v>
      </c>
      <c r="I90" s="11">
        <v>-2.98</v>
      </c>
      <c r="J90" s="20">
        <f t="shared" si="22"/>
        <v>-2.98</v>
      </c>
      <c r="K90" s="19">
        <f t="shared" si="23"/>
        <v>9</v>
      </c>
      <c r="L90" s="20">
        <f t="shared" si="21"/>
        <v>-26.82</v>
      </c>
      <c r="M90" s="10"/>
      <c r="N90" s="14"/>
      <c r="O90" s="14"/>
      <c r="P90" s="12"/>
      <c r="Q90" s="11"/>
    </row>
    <row r="91" spans="2:17" x14ac:dyDescent="0.25">
      <c r="B91" s="2">
        <v>80</v>
      </c>
      <c r="C91" s="3">
        <v>-6.4370000000000003</v>
      </c>
      <c r="D91" s="20">
        <f t="shared" si="16"/>
        <v>-6.2385000000000002</v>
      </c>
      <c r="E91" s="19">
        <f t="shared" si="17"/>
        <v>20</v>
      </c>
      <c r="F91" s="20">
        <f t="shared" si="18"/>
        <v>-124.77000000000001</v>
      </c>
      <c r="G91" s="1"/>
      <c r="H91" s="19">
        <f>H90+9</f>
        <v>34</v>
      </c>
      <c r="I91" s="19">
        <f>I90</f>
        <v>-2.98</v>
      </c>
      <c r="J91" s="20">
        <f t="shared" si="22"/>
        <v>-2.98</v>
      </c>
      <c r="K91" s="19">
        <f t="shared" si="23"/>
        <v>9</v>
      </c>
      <c r="L91" s="20">
        <f t="shared" si="21"/>
        <v>-26.82</v>
      </c>
      <c r="N91" s="14"/>
      <c r="O91" s="14"/>
      <c r="P91" s="12"/>
      <c r="Q91" s="11"/>
    </row>
    <row r="92" spans="2:17" x14ac:dyDescent="0.25">
      <c r="B92" s="2">
        <v>100</v>
      </c>
      <c r="C92" s="3">
        <v>-7.0960000000000001</v>
      </c>
      <c r="D92" s="20">
        <f t="shared" si="16"/>
        <v>-6.7665000000000006</v>
      </c>
      <c r="E92" s="19">
        <f t="shared" si="17"/>
        <v>20</v>
      </c>
      <c r="F92" s="20">
        <f t="shared" si="18"/>
        <v>-135.33000000000001</v>
      </c>
      <c r="G92" s="1"/>
      <c r="H92" s="19">
        <f>H91+(I92-I91)*2</f>
        <v>44.06</v>
      </c>
      <c r="I92" s="19">
        <v>2.0499999999999998</v>
      </c>
      <c r="J92" s="20">
        <f t="shared" si="22"/>
        <v>-0.46500000000000008</v>
      </c>
      <c r="K92" s="19">
        <f t="shared" si="23"/>
        <v>10.060000000000002</v>
      </c>
      <c r="L92" s="20">
        <f t="shared" si="21"/>
        <v>-4.6779000000000019</v>
      </c>
      <c r="M92" s="10"/>
      <c r="N92" s="10"/>
      <c r="O92" s="10"/>
      <c r="Q92" s="11"/>
    </row>
    <row r="93" spans="2:17" x14ac:dyDescent="0.25">
      <c r="B93" s="2">
        <v>120</v>
      </c>
      <c r="C93" s="3">
        <v>-7.2439999999999998</v>
      </c>
      <c r="D93" s="20"/>
      <c r="E93" s="19"/>
      <c r="F93" s="20"/>
      <c r="G93" s="1"/>
      <c r="H93" s="2">
        <v>45</v>
      </c>
      <c r="I93" s="15">
        <v>2.0379999999999998</v>
      </c>
      <c r="J93" s="20">
        <f t="shared" si="22"/>
        <v>2.0439999999999996</v>
      </c>
      <c r="K93" s="19">
        <f t="shared" si="23"/>
        <v>0.93999999999999773</v>
      </c>
      <c r="L93" s="20">
        <f t="shared" si="21"/>
        <v>1.9213599999999951</v>
      </c>
      <c r="M93" s="10"/>
      <c r="N93" s="10"/>
      <c r="O93" s="10"/>
      <c r="Q93" s="11"/>
    </row>
    <row r="94" spans="2:17" x14ac:dyDescent="0.25">
      <c r="B94" s="2">
        <v>140</v>
      </c>
      <c r="C94" s="3">
        <v>-7.3419999999999996</v>
      </c>
      <c r="D94" s="20"/>
      <c r="E94" s="19"/>
      <c r="F94" s="20"/>
      <c r="G94" s="1"/>
      <c r="H94" s="8">
        <v>50</v>
      </c>
      <c r="I94" s="8">
        <v>2.0249999999999999</v>
      </c>
      <c r="J94" s="20">
        <f t="shared" si="22"/>
        <v>2.0314999999999999</v>
      </c>
      <c r="K94" s="19">
        <f t="shared" si="23"/>
        <v>5</v>
      </c>
      <c r="L94" s="20">
        <f t="shared" si="21"/>
        <v>10.157499999999999</v>
      </c>
      <c r="M94" s="10"/>
      <c r="N94" s="10"/>
      <c r="O94" s="10"/>
      <c r="Q94" s="11"/>
    </row>
    <row r="95" spans="2:17" x14ac:dyDescent="0.25">
      <c r="B95" s="8">
        <v>160</v>
      </c>
      <c r="C95" s="23">
        <v>-7.4349999999999996</v>
      </c>
      <c r="D95" s="20"/>
      <c r="E95" s="19"/>
      <c r="F95" s="20"/>
      <c r="H95" s="8"/>
      <c r="I95" s="8"/>
      <c r="J95" s="20"/>
      <c r="K95" s="19"/>
      <c r="L95" s="20"/>
      <c r="M95" s="10"/>
      <c r="N95" s="10"/>
      <c r="O95" s="10"/>
      <c r="Q95" s="11"/>
    </row>
    <row r="96" spans="2:17" x14ac:dyDescent="0.25">
      <c r="B96" s="8">
        <v>180</v>
      </c>
      <c r="C96" s="23">
        <v>-7.4169999999999998</v>
      </c>
      <c r="D96" s="20"/>
      <c r="E96" s="19"/>
      <c r="F96" s="20"/>
      <c r="H96" s="8"/>
      <c r="I96" s="8"/>
      <c r="J96" s="20"/>
      <c r="K96" s="19"/>
      <c r="L96" s="20"/>
      <c r="N96" s="14"/>
      <c r="O96" s="14"/>
    </row>
    <row r="97" spans="2:15" x14ac:dyDescent="0.25">
      <c r="B97" s="8">
        <v>200</v>
      </c>
      <c r="C97" s="23">
        <v>-7.3550000000000004</v>
      </c>
      <c r="D97" s="20"/>
      <c r="E97" s="19"/>
      <c r="F97" s="20"/>
      <c r="H97" s="8"/>
      <c r="I97" s="8"/>
      <c r="J97" s="20"/>
      <c r="K97" s="19"/>
      <c r="L97" s="20"/>
      <c r="M97" s="21" t="s">
        <v>5</v>
      </c>
      <c r="N97" s="6"/>
      <c r="O97" s="6"/>
    </row>
    <row r="98" spans="2:15" x14ac:dyDescent="0.25">
      <c r="B98" s="8">
        <v>220</v>
      </c>
      <c r="C98" s="23">
        <v>-7.1369999999999996</v>
      </c>
    </row>
    <row r="99" spans="2:15" x14ac:dyDescent="0.25">
      <c r="B99" s="8">
        <v>240</v>
      </c>
      <c r="C99" s="23">
        <v>-7.21</v>
      </c>
    </row>
    <row r="100" spans="2:15" x14ac:dyDescent="0.25">
      <c r="B100" s="8">
        <v>260</v>
      </c>
      <c r="C100" s="23">
        <v>-7.258</v>
      </c>
    </row>
    <row r="101" spans="2:15" x14ac:dyDescent="0.25">
      <c r="B101" s="8">
        <v>280</v>
      </c>
      <c r="C101" s="23">
        <v>-7.2380000000000004</v>
      </c>
    </row>
    <row r="102" spans="2:15" x14ac:dyDescent="0.25">
      <c r="B102" s="8">
        <v>300</v>
      </c>
      <c r="C102" s="23">
        <v>-7.3369999999999997</v>
      </c>
    </row>
    <row r="103" spans="2:15" x14ac:dyDescent="0.25">
      <c r="B103" s="8">
        <v>320</v>
      </c>
      <c r="C103" s="23">
        <v>-7.24</v>
      </c>
    </row>
    <row r="104" spans="2:15" x14ac:dyDescent="0.25">
      <c r="B104" s="8">
        <v>340</v>
      </c>
      <c r="C104" s="23">
        <v>-6.9349999999999996</v>
      </c>
    </row>
    <row r="105" spans="2:15" x14ac:dyDescent="0.25">
      <c r="B105" s="8">
        <v>360</v>
      </c>
      <c r="C105" s="23">
        <v>-6.3369999999999997</v>
      </c>
    </row>
    <row r="106" spans="2:15" x14ac:dyDescent="0.25">
      <c r="B106" s="8">
        <v>370</v>
      </c>
      <c r="C106" s="23">
        <v>-5.34</v>
      </c>
    </row>
    <row r="107" spans="2:15" x14ac:dyDescent="0.25">
      <c r="B107" s="8">
        <v>380</v>
      </c>
      <c r="C107" s="23">
        <v>-4.5999999999999996</v>
      </c>
    </row>
    <row r="108" spans="2:15" x14ac:dyDescent="0.25">
      <c r="B108" s="8">
        <v>390</v>
      </c>
      <c r="C108" s="23">
        <v>-4.2439999999999998</v>
      </c>
    </row>
    <row r="109" spans="2:15" x14ac:dyDescent="0.25">
      <c r="B109" s="8">
        <v>395</v>
      </c>
      <c r="C109" s="23">
        <v>-3.25</v>
      </c>
    </row>
    <row r="110" spans="2:15" x14ac:dyDescent="0.25">
      <c r="B110" s="8">
        <v>398</v>
      </c>
      <c r="C110" s="23">
        <v>-2.3420000000000001</v>
      </c>
    </row>
    <row r="111" spans="2:15" x14ac:dyDescent="0.25">
      <c r="B111" s="8">
        <v>401</v>
      </c>
      <c r="C111" s="23">
        <v>-1.242</v>
      </c>
    </row>
    <row r="112" spans="2:15" x14ac:dyDescent="0.25">
      <c r="B112" s="8">
        <v>403</v>
      </c>
      <c r="C112" s="23">
        <v>-0.14199999999999999</v>
      </c>
    </row>
    <row r="113" spans="2:13" x14ac:dyDescent="0.25">
      <c r="B113" s="8">
        <v>405</v>
      </c>
      <c r="C113" s="23">
        <v>0.47299999999999998</v>
      </c>
      <c r="M113" s="21" t="s">
        <v>6</v>
      </c>
    </row>
    <row r="114" spans="2:13" x14ac:dyDescent="0.25">
      <c r="B114" s="8">
        <v>410</v>
      </c>
      <c r="C114" s="23">
        <v>0.51500000000000001</v>
      </c>
    </row>
    <row r="115" spans="2:13" x14ac:dyDescent="0.25">
      <c r="B115" s="8">
        <v>415</v>
      </c>
      <c r="C115" s="23">
        <v>0.61</v>
      </c>
    </row>
    <row r="116" spans="2:13" x14ac:dyDescent="0.25">
      <c r="B116" s="2"/>
      <c r="C116" s="3"/>
    </row>
    <row r="117" spans="2:13" x14ac:dyDescent="0.25">
      <c r="B117" s="2"/>
      <c r="C117" s="3"/>
    </row>
    <row r="118" spans="2:13" x14ac:dyDescent="0.25">
      <c r="B118" s="2"/>
      <c r="C118" s="3"/>
    </row>
    <row r="119" spans="2:13" x14ac:dyDescent="0.25">
      <c r="B119" s="2"/>
      <c r="C119" s="3"/>
    </row>
    <row r="120" spans="2:13" x14ac:dyDescent="0.25">
      <c r="B120" s="2"/>
      <c r="C120" s="3"/>
    </row>
    <row r="121" spans="2:13" x14ac:dyDescent="0.25">
      <c r="B121" s="8"/>
      <c r="C121" s="23"/>
    </row>
    <row r="122" spans="2:13" x14ac:dyDescent="0.25">
      <c r="B122" s="8"/>
      <c r="C122" s="23"/>
    </row>
    <row r="123" spans="2:13" x14ac:dyDescent="0.25">
      <c r="B123" s="8"/>
      <c r="C123" s="23"/>
    </row>
    <row r="124" spans="2:13" x14ac:dyDescent="0.25">
      <c r="B124" s="8"/>
      <c r="C124" s="23"/>
    </row>
    <row r="125" spans="2:13" x14ac:dyDescent="0.25">
      <c r="B125" s="8"/>
      <c r="C125" s="23"/>
    </row>
    <row r="126" spans="2:13" x14ac:dyDescent="0.25">
      <c r="B126" s="8"/>
      <c r="C126" s="23"/>
    </row>
    <row r="127" spans="2:13" x14ac:dyDescent="0.25">
      <c r="B127" s="8"/>
      <c r="C127" s="23"/>
    </row>
    <row r="128" spans="2:13" x14ac:dyDescent="0.25">
      <c r="B128" s="8"/>
      <c r="C128" s="23"/>
    </row>
    <row r="129" spans="2:3" x14ac:dyDescent="0.25">
      <c r="B129" s="8"/>
      <c r="C129" s="23"/>
    </row>
    <row r="130" spans="2:3" x14ac:dyDescent="0.25">
      <c r="B130" s="8"/>
      <c r="C130" s="23"/>
    </row>
    <row r="131" spans="2:3" x14ac:dyDescent="0.25">
      <c r="B131" s="8"/>
      <c r="C131" s="23"/>
    </row>
    <row r="132" spans="2:3" x14ac:dyDescent="0.25">
      <c r="B132" s="8"/>
      <c r="C132" s="23"/>
    </row>
    <row r="133" spans="2:3" x14ac:dyDescent="0.25">
      <c r="B133" s="8"/>
      <c r="C133" s="23"/>
    </row>
    <row r="134" spans="2:3" x14ac:dyDescent="0.25">
      <c r="B134" s="8"/>
      <c r="C134" s="23"/>
    </row>
    <row r="135" spans="2:3" x14ac:dyDescent="0.25">
      <c r="B135" s="8"/>
      <c r="C135" s="23"/>
    </row>
    <row r="136" spans="2:3" x14ac:dyDescent="0.25">
      <c r="B136" s="8"/>
      <c r="C136" s="23"/>
    </row>
    <row r="137" spans="2:3" x14ac:dyDescent="0.25">
      <c r="B137" s="8"/>
      <c r="C137" s="23"/>
    </row>
  </sheetData>
  <mergeCells count="9">
    <mergeCell ref="G78:H78"/>
    <mergeCell ref="B79:F79"/>
    <mergeCell ref="H79:L79"/>
    <mergeCell ref="A1:S1"/>
    <mergeCell ref="A3:P3"/>
    <mergeCell ref="B4:F4"/>
    <mergeCell ref="H4:L4"/>
    <mergeCell ref="A42:R42"/>
    <mergeCell ref="A77:R77"/>
  </mergeCells>
  <pageMargins left="0.7" right="0.7" top="0.75" bottom="0.75" header="0.3" footer="0.3"/>
  <pageSetup paperSize="9" scale="62" orientation="portrait" r:id="rId1"/>
  <rowBreaks count="1" manualBreakCount="1">
    <brk id="75" max="19" man="1"/>
  </rowBreaks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abSelected="1" view="pageBreakPreview" zoomScaleNormal="100" zoomScaleSheetLayoutView="100" workbookViewId="0">
      <selection sqref="A1:S1"/>
    </sheetView>
  </sheetViews>
  <sheetFormatPr defaultRowHeight="13.2" x14ac:dyDescent="0.25"/>
  <cols>
    <col min="1" max="1" width="8.88671875" style="4"/>
    <col min="2" max="2" width="8.109375" style="11" customWidth="1"/>
    <col min="3" max="3" width="8.5546875" style="13" customWidth="1"/>
    <col min="4" max="6" width="8.109375" style="4" hidden="1" customWidth="1"/>
    <col min="7" max="7" width="7.5546875" style="4" hidden="1" customWidth="1"/>
    <col min="8" max="8" width="7.44140625" style="4" hidden="1" customWidth="1"/>
    <col min="9" max="9" width="7.44140625" style="21" hidden="1" customWidth="1"/>
    <col min="10" max="12" width="7.44140625" style="4" hidden="1" customWidth="1"/>
    <col min="13" max="13" width="10.109375" style="21" customWidth="1"/>
    <col min="14" max="14" width="55.5546875" style="4" customWidth="1"/>
    <col min="15" max="15" width="10.109375" style="4" customWidth="1"/>
    <col min="16" max="16" width="8.6640625" style="4" customWidth="1"/>
    <col min="17" max="19" width="8.88671875" style="4"/>
    <col min="20" max="20" width="5.21875" style="4" customWidth="1"/>
    <col min="21" max="257" width="8.88671875" style="4"/>
    <col min="258" max="262" width="8.109375" style="4" customWidth="1"/>
    <col min="263" max="263" width="2.88671875" style="4" customWidth="1"/>
    <col min="264" max="268" width="7.44140625" style="4" customWidth="1"/>
    <col min="269" max="271" width="10.109375" style="4" customWidth="1"/>
    <col min="272" max="272" width="8.6640625" style="4" customWidth="1"/>
    <col min="273" max="513" width="8.88671875" style="4"/>
    <col min="514" max="518" width="8.109375" style="4" customWidth="1"/>
    <col min="519" max="519" width="2.88671875" style="4" customWidth="1"/>
    <col min="520" max="524" width="7.44140625" style="4" customWidth="1"/>
    <col min="525" max="527" width="10.109375" style="4" customWidth="1"/>
    <col min="528" max="528" width="8.6640625" style="4" customWidth="1"/>
    <col min="529" max="769" width="8.88671875" style="4"/>
    <col min="770" max="774" width="8.109375" style="4" customWidth="1"/>
    <col min="775" max="775" width="2.88671875" style="4" customWidth="1"/>
    <col min="776" max="780" width="7.44140625" style="4" customWidth="1"/>
    <col min="781" max="783" width="10.109375" style="4" customWidth="1"/>
    <col min="784" max="784" width="8.6640625" style="4" customWidth="1"/>
    <col min="785" max="1025" width="8.88671875" style="4"/>
    <col min="1026" max="1030" width="8.109375" style="4" customWidth="1"/>
    <col min="1031" max="1031" width="2.88671875" style="4" customWidth="1"/>
    <col min="1032" max="1036" width="7.44140625" style="4" customWidth="1"/>
    <col min="1037" max="1039" width="10.109375" style="4" customWidth="1"/>
    <col min="1040" max="1040" width="8.6640625" style="4" customWidth="1"/>
    <col min="1041" max="1281" width="8.88671875" style="4"/>
    <col min="1282" max="1286" width="8.109375" style="4" customWidth="1"/>
    <col min="1287" max="1287" width="2.88671875" style="4" customWidth="1"/>
    <col min="1288" max="1292" width="7.44140625" style="4" customWidth="1"/>
    <col min="1293" max="1295" width="10.109375" style="4" customWidth="1"/>
    <col min="1296" max="1296" width="8.6640625" style="4" customWidth="1"/>
    <col min="1297" max="1537" width="8.88671875" style="4"/>
    <col min="1538" max="1542" width="8.109375" style="4" customWidth="1"/>
    <col min="1543" max="1543" width="2.88671875" style="4" customWidth="1"/>
    <col min="1544" max="1548" width="7.44140625" style="4" customWidth="1"/>
    <col min="1549" max="1551" width="10.109375" style="4" customWidth="1"/>
    <col min="1552" max="1552" width="8.6640625" style="4" customWidth="1"/>
    <col min="1553" max="1793" width="8.88671875" style="4"/>
    <col min="1794" max="1798" width="8.109375" style="4" customWidth="1"/>
    <col min="1799" max="1799" width="2.88671875" style="4" customWidth="1"/>
    <col min="1800" max="1804" width="7.44140625" style="4" customWidth="1"/>
    <col min="1805" max="1807" width="10.109375" style="4" customWidth="1"/>
    <col min="1808" max="1808" width="8.6640625" style="4" customWidth="1"/>
    <col min="1809" max="2049" width="8.88671875" style="4"/>
    <col min="2050" max="2054" width="8.109375" style="4" customWidth="1"/>
    <col min="2055" max="2055" width="2.88671875" style="4" customWidth="1"/>
    <col min="2056" max="2060" width="7.44140625" style="4" customWidth="1"/>
    <col min="2061" max="2063" width="10.109375" style="4" customWidth="1"/>
    <col min="2064" max="2064" width="8.6640625" style="4" customWidth="1"/>
    <col min="2065" max="2305" width="8.88671875" style="4"/>
    <col min="2306" max="2310" width="8.109375" style="4" customWidth="1"/>
    <col min="2311" max="2311" width="2.88671875" style="4" customWidth="1"/>
    <col min="2312" max="2316" width="7.44140625" style="4" customWidth="1"/>
    <col min="2317" max="2319" width="10.109375" style="4" customWidth="1"/>
    <col min="2320" max="2320" width="8.6640625" style="4" customWidth="1"/>
    <col min="2321" max="2561" width="8.88671875" style="4"/>
    <col min="2562" max="2566" width="8.109375" style="4" customWidth="1"/>
    <col min="2567" max="2567" width="2.88671875" style="4" customWidth="1"/>
    <col min="2568" max="2572" width="7.44140625" style="4" customWidth="1"/>
    <col min="2573" max="2575" width="10.109375" style="4" customWidth="1"/>
    <col min="2576" max="2576" width="8.6640625" style="4" customWidth="1"/>
    <col min="2577" max="2817" width="8.88671875" style="4"/>
    <col min="2818" max="2822" width="8.109375" style="4" customWidth="1"/>
    <col min="2823" max="2823" width="2.88671875" style="4" customWidth="1"/>
    <col min="2824" max="2828" width="7.44140625" style="4" customWidth="1"/>
    <col min="2829" max="2831" width="10.109375" style="4" customWidth="1"/>
    <col min="2832" max="2832" width="8.6640625" style="4" customWidth="1"/>
    <col min="2833" max="3073" width="8.88671875" style="4"/>
    <col min="3074" max="3078" width="8.109375" style="4" customWidth="1"/>
    <col min="3079" max="3079" width="2.88671875" style="4" customWidth="1"/>
    <col min="3080" max="3084" width="7.44140625" style="4" customWidth="1"/>
    <col min="3085" max="3087" width="10.109375" style="4" customWidth="1"/>
    <col min="3088" max="3088" width="8.6640625" style="4" customWidth="1"/>
    <col min="3089" max="3329" width="8.88671875" style="4"/>
    <col min="3330" max="3334" width="8.109375" style="4" customWidth="1"/>
    <col min="3335" max="3335" width="2.88671875" style="4" customWidth="1"/>
    <col min="3336" max="3340" width="7.44140625" style="4" customWidth="1"/>
    <col min="3341" max="3343" width="10.109375" style="4" customWidth="1"/>
    <col min="3344" max="3344" width="8.6640625" style="4" customWidth="1"/>
    <col min="3345" max="3585" width="8.88671875" style="4"/>
    <col min="3586" max="3590" width="8.109375" style="4" customWidth="1"/>
    <col min="3591" max="3591" width="2.88671875" style="4" customWidth="1"/>
    <col min="3592" max="3596" width="7.44140625" style="4" customWidth="1"/>
    <col min="3597" max="3599" width="10.109375" style="4" customWidth="1"/>
    <col min="3600" max="3600" width="8.6640625" style="4" customWidth="1"/>
    <col min="3601" max="3841" width="8.88671875" style="4"/>
    <col min="3842" max="3846" width="8.109375" style="4" customWidth="1"/>
    <col min="3847" max="3847" width="2.88671875" style="4" customWidth="1"/>
    <col min="3848" max="3852" width="7.44140625" style="4" customWidth="1"/>
    <col min="3853" max="3855" width="10.109375" style="4" customWidth="1"/>
    <col min="3856" max="3856" width="8.6640625" style="4" customWidth="1"/>
    <col min="3857" max="4097" width="8.88671875" style="4"/>
    <col min="4098" max="4102" width="8.109375" style="4" customWidth="1"/>
    <col min="4103" max="4103" width="2.88671875" style="4" customWidth="1"/>
    <col min="4104" max="4108" width="7.44140625" style="4" customWidth="1"/>
    <col min="4109" max="4111" width="10.109375" style="4" customWidth="1"/>
    <col min="4112" max="4112" width="8.6640625" style="4" customWidth="1"/>
    <col min="4113" max="4353" width="8.88671875" style="4"/>
    <col min="4354" max="4358" width="8.109375" style="4" customWidth="1"/>
    <col min="4359" max="4359" width="2.88671875" style="4" customWidth="1"/>
    <col min="4360" max="4364" width="7.44140625" style="4" customWidth="1"/>
    <col min="4365" max="4367" width="10.109375" style="4" customWidth="1"/>
    <col min="4368" max="4368" width="8.6640625" style="4" customWidth="1"/>
    <col min="4369" max="4609" width="8.88671875" style="4"/>
    <col min="4610" max="4614" width="8.109375" style="4" customWidth="1"/>
    <col min="4615" max="4615" width="2.88671875" style="4" customWidth="1"/>
    <col min="4616" max="4620" width="7.44140625" style="4" customWidth="1"/>
    <col min="4621" max="4623" width="10.109375" style="4" customWidth="1"/>
    <col min="4624" max="4624" width="8.6640625" style="4" customWidth="1"/>
    <col min="4625" max="4865" width="8.88671875" style="4"/>
    <col min="4866" max="4870" width="8.109375" style="4" customWidth="1"/>
    <col min="4871" max="4871" width="2.88671875" style="4" customWidth="1"/>
    <col min="4872" max="4876" width="7.44140625" style="4" customWidth="1"/>
    <col min="4877" max="4879" width="10.109375" style="4" customWidth="1"/>
    <col min="4880" max="4880" width="8.6640625" style="4" customWidth="1"/>
    <col min="4881" max="5121" width="8.88671875" style="4"/>
    <col min="5122" max="5126" width="8.109375" style="4" customWidth="1"/>
    <col min="5127" max="5127" width="2.88671875" style="4" customWidth="1"/>
    <col min="5128" max="5132" width="7.44140625" style="4" customWidth="1"/>
    <col min="5133" max="5135" width="10.109375" style="4" customWidth="1"/>
    <col min="5136" max="5136" width="8.6640625" style="4" customWidth="1"/>
    <col min="5137" max="5377" width="8.88671875" style="4"/>
    <col min="5378" max="5382" width="8.109375" style="4" customWidth="1"/>
    <col min="5383" max="5383" width="2.88671875" style="4" customWidth="1"/>
    <col min="5384" max="5388" width="7.44140625" style="4" customWidth="1"/>
    <col min="5389" max="5391" width="10.109375" style="4" customWidth="1"/>
    <col min="5392" max="5392" width="8.6640625" style="4" customWidth="1"/>
    <col min="5393" max="5633" width="8.88671875" style="4"/>
    <col min="5634" max="5638" width="8.109375" style="4" customWidth="1"/>
    <col min="5639" max="5639" width="2.88671875" style="4" customWidth="1"/>
    <col min="5640" max="5644" width="7.44140625" style="4" customWidth="1"/>
    <col min="5645" max="5647" width="10.109375" style="4" customWidth="1"/>
    <col min="5648" max="5648" width="8.6640625" style="4" customWidth="1"/>
    <col min="5649" max="5889" width="8.88671875" style="4"/>
    <col min="5890" max="5894" width="8.109375" style="4" customWidth="1"/>
    <col min="5895" max="5895" width="2.88671875" style="4" customWidth="1"/>
    <col min="5896" max="5900" width="7.44140625" style="4" customWidth="1"/>
    <col min="5901" max="5903" width="10.109375" style="4" customWidth="1"/>
    <col min="5904" max="5904" width="8.6640625" style="4" customWidth="1"/>
    <col min="5905" max="6145" width="8.88671875" style="4"/>
    <col min="6146" max="6150" width="8.109375" style="4" customWidth="1"/>
    <col min="6151" max="6151" width="2.88671875" style="4" customWidth="1"/>
    <col min="6152" max="6156" width="7.44140625" style="4" customWidth="1"/>
    <col min="6157" max="6159" width="10.109375" style="4" customWidth="1"/>
    <col min="6160" max="6160" width="8.6640625" style="4" customWidth="1"/>
    <col min="6161" max="6401" width="8.88671875" style="4"/>
    <col min="6402" max="6406" width="8.109375" style="4" customWidth="1"/>
    <col min="6407" max="6407" width="2.88671875" style="4" customWidth="1"/>
    <col min="6408" max="6412" width="7.44140625" style="4" customWidth="1"/>
    <col min="6413" max="6415" width="10.109375" style="4" customWidth="1"/>
    <col min="6416" max="6416" width="8.6640625" style="4" customWidth="1"/>
    <col min="6417" max="6657" width="8.88671875" style="4"/>
    <col min="6658" max="6662" width="8.109375" style="4" customWidth="1"/>
    <col min="6663" max="6663" width="2.88671875" style="4" customWidth="1"/>
    <col min="6664" max="6668" width="7.44140625" style="4" customWidth="1"/>
    <col min="6669" max="6671" width="10.109375" style="4" customWidth="1"/>
    <col min="6672" max="6672" width="8.6640625" style="4" customWidth="1"/>
    <col min="6673" max="6913" width="8.88671875" style="4"/>
    <col min="6914" max="6918" width="8.109375" style="4" customWidth="1"/>
    <col min="6919" max="6919" width="2.88671875" style="4" customWidth="1"/>
    <col min="6920" max="6924" width="7.44140625" style="4" customWidth="1"/>
    <col min="6925" max="6927" width="10.109375" style="4" customWidth="1"/>
    <col min="6928" max="6928" width="8.6640625" style="4" customWidth="1"/>
    <col min="6929" max="7169" width="8.88671875" style="4"/>
    <col min="7170" max="7174" width="8.109375" style="4" customWidth="1"/>
    <col min="7175" max="7175" width="2.88671875" style="4" customWidth="1"/>
    <col min="7176" max="7180" width="7.44140625" style="4" customWidth="1"/>
    <col min="7181" max="7183" width="10.109375" style="4" customWidth="1"/>
    <col min="7184" max="7184" width="8.6640625" style="4" customWidth="1"/>
    <col min="7185" max="7425" width="8.88671875" style="4"/>
    <col min="7426" max="7430" width="8.109375" style="4" customWidth="1"/>
    <col min="7431" max="7431" width="2.88671875" style="4" customWidth="1"/>
    <col min="7432" max="7436" width="7.44140625" style="4" customWidth="1"/>
    <col min="7437" max="7439" width="10.109375" style="4" customWidth="1"/>
    <col min="7440" max="7440" width="8.6640625" style="4" customWidth="1"/>
    <col min="7441" max="7681" width="8.88671875" style="4"/>
    <col min="7682" max="7686" width="8.109375" style="4" customWidth="1"/>
    <col min="7687" max="7687" width="2.88671875" style="4" customWidth="1"/>
    <col min="7688" max="7692" width="7.44140625" style="4" customWidth="1"/>
    <col min="7693" max="7695" width="10.109375" style="4" customWidth="1"/>
    <col min="7696" max="7696" width="8.6640625" style="4" customWidth="1"/>
    <col min="7697" max="7937" width="8.88671875" style="4"/>
    <col min="7938" max="7942" width="8.109375" style="4" customWidth="1"/>
    <col min="7943" max="7943" width="2.88671875" style="4" customWidth="1"/>
    <col min="7944" max="7948" width="7.44140625" style="4" customWidth="1"/>
    <col min="7949" max="7951" width="10.109375" style="4" customWidth="1"/>
    <col min="7952" max="7952" width="8.6640625" style="4" customWidth="1"/>
    <col min="7953" max="8193" width="8.88671875" style="4"/>
    <col min="8194" max="8198" width="8.109375" style="4" customWidth="1"/>
    <col min="8199" max="8199" width="2.88671875" style="4" customWidth="1"/>
    <col min="8200" max="8204" width="7.44140625" style="4" customWidth="1"/>
    <col min="8205" max="8207" width="10.109375" style="4" customWidth="1"/>
    <col min="8208" max="8208" width="8.6640625" style="4" customWidth="1"/>
    <col min="8209" max="8449" width="8.88671875" style="4"/>
    <col min="8450" max="8454" width="8.109375" style="4" customWidth="1"/>
    <col min="8455" max="8455" width="2.88671875" style="4" customWidth="1"/>
    <col min="8456" max="8460" width="7.44140625" style="4" customWidth="1"/>
    <col min="8461" max="8463" width="10.109375" style="4" customWidth="1"/>
    <col min="8464" max="8464" width="8.6640625" style="4" customWidth="1"/>
    <col min="8465" max="8705" width="8.88671875" style="4"/>
    <col min="8706" max="8710" width="8.109375" style="4" customWidth="1"/>
    <col min="8711" max="8711" width="2.88671875" style="4" customWidth="1"/>
    <col min="8712" max="8716" width="7.44140625" style="4" customWidth="1"/>
    <col min="8717" max="8719" width="10.109375" style="4" customWidth="1"/>
    <col min="8720" max="8720" width="8.6640625" style="4" customWidth="1"/>
    <col min="8721" max="8961" width="8.88671875" style="4"/>
    <col min="8962" max="8966" width="8.109375" style="4" customWidth="1"/>
    <col min="8967" max="8967" width="2.88671875" style="4" customWidth="1"/>
    <col min="8968" max="8972" width="7.44140625" style="4" customWidth="1"/>
    <col min="8973" max="8975" width="10.109375" style="4" customWidth="1"/>
    <col min="8976" max="8976" width="8.6640625" style="4" customWidth="1"/>
    <col min="8977" max="9217" width="8.88671875" style="4"/>
    <col min="9218" max="9222" width="8.109375" style="4" customWidth="1"/>
    <col min="9223" max="9223" width="2.88671875" style="4" customWidth="1"/>
    <col min="9224" max="9228" width="7.44140625" style="4" customWidth="1"/>
    <col min="9229" max="9231" width="10.109375" style="4" customWidth="1"/>
    <col min="9232" max="9232" width="8.6640625" style="4" customWidth="1"/>
    <col min="9233" max="9473" width="8.88671875" style="4"/>
    <col min="9474" max="9478" width="8.109375" style="4" customWidth="1"/>
    <col min="9479" max="9479" width="2.88671875" style="4" customWidth="1"/>
    <col min="9480" max="9484" width="7.44140625" style="4" customWidth="1"/>
    <col min="9485" max="9487" width="10.109375" style="4" customWidth="1"/>
    <col min="9488" max="9488" width="8.6640625" style="4" customWidth="1"/>
    <col min="9489" max="9729" width="8.88671875" style="4"/>
    <col min="9730" max="9734" width="8.109375" style="4" customWidth="1"/>
    <col min="9735" max="9735" width="2.88671875" style="4" customWidth="1"/>
    <col min="9736" max="9740" width="7.44140625" style="4" customWidth="1"/>
    <col min="9741" max="9743" width="10.109375" style="4" customWidth="1"/>
    <col min="9744" max="9744" width="8.6640625" style="4" customWidth="1"/>
    <col min="9745" max="9985" width="8.88671875" style="4"/>
    <col min="9986" max="9990" width="8.109375" style="4" customWidth="1"/>
    <col min="9991" max="9991" width="2.88671875" style="4" customWidth="1"/>
    <col min="9992" max="9996" width="7.44140625" style="4" customWidth="1"/>
    <col min="9997" max="9999" width="10.109375" style="4" customWidth="1"/>
    <col min="10000" max="10000" width="8.6640625" style="4" customWidth="1"/>
    <col min="10001" max="10241" width="8.88671875" style="4"/>
    <col min="10242" max="10246" width="8.109375" style="4" customWidth="1"/>
    <col min="10247" max="10247" width="2.88671875" style="4" customWidth="1"/>
    <col min="10248" max="10252" width="7.44140625" style="4" customWidth="1"/>
    <col min="10253" max="10255" width="10.109375" style="4" customWidth="1"/>
    <col min="10256" max="10256" width="8.6640625" style="4" customWidth="1"/>
    <col min="10257" max="10497" width="8.88671875" style="4"/>
    <col min="10498" max="10502" width="8.109375" style="4" customWidth="1"/>
    <col min="10503" max="10503" width="2.88671875" style="4" customWidth="1"/>
    <col min="10504" max="10508" width="7.44140625" style="4" customWidth="1"/>
    <col min="10509" max="10511" width="10.109375" style="4" customWidth="1"/>
    <col min="10512" max="10512" width="8.6640625" style="4" customWidth="1"/>
    <col min="10513" max="10753" width="8.88671875" style="4"/>
    <col min="10754" max="10758" width="8.109375" style="4" customWidth="1"/>
    <col min="10759" max="10759" width="2.88671875" style="4" customWidth="1"/>
    <col min="10760" max="10764" width="7.44140625" style="4" customWidth="1"/>
    <col min="10765" max="10767" width="10.109375" style="4" customWidth="1"/>
    <col min="10768" max="10768" width="8.6640625" style="4" customWidth="1"/>
    <col min="10769" max="11009" width="8.88671875" style="4"/>
    <col min="11010" max="11014" width="8.109375" style="4" customWidth="1"/>
    <col min="11015" max="11015" width="2.88671875" style="4" customWidth="1"/>
    <col min="11016" max="11020" width="7.44140625" style="4" customWidth="1"/>
    <col min="11021" max="11023" width="10.109375" style="4" customWidth="1"/>
    <col min="11024" max="11024" width="8.6640625" style="4" customWidth="1"/>
    <col min="11025" max="11265" width="8.88671875" style="4"/>
    <col min="11266" max="11270" width="8.109375" style="4" customWidth="1"/>
    <col min="11271" max="11271" width="2.88671875" style="4" customWidth="1"/>
    <col min="11272" max="11276" width="7.44140625" style="4" customWidth="1"/>
    <col min="11277" max="11279" width="10.109375" style="4" customWidth="1"/>
    <col min="11280" max="11280" width="8.6640625" style="4" customWidth="1"/>
    <col min="11281" max="11521" width="8.88671875" style="4"/>
    <col min="11522" max="11526" width="8.109375" style="4" customWidth="1"/>
    <col min="11527" max="11527" width="2.88671875" style="4" customWidth="1"/>
    <col min="11528" max="11532" width="7.44140625" style="4" customWidth="1"/>
    <col min="11533" max="11535" width="10.109375" style="4" customWidth="1"/>
    <col min="11536" max="11536" width="8.6640625" style="4" customWidth="1"/>
    <col min="11537" max="11777" width="8.88671875" style="4"/>
    <col min="11778" max="11782" width="8.109375" style="4" customWidth="1"/>
    <col min="11783" max="11783" width="2.88671875" style="4" customWidth="1"/>
    <col min="11784" max="11788" width="7.44140625" style="4" customWidth="1"/>
    <col min="11789" max="11791" width="10.109375" style="4" customWidth="1"/>
    <col min="11792" max="11792" width="8.6640625" style="4" customWidth="1"/>
    <col min="11793" max="12033" width="8.88671875" style="4"/>
    <col min="12034" max="12038" width="8.109375" style="4" customWidth="1"/>
    <col min="12039" max="12039" width="2.88671875" style="4" customWidth="1"/>
    <col min="12040" max="12044" width="7.44140625" style="4" customWidth="1"/>
    <col min="12045" max="12047" width="10.109375" style="4" customWidth="1"/>
    <col min="12048" max="12048" width="8.6640625" style="4" customWidth="1"/>
    <col min="12049" max="12289" width="8.88671875" style="4"/>
    <col min="12290" max="12294" width="8.109375" style="4" customWidth="1"/>
    <col min="12295" max="12295" width="2.88671875" style="4" customWidth="1"/>
    <col min="12296" max="12300" width="7.44140625" style="4" customWidth="1"/>
    <col min="12301" max="12303" width="10.109375" style="4" customWidth="1"/>
    <col min="12304" max="12304" width="8.6640625" style="4" customWidth="1"/>
    <col min="12305" max="12545" width="8.88671875" style="4"/>
    <col min="12546" max="12550" width="8.109375" style="4" customWidth="1"/>
    <col min="12551" max="12551" width="2.88671875" style="4" customWidth="1"/>
    <col min="12552" max="12556" width="7.44140625" style="4" customWidth="1"/>
    <col min="12557" max="12559" width="10.109375" style="4" customWidth="1"/>
    <col min="12560" max="12560" width="8.6640625" style="4" customWidth="1"/>
    <col min="12561" max="12801" width="8.88671875" style="4"/>
    <col min="12802" max="12806" width="8.109375" style="4" customWidth="1"/>
    <col min="12807" max="12807" width="2.88671875" style="4" customWidth="1"/>
    <col min="12808" max="12812" width="7.44140625" style="4" customWidth="1"/>
    <col min="12813" max="12815" width="10.109375" style="4" customWidth="1"/>
    <col min="12816" max="12816" width="8.6640625" style="4" customWidth="1"/>
    <col min="12817" max="13057" width="8.88671875" style="4"/>
    <col min="13058" max="13062" width="8.109375" style="4" customWidth="1"/>
    <col min="13063" max="13063" width="2.88671875" style="4" customWidth="1"/>
    <col min="13064" max="13068" width="7.44140625" style="4" customWidth="1"/>
    <col min="13069" max="13071" width="10.109375" style="4" customWidth="1"/>
    <col min="13072" max="13072" width="8.6640625" style="4" customWidth="1"/>
    <col min="13073" max="13313" width="8.88671875" style="4"/>
    <col min="13314" max="13318" width="8.109375" style="4" customWidth="1"/>
    <col min="13319" max="13319" width="2.88671875" style="4" customWidth="1"/>
    <col min="13320" max="13324" width="7.44140625" style="4" customWidth="1"/>
    <col min="13325" max="13327" width="10.109375" style="4" customWidth="1"/>
    <col min="13328" max="13328" width="8.6640625" style="4" customWidth="1"/>
    <col min="13329" max="13569" width="8.88671875" style="4"/>
    <col min="13570" max="13574" width="8.109375" style="4" customWidth="1"/>
    <col min="13575" max="13575" width="2.88671875" style="4" customWidth="1"/>
    <col min="13576" max="13580" width="7.44140625" style="4" customWidth="1"/>
    <col min="13581" max="13583" width="10.109375" style="4" customWidth="1"/>
    <col min="13584" max="13584" width="8.6640625" style="4" customWidth="1"/>
    <col min="13585" max="13825" width="8.88671875" style="4"/>
    <col min="13826" max="13830" width="8.109375" style="4" customWidth="1"/>
    <col min="13831" max="13831" width="2.88671875" style="4" customWidth="1"/>
    <col min="13832" max="13836" width="7.44140625" style="4" customWidth="1"/>
    <col min="13837" max="13839" width="10.109375" style="4" customWidth="1"/>
    <col min="13840" max="13840" width="8.6640625" style="4" customWidth="1"/>
    <col min="13841" max="14081" width="8.88671875" style="4"/>
    <col min="14082" max="14086" width="8.109375" style="4" customWidth="1"/>
    <col min="14087" max="14087" width="2.88671875" style="4" customWidth="1"/>
    <col min="14088" max="14092" width="7.44140625" style="4" customWidth="1"/>
    <col min="14093" max="14095" width="10.109375" style="4" customWidth="1"/>
    <col min="14096" max="14096" width="8.6640625" style="4" customWidth="1"/>
    <col min="14097" max="14337" width="8.88671875" style="4"/>
    <col min="14338" max="14342" width="8.109375" style="4" customWidth="1"/>
    <col min="14343" max="14343" width="2.88671875" style="4" customWidth="1"/>
    <col min="14344" max="14348" width="7.44140625" style="4" customWidth="1"/>
    <col min="14349" max="14351" width="10.109375" style="4" customWidth="1"/>
    <col min="14352" max="14352" width="8.6640625" style="4" customWidth="1"/>
    <col min="14353" max="14593" width="8.88671875" style="4"/>
    <col min="14594" max="14598" width="8.109375" style="4" customWidth="1"/>
    <col min="14599" max="14599" width="2.88671875" style="4" customWidth="1"/>
    <col min="14600" max="14604" width="7.44140625" style="4" customWidth="1"/>
    <col min="14605" max="14607" width="10.109375" style="4" customWidth="1"/>
    <col min="14608" max="14608" width="8.6640625" style="4" customWidth="1"/>
    <col min="14609" max="14849" width="8.88671875" style="4"/>
    <col min="14850" max="14854" width="8.109375" style="4" customWidth="1"/>
    <col min="14855" max="14855" width="2.88671875" style="4" customWidth="1"/>
    <col min="14856" max="14860" width="7.44140625" style="4" customWidth="1"/>
    <col min="14861" max="14863" width="10.109375" style="4" customWidth="1"/>
    <col min="14864" max="14864" width="8.6640625" style="4" customWidth="1"/>
    <col min="14865" max="15105" width="8.88671875" style="4"/>
    <col min="15106" max="15110" width="8.109375" style="4" customWidth="1"/>
    <col min="15111" max="15111" width="2.88671875" style="4" customWidth="1"/>
    <col min="15112" max="15116" width="7.44140625" style="4" customWidth="1"/>
    <col min="15117" max="15119" width="10.109375" style="4" customWidth="1"/>
    <col min="15120" max="15120" width="8.6640625" style="4" customWidth="1"/>
    <col min="15121" max="15361" width="8.88671875" style="4"/>
    <col min="15362" max="15366" width="8.109375" style="4" customWidth="1"/>
    <col min="15367" max="15367" width="2.88671875" style="4" customWidth="1"/>
    <col min="15368" max="15372" width="7.44140625" style="4" customWidth="1"/>
    <col min="15373" max="15375" width="10.109375" style="4" customWidth="1"/>
    <col min="15376" max="15376" width="8.6640625" style="4" customWidth="1"/>
    <col min="15377" max="15617" width="8.88671875" style="4"/>
    <col min="15618" max="15622" width="8.109375" style="4" customWidth="1"/>
    <col min="15623" max="15623" width="2.88671875" style="4" customWidth="1"/>
    <col min="15624" max="15628" width="7.44140625" style="4" customWidth="1"/>
    <col min="15629" max="15631" width="10.109375" style="4" customWidth="1"/>
    <col min="15632" max="15632" width="8.6640625" style="4" customWidth="1"/>
    <col min="15633" max="15873" width="8.88671875" style="4"/>
    <col min="15874" max="15878" width="8.109375" style="4" customWidth="1"/>
    <col min="15879" max="15879" width="2.88671875" style="4" customWidth="1"/>
    <col min="15880" max="15884" width="7.44140625" style="4" customWidth="1"/>
    <col min="15885" max="15887" width="10.109375" style="4" customWidth="1"/>
    <col min="15888" max="15888" width="8.6640625" style="4" customWidth="1"/>
    <col min="15889" max="16129" width="8.88671875" style="4"/>
    <col min="16130" max="16134" width="8.109375" style="4" customWidth="1"/>
    <col min="16135" max="16135" width="2.88671875" style="4" customWidth="1"/>
    <col min="16136" max="16140" width="7.44140625" style="4" customWidth="1"/>
    <col min="16141" max="16143" width="10.109375" style="4" customWidth="1"/>
    <col min="16144" max="16144" width="8.6640625" style="4" customWidth="1"/>
    <col min="16145" max="16384" width="8.88671875" style="4"/>
  </cols>
  <sheetData>
    <row r="1" spans="1:21" ht="59.4" customHeight="1" x14ac:dyDescent="0.25">
      <c r="A1" s="29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30"/>
      <c r="O1" s="30"/>
      <c r="P1" s="30"/>
      <c r="Q1" s="30"/>
      <c r="R1" s="30"/>
      <c r="S1" s="30"/>
      <c r="T1" s="5"/>
      <c r="U1" s="5"/>
    </row>
    <row r="2" spans="1:21" ht="15" x14ac:dyDescent="0.25">
      <c r="B2" s="18"/>
      <c r="C2" s="16"/>
      <c r="D2" s="18"/>
      <c r="E2" s="18"/>
      <c r="F2" s="18"/>
      <c r="G2" s="18"/>
      <c r="H2" s="18"/>
      <c r="I2" s="18"/>
      <c r="J2" s="18"/>
      <c r="K2" s="18"/>
      <c r="L2" s="18"/>
      <c r="M2" s="22"/>
      <c r="N2" s="18"/>
      <c r="O2" s="18"/>
      <c r="P2" s="18"/>
      <c r="Q2" s="18"/>
      <c r="R2" s="18"/>
      <c r="S2" s="5"/>
      <c r="T2" s="5"/>
      <c r="U2" s="5"/>
    </row>
    <row r="3" spans="1:21" ht="14.4" x14ac:dyDescent="0.3">
      <c r="A3" s="28" t="s">
        <v>15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21" x14ac:dyDescent="0.25">
      <c r="B4" s="28" t="s">
        <v>2</v>
      </c>
      <c r="C4" s="28"/>
      <c r="D4" s="28"/>
      <c r="E4" s="28"/>
      <c r="F4" s="28"/>
      <c r="H4" s="28" t="s">
        <v>3</v>
      </c>
      <c r="I4" s="28"/>
      <c r="J4" s="28"/>
      <c r="K4" s="28"/>
      <c r="L4" s="28"/>
      <c r="M4" s="7"/>
      <c r="N4" s="7"/>
      <c r="O4" s="7"/>
    </row>
    <row r="5" spans="1:21" x14ac:dyDescent="0.25">
      <c r="B5" s="2">
        <v>0</v>
      </c>
      <c r="C5" s="3">
        <v>-0.99099999999999999</v>
      </c>
      <c r="D5" s="19"/>
      <c r="E5" s="19"/>
      <c r="F5" s="19"/>
      <c r="G5" s="19"/>
      <c r="H5" s="8"/>
      <c r="I5" s="9"/>
      <c r="J5" s="20"/>
      <c r="K5" s="19"/>
      <c r="L5" s="20"/>
      <c r="M5" s="11" t="s">
        <v>8</v>
      </c>
      <c r="N5" s="10"/>
      <c r="O5" s="10"/>
      <c r="Q5" s="11"/>
    </row>
    <row r="6" spans="1:21" x14ac:dyDescent="0.25">
      <c r="B6" s="2">
        <v>3</v>
      </c>
      <c r="C6" s="3">
        <v>-0.88200000000000001</v>
      </c>
      <c r="D6" s="20">
        <f>(C5+C6)/2</f>
        <v>-0.9365</v>
      </c>
      <c r="E6" s="19">
        <f>B6-B5</f>
        <v>3</v>
      </c>
      <c r="F6" s="20">
        <f>D6*E6</f>
        <v>-2.8094999999999999</v>
      </c>
      <c r="G6" s="19"/>
      <c r="H6" s="2">
        <v>0</v>
      </c>
      <c r="I6" s="2">
        <v>2.1709999999999998</v>
      </c>
      <c r="J6" s="20"/>
      <c r="K6" s="19"/>
      <c r="L6" s="20"/>
      <c r="N6" s="10"/>
      <c r="O6" s="10"/>
      <c r="P6" s="12"/>
      <c r="Q6" s="11"/>
    </row>
    <row r="7" spans="1:21" x14ac:dyDescent="0.25">
      <c r="B7" s="2">
        <v>5</v>
      </c>
      <c r="C7" s="3">
        <v>-0.68300000000000005</v>
      </c>
      <c r="D7" s="20">
        <f t="shared" ref="D7:D18" si="0">(C6+C7)/2</f>
        <v>-0.78249999999999997</v>
      </c>
      <c r="E7" s="19">
        <f t="shared" ref="E7:E18" si="1">B7-B6</f>
        <v>2</v>
      </c>
      <c r="F7" s="20">
        <f t="shared" ref="F7:F18" si="2">D7*E7</f>
        <v>-1.5649999999999999</v>
      </c>
      <c r="G7" s="19"/>
      <c r="H7" s="2">
        <v>5</v>
      </c>
      <c r="I7" s="2">
        <v>2.1840000000000002</v>
      </c>
      <c r="J7" s="20">
        <f t="shared" ref="J7:J12" si="3">AVERAGE(I6,I7)</f>
        <v>2.1775000000000002</v>
      </c>
      <c r="K7" s="19">
        <f t="shared" ref="K7:K12" si="4">H7-H6</f>
        <v>5</v>
      </c>
      <c r="L7" s="20">
        <f t="shared" ref="L7:L18" si="5">K7*J7</f>
        <v>10.887500000000001</v>
      </c>
      <c r="M7" s="10"/>
      <c r="N7" s="10"/>
      <c r="O7" s="10"/>
      <c r="P7" s="12"/>
      <c r="Q7" s="11"/>
    </row>
    <row r="8" spans="1:21" x14ac:dyDescent="0.25">
      <c r="B8" s="2">
        <v>7</v>
      </c>
      <c r="C8" s="3">
        <v>0.11799999999999999</v>
      </c>
      <c r="D8" s="20">
        <f t="shared" si="0"/>
        <v>-0.28250000000000003</v>
      </c>
      <c r="E8" s="19">
        <f t="shared" si="1"/>
        <v>2</v>
      </c>
      <c r="F8" s="20">
        <f t="shared" si="2"/>
        <v>-0.56500000000000006</v>
      </c>
      <c r="G8" s="19"/>
      <c r="H8" s="2">
        <v>10</v>
      </c>
      <c r="I8" s="2">
        <v>2.1960000000000002</v>
      </c>
      <c r="J8" s="20">
        <f t="shared" si="3"/>
        <v>2.1900000000000004</v>
      </c>
      <c r="K8" s="19">
        <f t="shared" si="4"/>
        <v>5</v>
      </c>
      <c r="L8" s="20">
        <f t="shared" si="5"/>
        <v>10.950000000000003</v>
      </c>
      <c r="N8" s="10"/>
      <c r="O8" s="10"/>
      <c r="P8" s="12"/>
      <c r="Q8" s="11"/>
    </row>
    <row r="9" spans="1:21" x14ac:dyDescent="0.25">
      <c r="B9" s="2">
        <v>8</v>
      </c>
      <c r="C9" s="3">
        <v>0.55900000000000005</v>
      </c>
      <c r="D9" s="20">
        <f t="shared" si="0"/>
        <v>0.33850000000000002</v>
      </c>
      <c r="E9" s="19">
        <f t="shared" si="1"/>
        <v>1</v>
      </c>
      <c r="F9" s="20">
        <f t="shared" si="2"/>
        <v>0.33850000000000002</v>
      </c>
      <c r="G9" s="19"/>
      <c r="H9" s="2">
        <v>12</v>
      </c>
      <c r="I9" s="2">
        <v>1.306</v>
      </c>
      <c r="J9" s="20">
        <f t="shared" si="3"/>
        <v>1.7510000000000001</v>
      </c>
      <c r="K9" s="19">
        <f t="shared" si="4"/>
        <v>2</v>
      </c>
      <c r="L9" s="20">
        <f t="shared" si="5"/>
        <v>3.5020000000000002</v>
      </c>
      <c r="M9" s="10"/>
      <c r="N9" s="10"/>
      <c r="O9" s="10"/>
      <c r="P9" s="12"/>
      <c r="Q9" s="11"/>
    </row>
    <row r="10" spans="1:21" x14ac:dyDescent="0.25">
      <c r="B10" s="2">
        <v>10</v>
      </c>
      <c r="C10" s="3">
        <v>0.61699999999999999</v>
      </c>
      <c r="D10" s="20">
        <f t="shared" si="0"/>
        <v>0.58800000000000008</v>
      </c>
      <c r="E10" s="19">
        <f t="shared" si="1"/>
        <v>2</v>
      </c>
      <c r="F10" s="20">
        <f t="shared" si="2"/>
        <v>1.1760000000000002</v>
      </c>
      <c r="G10" s="19"/>
      <c r="H10" s="2">
        <v>15</v>
      </c>
      <c r="I10" s="2">
        <v>0.70899999999999996</v>
      </c>
      <c r="J10" s="20">
        <f t="shared" si="3"/>
        <v>1.0075000000000001</v>
      </c>
      <c r="K10" s="19">
        <f t="shared" si="4"/>
        <v>3</v>
      </c>
      <c r="L10" s="20">
        <f t="shared" si="5"/>
        <v>3.0225</v>
      </c>
      <c r="M10" s="21" t="s">
        <v>4</v>
      </c>
      <c r="N10" s="10"/>
      <c r="O10" s="10"/>
      <c r="P10" s="12"/>
      <c r="Q10" s="11"/>
    </row>
    <row r="11" spans="1:21" x14ac:dyDescent="0.25">
      <c r="B11" s="2">
        <v>12</v>
      </c>
      <c r="C11" s="3">
        <v>-0.443</v>
      </c>
      <c r="D11" s="20">
        <f t="shared" si="0"/>
        <v>8.6999999999999994E-2</v>
      </c>
      <c r="E11" s="19">
        <f t="shared" si="1"/>
        <v>2</v>
      </c>
      <c r="F11" s="20">
        <f t="shared" si="2"/>
        <v>0.17399999999999999</v>
      </c>
      <c r="G11" s="19"/>
      <c r="H11" s="2">
        <v>18</v>
      </c>
      <c r="I11" s="2">
        <v>-0.20799999999999999</v>
      </c>
      <c r="J11" s="20">
        <f t="shared" si="3"/>
        <v>0.2505</v>
      </c>
      <c r="K11" s="19">
        <f t="shared" si="4"/>
        <v>3</v>
      </c>
      <c r="L11" s="20">
        <f t="shared" si="5"/>
        <v>0.75150000000000006</v>
      </c>
      <c r="M11" s="10"/>
      <c r="N11" s="10"/>
      <c r="O11" s="10"/>
      <c r="P11" s="12"/>
      <c r="Q11" s="11"/>
    </row>
    <row r="12" spans="1:21" x14ac:dyDescent="0.25">
      <c r="B12" s="2">
        <v>15</v>
      </c>
      <c r="C12" s="3">
        <v>-1.69</v>
      </c>
      <c r="D12" s="20">
        <f t="shared" si="0"/>
        <v>-1.0665</v>
      </c>
      <c r="E12" s="19">
        <f t="shared" si="1"/>
        <v>3</v>
      </c>
      <c r="F12" s="20">
        <f t="shared" si="2"/>
        <v>-3.1995</v>
      </c>
      <c r="G12" s="19"/>
      <c r="H12" s="2">
        <v>21</v>
      </c>
      <c r="I12" s="2">
        <v>-0.69599999999999995</v>
      </c>
      <c r="J12" s="20">
        <f t="shared" si="3"/>
        <v>-0.45199999999999996</v>
      </c>
      <c r="K12" s="19">
        <f t="shared" si="4"/>
        <v>3</v>
      </c>
      <c r="L12" s="20">
        <f t="shared" si="5"/>
        <v>-1.3559999999999999</v>
      </c>
      <c r="M12" s="10"/>
      <c r="N12" s="10"/>
      <c r="O12" s="10"/>
      <c r="P12" s="12"/>
      <c r="Q12" s="11"/>
    </row>
    <row r="13" spans="1:21" x14ac:dyDescent="0.25">
      <c r="B13" s="2">
        <v>18</v>
      </c>
      <c r="C13" s="3">
        <v>-2.5339999999999998</v>
      </c>
      <c r="D13" s="20">
        <f t="shared" si="0"/>
        <v>-2.1120000000000001</v>
      </c>
      <c r="E13" s="19">
        <f t="shared" si="1"/>
        <v>3</v>
      </c>
      <c r="F13" s="20">
        <f t="shared" si="2"/>
        <v>-6.3360000000000003</v>
      </c>
      <c r="G13" s="19"/>
      <c r="H13" s="19">
        <f>H14-(I13-I14)*2</f>
        <v>23.2</v>
      </c>
      <c r="I13" s="19">
        <v>-1.1000000000000001</v>
      </c>
      <c r="J13" s="20">
        <f>AVERAGE(I12,I13)</f>
        <v>-0.89800000000000002</v>
      </c>
      <c r="K13" s="19">
        <f>H13-H12</f>
        <v>2.1999999999999993</v>
      </c>
      <c r="L13" s="20">
        <f t="shared" si="5"/>
        <v>-1.9755999999999994</v>
      </c>
      <c r="N13" s="14"/>
      <c r="O13" s="14"/>
      <c r="P13" s="12"/>
      <c r="Q13" s="11"/>
    </row>
    <row r="14" spans="1:21" x14ac:dyDescent="0.25">
      <c r="B14" s="2">
        <v>21</v>
      </c>
      <c r="C14" s="3">
        <v>-3.6829999999999998</v>
      </c>
      <c r="D14" s="20">
        <f t="shared" si="0"/>
        <v>-3.1084999999999998</v>
      </c>
      <c r="E14" s="19">
        <f t="shared" si="1"/>
        <v>3</v>
      </c>
      <c r="F14" s="20">
        <f t="shared" si="2"/>
        <v>-9.3254999999999999</v>
      </c>
      <c r="G14" s="19"/>
      <c r="H14" s="11">
        <f>H15-9</f>
        <v>27</v>
      </c>
      <c r="I14" s="11">
        <f>I15</f>
        <v>-3</v>
      </c>
      <c r="J14" s="20">
        <f t="shared" ref="J14:J18" si="6">AVERAGE(I13,I14)</f>
        <v>-2.0499999999999998</v>
      </c>
      <c r="K14" s="19">
        <f t="shared" ref="K14:K18" si="7">H14-H13</f>
        <v>3.8000000000000007</v>
      </c>
      <c r="L14" s="20">
        <f t="shared" si="5"/>
        <v>-7.7900000000000009</v>
      </c>
      <c r="M14" s="10"/>
      <c r="N14" s="10"/>
      <c r="O14" s="10"/>
      <c r="P14" s="12"/>
      <c r="Q14" s="11"/>
    </row>
    <row r="15" spans="1:21" x14ac:dyDescent="0.25">
      <c r="B15" s="2">
        <v>25</v>
      </c>
      <c r="C15" s="3">
        <v>-4.1840000000000002</v>
      </c>
      <c r="D15" s="20">
        <f t="shared" si="0"/>
        <v>-3.9335</v>
      </c>
      <c r="E15" s="19">
        <f t="shared" si="1"/>
        <v>4</v>
      </c>
      <c r="F15" s="20">
        <f t="shared" si="2"/>
        <v>-15.734</v>
      </c>
      <c r="G15" s="1"/>
      <c r="H15" s="11">
        <v>36</v>
      </c>
      <c r="I15" s="11">
        <v>-3</v>
      </c>
      <c r="J15" s="20">
        <f t="shared" si="6"/>
        <v>-3</v>
      </c>
      <c r="K15" s="19">
        <f t="shared" si="7"/>
        <v>9</v>
      </c>
      <c r="L15" s="20">
        <f t="shared" si="5"/>
        <v>-27</v>
      </c>
      <c r="N15" s="14"/>
      <c r="O15" s="14"/>
      <c r="P15" s="12"/>
      <c r="Q15" s="11"/>
    </row>
    <row r="16" spans="1:21" x14ac:dyDescent="0.25">
      <c r="B16" s="2">
        <v>30</v>
      </c>
      <c r="C16" s="3">
        <v>-5.0860000000000003</v>
      </c>
      <c r="D16" s="20">
        <f t="shared" si="0"/>
        <v>-4.6349999999999998</v>
      </c>
      <c r="E16" s="19">
        <f t="shared" si="1"/>
        <v>5</v>
      </c>
      <c r="F16" s="20">
        <f t="shared" si="2"/>
        <v>-23.174999999999997</v>
      </c>
      <c r="G16" s="1"/>
      <c r="H16" s="19">
        <f>H15+9</f>
        <v>45</v>
      </c>
      <c r="I16" s="19">
        <f>I15</f>
        <v>-3</v>
      </c>
      <c r="J16" s="20">
        <f t="shared" si="6"/>
        <v>-3</v>
      </c>
      <c r="K16" s="19">
        <f t="shared" si="7"/>
        <v>9</v>
      </c>
      <c r="L16" s="20">
        <f t="shared" si="5"/>
        <v>-27</v>
      </c>
      <c r="M16" s="7"/>
      <c r="N16" s="14"/>
      <c r="O16" s="14"/>
      <c r="P16" s="12"/>
      <c r="Q16" s="11"/>
    </row>
    <row r="17" spans="2:23" x14ac:dyDescent="0.25">
      <c r="B17" s="2">
        <v>35</v>
      </c>
      <c r="C17" s="3">
        <v>-5.7809999999999997</v>
      </c>
      <c r="D17" s="20">
        <f t="shared" si="0"/>
        <v>-5.4335000000000004</v>
      </c>
      <c r="E17" s="19">
        <f t="shared" si="1"/>
        <v>5</v>
      </c>
      <c r="F17" s="20">
        <f t="shared" si="2"/>
        <v>-27.167500000000004</v>
      </c>
      <c r="G17" s="1"/>
      <c r="H17" s="19">
        <f>H16+(I17-I16)*2</f>
        <v>49</v>
      </c>
      <c r="I17" s="19">
        <v>-1</v>
      </c>
      <c r="J17" s="20">
        <f t="shared" si="6"/>
        <v>-2</v>
      </c>
      <c r="K17" s="19">
        <f t="shared" si="7"/>
        <v>4</v>
      </c>
      <c r="L17" s="20">
        <f t="shared" si="5"/>
        <v>-8</v>
      </c>
      <c r="M17" s="10"/>
      <c r="N17" s="10"/>
      <c r="O17" s="10"/>
      <c r="Q17" s="11"/>
    </row>
    <row r="18" spans="2:23" x14ac:dyDescent="0.25">
      <c r="B18" s="2">
        <v>40</v>
      </c>
      <c r="C18" s="3">
        <v>-6.3819999999999997</v>
      </c>
      <c r="D18" s="20">
        <f t="shared" si="0"/>
        <v>-6.0815000000000001</v>
      </c>
      <c r="E18" s="19">
        <f t="shared" si="1"/>
        <v>5</v>
      </c>
      <c r="F18" s="20">
        <f t="shared" si="2"/>
        <v>-30.407499999999999</v>
      </c>
      <c r="G18" s="1"/>
      <c r="H18" s="2">
        <v>50</v>
      </c>
      <c r="I18" s="15">
        <v>-0.69399999999999995</v>
      </c>
      <c r="J18" s="20">
        <f t="shared" si="6"/>
        <v>-0.84699999999999998</v>
      </c>
      <c r="K18" s="19">
        <f t="shared" si="7"/>
        <v>1</v>
      </c>
      <c r="L18" s="20">
        <f t="shared" si="5"/>
        <v>-0.84699999999999998</v>
      </c>
      <c r="N18" s="10"/>
      <c r="O18" s="10"/>
      <c r="Q18" s="11"/>
    </row>
    <row r="19" spans="2:23" x14ac:dyDescent="0.25">
      <c r="B19" s="2">
        <v>45</v>
      </c>
      <c r="C19" s="3">
        <v>-6.7809999999999997</v>
      </c>
      <c r="D19" s="20"/>
      <c r="E19" s="19"/>
      <c r="F19" s="20"/>
      <c r="G19" s="1"/>
      <c r="H19" s="8"/>
      <c r="I19" s="8"/>
      <c r="J19" s="20"/>
      <c r="K19" s="19"/>
      <c r="L19" s="20"/>
      <c r="N19" s="10"/>
      <c r="O19" s="10"/>
      <c r="Q19" s="11"/>
    </row>
    <row r="20" spans="2:23" x14ac:dyDescent="0.25">
      <c r="B20" s="8">
        <v>50</v>
      </c>
      <c r="C20" s="23">
        <v>-7.0730000000000004</v>
      </c>
      <c r="D20" s="20"/>
      <c r="E20" s="19"/>
      <c r="F20" s="20"/>
      <c r="G20" s="1"/>
      <c r="H20" s="8"/>
      <c r="I20" s="8"/>
      <c r="J20" s="20"/>
      <c r="K20" s="19"/>
      <c r="L20" s="20"/>
      <c r="M20" s="10"/>
      <c r="N20" s="10"/>
      <c r="O20" s="10"/>
      <c r="Q20" s="11"/>
    </row>
    <row r="21" spans="2:23" x14ac:dyDescent="0.25">
      <c r="B21" s="8">
        <v>53</v>
      </c>
      <c r="C21" s="23">
        <v>-7.2</v>
      </c>
      <c r="D21" s="20"/>
      <c r="E21" s="19"/>
      <c r="F21" s="20"/>
      <c r="G21" s="1"/>
      <c r="H21" s="8"/>
      <c r="I21" s="8"/>
      <c r="J21" s="20"/>
      <c r="K21" s="19"/>
      <c r="L21" s="20"/>
      <c r="M21" s="21" t="s">
        <v>5</v>
      </c>
      <c r="N21" s="10"/>
      <c r="O21" s="10"/>
      <c r="Q21" s="11"/>
    </row>
    <row r="22" spans="2:23" x14ac:dyDescent="0.25">
      <c r="B22" s="8">
        <v>56</v>
      </c>
      <c r="C22" s="23">
        <v>-7.1719999999999997</v>
      </c>
      <c r="D22" s="20"/>
      <c r="E22" s="19"/>
      <c r="F22" s="20"/>
      <c r="G22" s="1"/>
      <c r="H22" s="8"/>
      <c r="I22" s="8"/>
      <c r="J22" s="20"/>
      <c r="K22" s="19"/>
      <c r="L22" s="20"/>
      <c r="N22" s="10"/>
      <c r="O22" s="10"/>
      <c r="Q22" s="11"/>
      <c r="W22" s="4" t="s">
        <v>11</v>
      </c>
    </row>
    <row r="23" spans="2:23" x14ac:dyDescent="0.25">
      <c r="B23" s="8">
        <v>60</v>
      </c>
      <c r="C23" s="23">
        <v>-6.6829999999999998</v>
      </c>
      <c r="D23" s="20"/>
      <c r="E23" s="19"/>
      <c r="F23" s="20"/>
      <c r="G23" s="1"/>
      <c r="H23" s="8"/>
      <c r="I23" s="8"/>
      <c r="J23" s="20"/>
      <c r="K23" s="19"/>
      <c r="L23" s="20"/>
      <c r="N23" s="10"/>
      <c r="O23" s="10"/>
      <c r="Q23" s="11"/>
    </row>
    <row r="24" spans="2:23" x14ac:dyDescent="0.25">
      <c r="B24" s="8">
        <v>65</v>
      </c>
      <c r="C24" s="23">
        <v>-6.0819999999999999</v>
      </c>
      <c r="D24" s="20"/>
      <c r="E24" s="19"/>
      <c r="F24" s="20"/>
      <c r="G24" s="1"/>
      <c r="H24" s="8"/>
      <c r="I24" s="8"/>
      <c r="J24" s="20"/>
      <c r="K24" s="19"/>
      <c r="L24" s="20"/>
      <c r="N24" s="10"/>
      <c r="O24" s="10"/>
      <c r="Q24" s="11"/>
    </row>
    <row r="25" spans="2:23" x14ac:dyDescent="0.25">
      <c r="B25" s="8">
        <v>70</v>
      </c>
      <c r="C25" s="23">
        <v>-5.6879999999999997</v>
      </c>
      <c r="D25" s="20"/>
      <c r="E25" s="19"/>
      <c r="F25" s="20"/>
      <c r="G25" s="1"/>
      <c r="H25" s="8"/>
      <c r="I25" s="8"/>
      <c r="J25" s="20"/>
      <c r="K25" s="19"/>
      <c r="L25" s="20"/>
      <c r="N25" s="10"/>
      <c r="O25" s="10"/>
      <c r="Q25" s="11"/>
    </row>
    <row r="26" spans="2:23" x14ac:dyDescent="0.25">
      <c r="B26" s="8">
        <v>75</v>
      </c>
      <c r="C26" s="23">
        <v>-5.391</v>
      </c>
      <c r="D26" s="20"/>
      <c r="E26" s="19"/>
      <c r="F26" s="20"/>
      <c r="G26" s="1"/>
      <c r="H26" s="8"/>
      <c r="I26" s="8"/>
      <c r="J26" s="20"/>
      <c r="K26" s="19"/>
      <c r="L26" s="20"/>
      <c r="N26" s="10"/>
      <c r="O26" s="10"/>
      <c r="Q26" s="11"/>
    </row>
    <row r="27" spans="2:23" x14ac:dyDescent="0.25">
      <c r="B27" s="8">
        <v>80</v>
      </c>
      <c r="C27" s="23">
        <v>-5.1879999999999997</v>
      </c>
      <c r="D27" s="20"/>
      <c r="E27" s="19"/>
      <c r="F27" s="20"/>
      <c r="G27" s="1"/>
      <c r="H27" s="8"/>
      <c r="I27" s="8"/>
      <c r="J27" s="20"/>
      <c r="K27" s="19"/>
      <c r="L27" s="20"/>
      <c r="N27" s="10"/>
      <c r="O27" s="10"/>
      <c r="Q27" s="11"/>
    </row>
    <row r="28" spans="2:23" x14ac:dyDescent="0.25">
      <c r="B28" s="8">
        <v>85</v>
      </c>
      <c r="C28" s="23">
        <v>-4.6829999999999998</v>
      </c>
      <c r="D28" s="20"/>
      <c r="E28" s="19"/>
      <c r="F28" s="20"/>
      <c r="G28" s="1"/>
      <c r="H28" s="8"/>
      <c r="I28" s="8"/>
      <c r="J28" s="20"/>
      <c r="K28" s="19"/>
      <c r="L28" s="20"/>
      <c r="N28" s="10"/>
      <c r="O28" s="10"/>
      <c r="Q28" s="11"/>
    </row>
    <row r="29" spans="2:23" x14ac:dyDescent="0.25">
      <c r="B29" s="8">
        <v>90</v>
      </c>
      <c r="C29" s="23">
        <v>-3.1829999999999998</v>
      </c>
      <c r="D29" s="20"/>
      <c r="E29" s="19"/>
      <c r="F29" s="20"/>
      <c r="G29" s="1"/>
      <c r="H29" s="8"/>
      <c r="I29" s="8"/>
      <c r="J29" s="20"/>
      <c r="K29" s="19"/>
      <c r="L29" s="20"/>
      <c r="N29" s="10"/>
      <c r="O29" s="10"/>
      <c r="Q29" s="11"/>
    </row>
    <row r="30" spans="2:23" x14ac:dyDescent="0.25">
      <c r="B30" s="8">
        <v>93</v>
      </c>
      <c r="C30" s="23">
        <v>-2.6880000000000002</v>
      </c>
      <c r="D30" s="20"/>
      <c r="E30" s="19"/>
      <c r="F30" s="20"/>
      <c r="G30" s="1"/>
      <c r="H30" s="8"/>
      <c r="I30" s="8"/>
      <c r="J30" s="20"/>
      <c r="K30" s="19"/>
      <c r="L30" s="20"/>
      <c r="N30" s="10"/>
      <c r="O30" s="10"/>
      <c r="Q30" s="11"/>
    </row>
    <row r="31" spans="2:23" x14ac:dyDescent="0.25">
      <c r="B31" s="8">
        <v>96</v>
      </c>
      <c r="C31" s="23">
        <v>-2.1819999999999999</v>
      </c>
      <c r="D31" s="20"/>
      <c r="E31" s="19"/>
      <c r="F31" s="20"/>
      <c r="G31" s="1"/>
      <c r="H31" s="8"/>
      <c r="I31" s="8"/>
      <c r="J31" s="20"/>
      <c r="K31" s="19"/>
      <c r="L31" s="20"/>
      <c r="M31" s="21" t="s">
        <v>6</v>
      </c>
      <c r="N31" s="10"/>
      <c r="O31" s="10"/>
      <c r="Q31" s="11"/>
    </row>
    <row r="32" spans="2:23" x14ac:dyDescent="0.25">
      <c r="B32" s="8">
        <v>100</v>
      </c>
      <c r="C32" s="23">
        <v>-2.173</v>
      </c>
      <c r="D32" s="20"/>
      <c r="E32" s="19"/>
      <c r="F32" s="20"/>
      <c r="G32" s="1"/>
      <c r="H32" s="8"/>
      <c r="I32" s="8"/>
      <c r="J32" s="20"/>
      <c r="K32" s="19"/>
      <c r="L32" s="20"/>
      <c r="N32" s="10"/>
      <c r="O32" s="10"/>
      <c r="Q32" s="11"/>
    </row>
    <row r="33" spans="1:18" x14ac:dyDescent="0.25">
      <c r="B33" s="8">
        <v>105</v>
      </c>
      <c r="C33" s="23">
        <v>-2.0819999999999999</v>
      </c>
      <c r="D33" s="20"/>
      <c r="E33" s="19"/>
      <c r="F33" s="20"/>
      <c r="G33" s="1"/>
      <c r="H33" s="8"/>
      <c r="I33" s="8"/>
      <c r="J33" s="20"/>
      <c r="K33" s="19"/>
      <c r="L33" s="20"/>
      <c r="N33" s="10"/>
      <c r="O33" s="10"/>
      <c r="Q33" s="11"/>
    </row>
    <row r="34" spans="1:18" x14ac:dyDescent="0.25">
      <c r="B34" s="8">
        <v>110</v>
      </c>
      <c r="C34" s="23">
        <v>-1.8879999999999999</v>
      </c>
      <c r="D34" s="20"/>
      <c r="E34" s="19"/>
      <c r="F34" s="20"/>
      <c r="G34" s="1"/>
      <c r="H34" s="8"/>
      <c r="I34" s="8"/>
      <c r="J34" s="20"/>
      <c r="K34" s="19"/>
      <c r="L34" s="20"/>
      <c r="N34" s="10"/>
      <c r="O34" s="10"/>
      <c r="Q34" s="11"/>
    </row>
    <row r="35" spans="1:18" x14ac:dyDescent="0.25">
      <c r="B35" s="8"/>
      <c r="C35" s="23"/>
      <c r="D35" s="20"/>
      <c r="E35" s="19"/>
      <c r="F35" s="20"/>
      <c r="H35" s="8"/>
      <c r="I35" s="8"/>
      <c r="J35" s="20"/>
      <c r="K35" s="19"/>
      <c r="L35" s="20"/>
      <c r="N35" s="14"/>
      <c r="O35" s="14"/>
    </row>
    <row r="36" spans="1:18" ht="14.4" x14ac:dyDescent="0.3">
      <c r="A36" s="28" t="s">
        <v>16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25">
      <c r="B37" s="2">
        <v>0</v>
      </c>
      <c r="C37" s="3">
        <v>0.39800000000000002</v>
      </c>
      <c r="D37" s="19"/>
      <c r="E37" s="19"/>
      <c r="F37" s="19"/>
      <c r="G37" s="19"/>
      <c r="H37" s="8"/>
      <c r="I37" s="9"/>
      <c r="J37" s="20"/>
      <c r="K37" s="19"/>
      <c r="L37" s="20"/>
      <c r="M37" s="11" t="s">
        <v>9</v>
      </c>
      <c r="N37" s="10"/>
      <c r="O37" s="10"/>
      <c r="Q37" s="11"/>
    </row>
    <row r="38" spans="1:18" x14ac:dyDescent="0.25">
      <c r="B38" s="2">
        <v>5</v>
      </c>
      <c r="C38" s="3">
        <v>0.40899999999999997</v>
      </c>
      <c r="D38" s="20">
        <f>(C37+C38)/2</f>
        <v>0.40349999999999997</v>
      </c>
      <c r="E38" s="19">
        <f>B38-B37</f>
        <v>5</v>
      </c>
      <c r="F38" s="20">
        <f>D38*E38</f>
        <v>2.0175000000000001</v>
      </c>
      <c r="G38" s="19"/>
      <c r="H38" s="2">
        <v>0</v>
      </c>
      <c r="I38" s="2">
        <v>1.8839999999999999</v>
      </c>
      <c r="J38" s="20"/>
      <c r="K38" s="19"/>
      <c r="L38" s="20"/>
      <c r="M38" s="10"/>
      <c r="N38" s="10"/>
      <c r="O38" s="10"/>
      <c r="P38" s="12"/>
      <c r="Q38" s="11"/>
    </row>
    <row r="39" spans="1:18" x14ac:dyDescent="0.25">
      <c r="B39" s="2">
        <v>10</v>
      </c>
      <c r="C39" s="3">
        <v>0.41799999999999998</v>
      </c>
      <c r="D39" s="20">
        <f t="shared" ref="D39:D53" si="8">(C38+C39)/2</f>
        <v>0.41349999999999998</v>
      </c>
      <c r="E39" s="19">
        <f t="shared" ref="E39:E53" si="9">B39-B38</f>
        <v>5</v>
      </c>
      <c r="F39" s="20">
        <f t="shared" ref="F39:F53" si="10">D39*E39</f>
        <v>2.0674999999999999</v>
      </c>
      <c r="G39" s="19"/>
      <c r="H39" s="2">
        <v>5</v>
      </c>
      <c r="I39" s="2">
        <v>1.861</v>
      </c>
      <c r="J39" s="20">
        <f t="shared" ref="J39:J44" si="11">AVERAGE(I38,I39)</f>
        <v>1.8725000000000001</v>
      </c>
      <c r="K39" s="19">
        <f t="shared" ref="K39:K44" si="12">H39-H38</f>
        <v>5</v>
      </c>
      <c r="L39" s="20">
        <f t="shared" ref="L39:L53" si="13">K39*J39</f>
        <v>9.3625000000000007</v>
      </c>
      <c r="M39" s="10"/>
      <c r="N39" s="10"/>
      <c r="O39" s="10"/>
      <c r="P39" s="12"/>
      <c r="Q39" s="11"/>
    </row>
    <row r="40" spans="1:18" x14ac:dyDescent="0.25">
      <c r="B40" s="2">
        <v>15</v>
      </c>
      <c r="C40" s="3">
        <v>0.497</v>
      </c>
      <c r="D40" s="20">
        <f t="shared" si="8"/>
        <v>0.45750000000000002</v>
      </c>
      <c r="E40" s="19">
        <f t="shared" si="9"/>
        <v>5</v>
      </c>
      <c r="F40" s="20">
        <f t="shared" si="10"/>
        <v>2.2875000000000001</v>
      </c>
      <c r="G40" s="19"/>
      <c r="H40" s="2">
        <v>10</v>
      </c>
      <c r="I40" s="2">
        <v>1.8089999999999999</v>
      </c>
      <c r="J40" s="20">
        <f t="shared" si="11"/>
        <v>1.835</v>
      </c>
      <c r="K40" s="19">
        <f t="shared" si="12"/>
        <v>5</v>
      </c>
      <c r="L40" s="20">
        <f t="shared" si="13"/>
        <v>9.1750000000000007</v>
      </c>
      <c r="M40" s="10" t="s">
        <v>4</v>
      </c>
      <c r="N40" s="10"/>
      <c r="O40" s="10"/>
      <c r="P40" s="12"/>
      <c r="Q40" s="11"/>
    </row>
    <row r="41" spans="1:18" x14ac:dyDescent="0.25">
      <c r="B41" s="2">
        <v>17</v>
      </c>
      <c r="C41" s="3">
        <v>-0.18099999999999999</v>
      </c>
      <c r="D41" s="20">
        <f t="shared" si="8"/>
        <v>0.158</v>
      </c>
      <c r="E41" s="19">
        <f t="shared" si="9"/>
        <v>2</v>
      </c>
      <c r="F41" s="20">
        <f t="shared" si="10"/>
        <v>0.316</v>
      </c>
      <c r="G41" s="19"/>
      <c r="H41" s="2">
        <v>12</v>
      </c>
      <c r="I41" s="2">
        <v>1.129</v>
      </c>
      <c r="J41" s="20">
        <f t="shared" si="11"/>
        <v>1.4689999999999999</v>
      </c>
      <c r="K41" s="19">
        <f t="shared" si="12"/>
        <v>2</v>
      </c>
      <c r="L41" s="20">
        <f t="shared" si="13"/>
        <v>2.9379999999999997</v>
      </c>
      <c r="M41" s="10"/>
      <c r="N41" s="10"/>
      <c r="O41" s="10"/>
      <c r="P41" s="12"/>
      <c r="Q41" s="11"/>
    </row>
    <row r="42" spans="1:18" x14ac:dyDescent="0.25">
      <c r="B42" s="2">
        <v>20</v>
      </c>
      <c r="C42" s="3">
        <v>-0.69</v>
      </c>
      <c r="D42" s="20">
        <f t="shared" si="8"/>
        <v>-0.4355</v>
      </c>
      <c r="E42" s="19">
        <f t="shared" si="9"/>
        <v>3</v>
      </c>
      <c r="F42" s="20">
        <f t="shared" si="10"/>
        <v>-1.3065</v>
      </c>
      <c r="G42" s="19"/>
      <c r="H42" s="2">
        <v>15</v>
      </c>
      <c r="I42" s="2">
        <v>0.308</v>
      </c>
      <c r="J42" s="20">
        <f t="shared" si="11"/>
        <v>0.71850000000000003</v>
      </c>
      <c r="K42" s="19">
        <f t="shared" si="12"/>
        <v>3</v>
      </c>
      <c r="L42" s="20">
        <f t="shared" si="13"/>
        <v>2.1555</v>
      </c>
      <c r="M42" s="10"/>
      <c r="N42" s="10"/>
      <c r="O42" s="10"/>
      <c r="P42" s="12"/>
      <c r="Q42" s="11"/>
    </row>
    <row r="43" spans="1:18" x14ac:dyDescent="0.25">
      <c r="B43" s="2">
        <v>23</v>
      </c>
      <c r="C43" s="3">
        <v>-1.6879999999999999</v>
      </c>
      <c r="D43" s="20">
        <f t="shared" si="8"/>
        <v>-1.1890000000000001</v>
      </c>
      <c r="E43" s="19">
        <f t="shared" si="9"/>
        <v>3</v>
      </c>
      <c r="F43" s="20">
        <f t="shared" si="10"/>
        <v>-3.5670000000000002</v>
      </c>
      <c r="G43" s="19"/>
      <c r="H43" s="2">
        <v>20</v>
      </c>
      <c r="I43" s="2">
        <v>-0.28100000000000003</v>
      </c>
      <c r="J43" s="20">
        <f t="shared" si="11"/>
        <v>1.3499999999999984E-2</v>
      </c>
      <c r="K43" s="19">
        <f t="shared" si="12"/>
        <v>5</v>
      </c>
      <c r="L43" s="20">
        <f t="shared" si="13"/>
        <v>6.7499999999999921E-2</v>
      </c>
      <c r="M43" s="10"/>
      <c r="N43" s="10"/>
      <c r="O43" s="10"/>
      <c r="P43" s="12"/>
      <c r="Q43" s="11"/>
    </row>
    <row r="44" spans="1:18" x14ac:dyDescent="0.25">
      <c r="B44" s="2">
        <v>26</v>
      </c>
      <c r="C44" s="3">
        <v>-3.1819999999999999</v>
      </c>
      <c r="D44" s="20">
        <f t="shared" si="8"/>
        <v>-2.4350000000000001</v>
      </c>
      <c r="E44" s="19">
        <f t="shared" si="9"/>
        <v>3</v>
      </c>
      <c r="F44" s="20">
        <f t="shared" si="10"/>
        <v>-7.3049999999999997</v>
      </c>
      <c r="G44" s="19"/>
      <c r="H44" s="2">
        <v>25</v>
      </c>
      <c r="I44" s="2">
        <v>-0.95099999999999996</v>
      </c>
      <c r="J44" s="20">
        <f t="shared" si="11"/>
        <v>-0.61599999999999999</v>
      </c>
      <c r="K44" s="19">
        <f t="shared" si="12"/>
        <v>5</v>
      </c>
      <c r="L44" s="20">
        <f t="shared" si="13"/>
        <v>-3.08</v>
      </c>
      <c r="N44" s="10"/>
      <c r="O44" s="10"/>
      <c r="P44" s="12"/>
      <c r="Q44" s="11"/>
    </row>
    <row r="45" spans="1:18" x14ac:dyDescent="0.25">
      <c r="B45" s="2">
        <v>30</v>
      </c>
      <c r="C45" s="3">
        <v>-4.6909999999999998</v>
      </c>
      <c r="D45" s="20">
        <f t="shared" si="8"/>
        <v>-3.9364999999999997</v>
      </c>
      <c r="E45" s="19">
        <f t="shared" si="9"/>
        <v>4</v>
      </c>
      <c r="F45" s="20">
        <f t="shared" si="10"/>
        <v>-15.745999999999999</v>
      </c>
      <c r="G45" s="19"/>
      <c r="H45" s="19">
        <f>H46-(I45-I46)*2</f>
        <v>25.22</v>
      </c>
      <c r="I45" s="19">
        <v>-1.1000000000000001</v>
      </c>
      <c r="J45" s="20">
        <f>AVERAGE(I44,I45)</f>
        <v>-1.0255000000000001</v>
      </c>
      <c r="K45" s="19">
        <f>H45-H44</f>
        <v>0.21999999999999886</v>
      </c>
      <c r="L45" s="20">
        <f t="shared" si="13"/>
        <v>-0.22560999999999884</v>
      </c>
      <c r="N45" s="14"/>
      <c r="O45" s="14"/>
      <c r="P45" s="12"/>
      <c r="Q45" s="11"/>
    </row>
    <row r="46" spans="1:18" x14ac:dyDescent="0.25">
      <c r="B46" s="2">
        <v>35</v>
      </c>
      <c r="C46" s="3">
        <v>-5.8810000000000002</v>
      </c>
      <c r="D46" s="20">
        <f t="shared" si="8"/>
        <v>-5.2859999999999996</v>
      </c>
      <c r="E46" s="19">
        <f t="shared" si="9"/>
        <v>5</v>
      </c>
      <c r="F46" s="20">
        <f t="shared" si="10"/>
        <v>-26.43</v>
      </c>
      <c r="G46" s="19"/>
      <c r="H46" s="11">
        <f>H47-9</f>
        <v>29</v>
      </c>
      <c r="I46" s="11">
        <f>I47</f>
        <v>-2.99</v>
      </c>
      <c r="J46" s="20">
        <f t="shared" ref="J46:J53" si="14">AVERAGE(I45,I46)</f>
        <v>-2.0449999999999999</v>
      </c>
      <c r="K46" s="19">
        <f t="shared" ref="K46:K53" si="15">H46-H45</f>
        <v>3.7800000000000011</v>
      </c>
      <c r="L46" s="20">
        <f t="shared" si="13"/>
        <v>-7.730100000000002</v>
      </c>
      <c r="M46" s="10"/>
      <c r="N46" s="10"/>
      <c r="O46" s="10"/>
      <c r="P46" s="12"/>
      <c r="Q46" s="11"/>
    </row>
    <row r="47" spans="1:18" x14ac:dyDescent="0.25">
      <c r="B47" s="2">
        <v>40</v>
      </c>
      <c r="C47" s="3">
        <v>-6.383</v>
      </c>
      <c r="D47" s="20">
        <f t="shared" si="8"/>
        <v>-6.1319999999999997</v>
      </c>
      <c r="E47" s="19">
        <f t="shared" si="9"/>
        <v>5</v>
      </c>
      <c r="F47" s="20">
        <f t="shared" si="10"/>
        <v>-30.659999999999997</v>
      </c>
      <c r="G47" s="1"/>
      <c r="H47" s="11">
        <v>38</v>
      </c>
      <c r="I47" s="11">
        <v>-2.99</v>
      </c>
      <c r="J47" s="20">
        <f t="shared" si="14"/>
        <v>-2.99</v>
      </c>
      <c r="K47" s="19">
        <f t="shared" si="15"/>
        <v>9</v>
      </c>
      <c r="L47" s="20">
        <f t="shared" si="13"/>
        <v>-26.910000000000004</v>
      </c>
      <c r="M47" s="7"/>
      <c r="N47" s="14"/>
      <c r="O47" s="14"/>
      <c r="P47" s="12"/>
      <c r="Q47" s="11"/>
    </row>
    <row r="48" spans="1:18" x14ac:dyDescent="0.25">
      <c r="B48" s="2">
        <v>45</v>
      </c>
      <c r="C48" s="3">
        <v>-6.6319999999999997</v>
      </c>
      <c r="D48" s="20">
        <f t="shared" si="8"/>
        <v>-6.5075000000000003</v>
      </c>
      <c r="E48" s="19">
        <f t="shared" si="9"/>
        <v>5</v>
      </c>
      <c r="F48" s="20">
        <f t="shared" si="10"/>
        <v>-32.537500000000001</v>
      </c>
      <c r="G48" s="1"/>
      <c r="H48" s="19">
        <f>H47+9</f>
        <v>47</v>
      </c>
      <c r="I48" s="19">
        <f>I47</f>
        <v>-2.99</v>
      </c>
      <c r="J48" s="20">
        <f t="shared" si="14"/>
        <v>-2.99</v>
      </c>
      <c r="K48" s="19">
        <f t="shared" si="15"/>
        <v>9</v>
      </c>
      <c r="L48" s="20">
        <f t="shared" si="13"/>
        <v>-26.910000000000004</v>
      </c>
      <c r="M48" s="7"/>
      <c r="N48" s="14"/>
      <c r="O48" s="14"/>
      <c r="P48" s="12"/>
      <c r="Q48" s="11"/>
    </row>
    <row r="49" spans="2:17" x14ac:dyDescent="0.25">
      <c r="B49" s="2">
        <v>50</v>
      </c>
      <c r="C49" s="3">
        <v>-6.8879999999999999</v>
      </c>
      <c r="D49" s="20">
        <f t="shared" si="8"/>
        <v>-6.76</v>
      </c>
      <c r="E49" s="19">
        <f t="shared" si="9"/>
        <v>5</v>
      </c>
      <c r="F49" s="20">
        <f t="shared" si="10"/>
        <v>-33.799999999999997</v>
      </c>
      <c r="G49" s="1"/>
      <c r="H49" s="19">
        <f>H48+(I49-I48)*2</f>
        <v>51.38</v>
      </c>
      <c r="I49" s="19">
        <v>-0.8</v>
      </c>
      <c r="J49" s="20">
        <f t="shared" si="14"/>
        <v>-1.895</v>
      </c>
      <c r="K49" s="19">
        <f t="shared" si="15"/>
        <v>4.3800000000000026</v>
      </c>
      <c r="L49" s="20">
        <f t="shared" si="13"/>
        <v>-8.3001000000000058</v>
      </c>
      <c r="N49" s="10"/>
      <c r="O49" s="10"/>
      <c r="Q49" s="11"/>
    </row>
    <row r="50" spans="2:17" x14ac:dyDescent="0.25">
      <c r="B50" s="2">
        <v>55</v>
      </c>
      <c r="C50" s="3">
        <v>-6.5759999999999996</v>
      </c>
      <c r="D50" s="20">
        <f t="shared" si="8"/>
        <v>-6.7319999999999993</v>
      </c>
      <c r="E50" s="19">
        <f t="shared" si="9"/>
        <v>5</v>
      </c>
      <c r="F50" s="20">
        <f t="shared" si="10"/>
        <v>-33.659999999999997</v>
      </c>
      <c r="G50" s="1"/>
      <c r="H50" s="2">
        <v>55</v>
      </c>
      <c r="I50" s="15">
        <v>-0.29099999999999998</v>
      </c>
      <c r="J50" s="20">
        <f t="shared" si="14"/>
        <v>-0.54549999999999998</v>
      </c>
      <c r="K50" s="19">
        <f t="shared" si="15"/>
        <v>3.6199999999999974</v>
      </c>
      <c r="L50" s="20">
        <f t="shared" si="13"/>
        <v>-1.9747099999999986</v>
      </c>
      <c r="M50" s="21" t="s">
        <v>5</v>
      </c>
      <c r="N50" s="10"/>
      <c r="O50" s="10"/>
      <c r="Q50" s="11"/>
    </row>
    <row r="51" spans="2:17" x14ac:dyDescent="0.25">
      <c r="B51" s="2">
        <v>60</v>
      </c>
      <c r="C51" s="3">
        <v>-6.242</v>
      </c>
      <c r="D51" s="20">
        <f t="shared" si="8"/>
        <v>-6.4089999999999998</v>
      </c>
      <c r="E51" s="19">
        <f t="shared" si="9"/>
        <v>5</v>
      </c>
      <c r="F51" s="20">
        <f t="shared" si="10"/>
        <v>-32.045000000000002</v>
      </c>
      <c r="G51" s="1"/>
      <c r="H51" s="8">
        <v>58</v>
      </c>
      <c r="I51" s="8">
        <v>-9.1999999999999998E-2</v>
      </c>
      <c r="J51" s="20">
        <f t="shared" si="14"/>
        <v>-0.1915</v>
      </c>
      <c r="K51" s="19">
        <f t="shared" si="15"/>
        <v>3</v>
      </c>
      <c r="L51" s="20">
        <f t="shared" si="13"/>
        <v>-0.57450000000000001</v>
      </c>
      <c r="N51" s="10"/>
      <c r="O51" s="10"/>
      <c r="Q51" s="11"/>
    </row>
    <row r="52" spans="2:17" x14ac:dyDescent="0.25">
      <c r="B52" s="8">
        <v>65</v>
      </c>
      <c r="C52" s="23">
        <v>-5.6829999999999998</v>
      </c>
      <c r="D52" s="20">
        <f t="shared" si="8"/>
        <v>-5.9625000000000004</v>
      </c>
      <c r="E52" s="19">
        <f t="shared" si="9"/>
        <v>5</v>
      </c>
      <c r="F52" s="20">
        <f t="shared" si="10"/>
        <v>-29.8125</v>
      </c>
      <c r="H52" s="8">
        <v>60</v>
      </c>
      <c r="I52" s="8">
        <v>0.70099999999999996</v>
      </c>
      <c r="J52" s="20">
        <f t="shared" si="14"/>
        <v>0.30449999999999999</v>
      </c>
      <c r="K52" s="19">
        <f t="shared" si="15"/>
        <v>2</v>
      </c>
      <c r="L52" s="20">
        <f t="shared" si="13"/>
        <v>0.60899999999999999</v>
      </c>
      <c r="M52" s="10"/>
      <c r="N52" s="10"/>
      <c r="O52" s="10"/>
      <c r="Q52" s="11"/>
    </row>
    <row r="53" spans="2:17" x14ac:dyDescent="0.25">
      <c r="B53" s="8">
        <v>70</v>
      </c>
      <c r="C53" s="23">
        <v>-5.6879999999999997</v>
      </c>
      <c r="D53" s="20">
        <f t="shared" si="8"/>
        <v>-5.6854999999999993</v>
      </c>
      <c r="E53" s="19">
        <f t="shared" si="9"/>
        <v>5</v>
      </c>
      <c r="F53" s="20">
        <f t="shared" si="10"/>
        <v>-28.427499999999995</v>
      </c>
      <c r="H53" s="8">
        <v>62</v>
      </c>
      <c r="I53" s="8">
        <v>1.4590000000000001</v>
      </c>
      <c r="J53" s="20">
        <f t="shared" si="14"/>
        <v>1.08</v>
      </c>
      <c r="K53" s="19">
        <f t="shared" si="15"/>
        <v>2</v>
      </c>
      <c r="L53" s="20">
        <f t="shared" si="13"/>
        <v>2.16</v>
      </c>
      <c r="M53" s="10"/>
      <c r="N53" s="14"/>
      <c r="O53" s="14"/>
    </row>
    <row r="54" spans="2:17" x14ac:dyDescent="0.25">
      <c r="B54" s="8">
        <v>73</v>
      </c>
      <c r="C54" s="23">
        <v>-4.181</v>
      </c>
      <c r="D54" s="20"/>
      <c r="E54" s="19"/>
      <c r="F54" s="20"/>
      <c r="H54" s="8"/>
      <c r="I54" s="8"/>
      <c r="J54" s="20"/>
      <c r="K54" s="19"/>
      <c r="L54" s="20"/>
      <c r="M54" s="4"/>
      <c r="N54" s="14"/>
      <c r="O54" s="14"/>
    </row>
    <row r="55" spans="2:17" x14ac:dyDescent="0.25">
      <c r="B55" s="8">
        <v>76</v>
      </c>
      <c r="C55" s="23">
        <v>-2.7080000000000002</v>
      </c>
      <c r="D55" s="20"/>
      <c r="E55" s="19"/>
      <c r="F55" s="20"/>
      <c r="H55" s="8"/>
      <c r="I55" s="8"/>
      <c r="J55" s="20"/>
      <c r="K55" s="19"/>
      <c r="L55" s="20"/>
      <c r="M55" s="4"/>
      <c r="N55" s="14"/>
      <c r="O55" s="14"/>
    </row>
    <row r="56" spans="2:17" x14ac:dyDescent="0.25">
      <c r="B56" s="8">
        <v>79</v>
      </c>
      <c r="C56" s="23">
        <v>-0.68100000000000005</v>
      </c>
      <c r="D56" s="20"/>
      <c r="E56" s="19"/>
      <c r="F56" s="20"/>
      <c r="H56" s="8"/>
      <c r="I56" s="8"/>
      <c r="J56" s="20"/>
      <c r="K56" s="19"/>
      <c r="L56" s="20"/>
      <c r="M56" s="4"/>
      <c r="N56" s="14"/>
      <c r="O56" s="14"/>
    </row>
    <row r="57" spans="2:17" x14ac:dyDescent="0.25">
      <c r="B57" s="8">
        <v>81</v>
      </c>
      <c r="C57" s="23">
        <v>0.55800000000000005</v>
      </c>
      <c r="D57" s="20"/>
      <c r="E57" s="19"/>
      <c r="F57" s="20"/>
      <c r="H57" s="8"/>
      <c r="I57" s="8"/>
      <c r="J57" s="20"/>
      <c r="K57" s="19"/>
      <c r="L57" s="20"/>
      <c r="M57" s="4"/>
      <c r="N57" s="14"/>
      <c r="O57" s="14"/>
    </row>
    <row r="58" spans="2:17" x14ac:dyDescent="0.25">
      <c r="B58" s="8">
        <v>83</v>
      </c>
      <c r="C58" s="23">
        <v>2.5169999999999999</v>
      </c>
      <c r="D58" s="20"/>
      <c r="E58" s="19"/>
      <c r="F58" s="20"/>
      <c r="H58" s="8"/>
      <c r="I58" s="8"/>
      <c r="J58" s="20"/>
      <c r="K58" s="19"/>
      <c r="L58" s="20"/>
      <c r="M58" s="4"/>
      <c r="N58" s="14"/>
      <c r="O58" s="14"/>
    </row>
    <row r="59" spans="2:17" x14ac:dyDescent="0.25">
      <c r="B59" s="8">
        <v>85</v>
      </c>
      <c r="C59" s="23">
        <v>3.9390000000000001</v>
      </c>
      <c r="D59" s="20"/>
      <c r="E59" s="19"/>
      <c r="F59" s="20"/>
      <c r="H59" s="8"/>
      <c r="I59" s="8"/>
      <c r="J59" s="20"/>
      <c r="K59" s="19"/>
      <c r="L59" s="20"/>
      <c r="M59" s="4" t="s">
        <v>6</v>
      </c>
      <c r="N59" s="14"/>
      <c r="O59" s="14"/>
    </row>
    <row r="60" spans="2:17" x14ac:dyDescent="0.25">
      <c r="B60" s="8">
        <v>89</v>
      </c>
      <c r="C60" s="23">
        <v>3.9420000000000002</v>
      </c>
      <c r="D60" s="20"/>
      <c r="E60" s="19"/>
      <c r="F60" s="20"/>
      <c r="H60" s="8"/>
      <c r="I60" s="8"/>
      <c r="J60" s="20"/>
      <c r="K60" s="19"/>
      <c r="L60" s="20"/>
      <c r="M60" s="4"/>
      <c r="N60" s="14"/>
      <c r="O60" s="14"/>
    </row>
    <row r="61" spans="2:17" x14ac:dyDescent="0.25">
      <c r="B61" s="8">
        <v>92</v>
      </c>
      <c r="C61" s="23">
        <v>2.8180000000000001</v>
      </c>
      <c r="D61" s="20"/>
      <c r="E61" s="19"/>
      <c r="F61" s="20"/>
      <c r="H61" s="8"/>
      <c r="I61" s="8"/>
      <c r="J61" s="20"/>
      <c r="K61" s="19"/>
      <c r="L61" s="20"/>
      <c r="M61" s="4"/>
      <c r="N61" s="14"/>
      <c r="O61" s="14"/>
    </row>
    <row r="62" spans="2:17" x14ac:dyDescent="0.25">
      <c r="B62" s="8">
        <v>95</v>
      </c>
      <c r="C62" s="23">
        <v>1.3169999999999999</v>
      </c>
      <c r="D62" s="20"/>
      <c r="E62" s="19"/>
      <c r="F62" s="20"/>
      <c r="H62" s="8"/>
      <c r="I62" s="8"/>
      <c r="J62" s="20"/>
      <c r="K62" s="19"/>
      <c r="L62" s="20"/>
      <c r="M62" s="4"/>
      <c r="N62" s="14"/>
      <c r="O62" s="14"/>
    </row>
    <row r="63" spans="2:17" x14ac:dyDescent="0.25">
      <c r="B63" s="8">
        <v>100</v>
      </c>
      <c r="C63" s="23">
        <v>0.25800000000000001</v>
      </c>
      <c r="D63" s="20"/>
      <c r="E63" s="19"/>
      <c r="F63" s="20"/>
      <c r="H63" s="8"/>
      <c r="I63" s="8"/>
      <c r="J63" s="20"/>
      <c r="K63" s="19"/>
      <c r="L63" s="20"/>
      <c r="M63" s="4"/>
      <c r="N63" s="14"/>
      <c r="O63" s="14"/>
    </row>
    <row r="64" spans="2:17" x14ac:dyDescent="0.25">
      <c r="B64" s="8">
        <v>105</v>
      </c>
      <c r="C64" s="23">
        <v>1.4E-2</v>
      </c>
      <c r="D64" s="20"/>
      <c r="E64" s="19"/>
      <c r="F64" s="20"/>
      <c r="H64" s="8"/>
      <c r="I64" s="8"/>
      <c r="J64" s="20"/>
      <c r="K64" s="19"/>
      <c r="L64" s="20"/>
      <c r="M64" s="4" t="s">
        <v>9</v>
      </c>
      <c r="N64" s="14"/>
      <c r="O64" s="14"/>
    </row>
    <row r="65" spans="1:18" x14ac:dyDescent="0.25">
      <c r="B65" s="8"/>
      <c r="C65" s="23"/>
      <c r="D65" s="20"/>
      <c r="E65" s="19"/>
      <c r="F65" s="20"/>
      <c r="H65" s="8"/>
      <c r="I65" s="8"/>
      <c r="J65" s="20"/>
      <c r="K65" s="19"/>
      <c r="L65" s="20"/>
      <c r="N65" s="14"/>
      <c r="O65" s="14"/>
    </row>
    <row r="66" spans="1:18" x14ac:dyDescent="0.25">
      <c r="B66" s="8"/>
      <c r="C66" s="23"/>
      <c r="D66" s="24"/>
      <c r="E66" s="26"/>
      <c r="F66" s="24"/>
      <c r="H66" s="8"/>
      <c r="I66" s="8"/>
      <c r="J66" s="24"/>
      <c r="K66" s="26"/>
      <c r="L66" s="24"/>
      <c r="M66" s="25"/>
      <c r="N66" s="14"/>
      <c r="O66" s="14"/>
    </row>
    <row r="67" spans="1:18" ht="14.4" x14ac:dyDescent="0.3">
      <c r="A67" s="28" t="s">
        <v>17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1:18" ht="15" x14ac:dyDescent="0.25">
      <c r="B68" s="18"/>
      <c r="C68" s="16"/>
      <c r="D68" s="18"/>
      <c r="E68" s="1" t="s">
        <v>1</v>
      </c>
      <c r="F68" s="1"/>
      <c r="G68" s="27">
        <v>0.2</v>
      </c>
      <c r="H68" s="27"/>
      <c r="I68" s="18"/>
      <c r="J68" s="18"/>
      <c r="K68" s="18"/>
      <c r="L68" s="18"/>
      <c r="N68" s="6"/>
      <c r="O68" s="17"/>
    </row>
    <row r="69" spans="1:18" x14ac:dyDescent="0.25">
      <c r="B69" s="28" t="s">
        <v>2</v>
      </c>
      <c r="C69" s="28"/>
      <c r="D69" s="28"/>
      <c r="E69" s="28"/>
      <c r="F69" s="28"/>
      <c r="G69" s="4" t="s">
        <v>0</v>
      </c>
      <c r="H69" s="28" t="s">
        <v>3</v>
      </c>
      <c r="I69" s="28"/>
      <c r="J69" s="28"/>
      <c r="K69" s="28"/>
      <c r="L69" s="28"/>
      <c r="M69" s="7"/>
      <c r="N69" s="7"/>
      <c r="O69" s="7"/>
    </row>
    <row r="70" spans="1:18" x14ac:dyDescent="0.25">
      <c r="B70" s="2">
        <v>0</v>
      </c>
      <c r="C70" s="3">
        <v>0.42399999999999999</v>
      </c>
      <c r="D70" s="19"/>
      <c r="E70" s="19"/>
      <c r="F70" s="19"/>
      <c r="G70" s="19"/>
      <c r="H70" s="8"/>
      <c r="I70" s="9"/>
      <c r="J70" s="20"/>
      <c r="K70" s="19"/>
      <c r="L70" s="20"/>
      <c r="M70" s="11" t="s">
        <v>9</v>
      </c>
      <c r="N70" s="10"/>
      <c r="O70" s="10"/>
      <c r="Q70" s="11"/>
    </row>
    <row r="71" spans="1:18" x14ac:dyDescent="0.25">
      <c r="B71" s="2">
        <v>5</v>
      </c>
      <c r="C71" s="3">
        <v>0.39800000000000002</v>
      </c>
      <c r="D71" s="20">
        <f>(C70+C71)/2</f>
        <v>0.41100000000000003</v>
      </c>
      <c r="E71" s="19">
        <f>B71-B70</f>
        <v>5</v>
      </c>
      <c r="F71" s="20">
        <f>D71*E71</f>
        <v>2.0550000000000002</v>
      </c>
      <c r="G71" s="19"/>
      <c r="H71" s="2"/>
      <c r="I71" s="2"/>
      <c r="J71" s="20"/>
      <c r="K71" s="19"/>
      <c r="L71" s="20"/>
      <c r="N71" s="10"/>
      <c r="O71" s="10"/>
      <c r="P71" s="12"/>
      <c r="Q71" s="11"/>
    </row>
    <row r="72" spans="1:18" x14ac:dyDescent="0.25">
      <c r="B72" s="2">
        <v>10</v>
      </c>
      <c r="C72" s="3">
        <v>0.36899999999999999</v>
      </c>
      <c r="D72" s="20">
        <f t="shared" ref="D72:D82" si="16">(C71+C72)/2</f>
        <v>0.38350000000000001</v>
      </c>
      <c r="E72" s="19">
        <f t="shared" ref="E72:E82" si="17">B72-B71</f>
        <v>5</v>
      </c>
      <c r="F72" s="20">
        <f t="shared" ref="F72:F82" si="18">D72*E72</f>
        <v>1.9175</v>
      </c>
      <c r="G72" s="19"/>
      <c r="H72" s="2"/>
      <c r="I72" s="2"/>
      <c r="J72" s="20"/>
      <c r="K72" s="19"/>
      <c r="L72" s="20"/>
      <c r="M72" s="10"/>
      <c r="N72" s="10"/>
      <c r="O72" s="10"/>
      <c r="P72" s="12"/>
      <c r="Q72" s="11"/>
    </row>
    <row r="73" spans="1:18" x14ac:dyDescent="0.25">
      <c r="B73" s="2">
        <v>15</v>
      </c>
      <c r="C73" s="3">
        <v>0.316</v>
      </c>
      <c r="D73" s="20">
        <f t="shared" si="16"/>
        <v>0.34250000000000003</v>
      </c>
      <c r="E73" s="19">
        <f t="shared" si="17"/>
        <v>5</v>
      </c>
      <c r="F73" s="20">
        <f t="shared" si="18"/>
        <v>1.7125000000000001</v>
      </c>
      <c r="G73" s="19"/>
      <c r="H73" s="2"/>
      <c r="I73" s="2"/>
      <c r="J73" s="20"/>
      <c r="K73" s="19"/>
      <c r="L73" s="20"/>
      <c r="M73" s="10" t="s">
        <v>4</v>
      </c>
      <c r="N73" s="10"/>
      <c r="O73" s="10"/>
      <c r="P73" s="12"/>
      <c r="Q73" s="11"/>
    </row>
    <row r="74" spans="1:18" x14ac:dyDescent="0.25">
      <c r="B74" s="2">
        <v>17</v>
      </c>
      <c r="C74" s="3">
        <v>-0.68799999999999994</v>
      </c>
      <c r="D74" s="20">
        <f t="shared" si="16"/>
        <v>-0.18599999999999997</v>
      </c>
      <c r="E74" s="19">
        <f t="shared" si="17"/>
        <v>2</v>
      </c>
      <c r="F74" s="20">
        <f t="shared" si="18"/>
        <v>-0.37199999999999994</v>
      </c>
      <c r="G74" s="19"/>
      <c r="H74" s="2"/>
      <c r="I74" s="2"/>
      <c r="J74" s="20"/>
      <c r="K74" s="19"/>
      <c r="L74" s="20"/>
      <c r="M74" s="10"/>
      <c r="N74" s="10"/>
      <c r="O74" s="10"/>
      <c r="P74" s="12"/>
      <c r="Q74" s="11"/>
    </row>
    <row r="75" spans="1:18" x14ac:dyDescent="0.25">
      <c r="B75" s="2">
        <v>20</v>
      </c>
      <c r="C75" s="3">
        <v>-1.5820000000000001</v>
      </c>
      <c r="D75" s="20">
        <f t="shared" si="16"/>
        <v>-1.135</v>
      </c>
      <c r="E75" s="19">
        <f t="shared" si="17"/>
        <v>3</v>
      </c>
      <c r="F75" s="20">
        <f t="shared" si="18"/>
        <v>-3.4050000000000002</v>
      </c>
      <c r="G75" s="19"/>
      <c r="H75" s="2"/>
      <c r="I75" s="2"/>
      <c r="J75" s="20"/>
      <c r="K75" s="19"/>
      <c r="L75" s="20"/>
      <c r="M75" s="10"/>
      <c r="N75" s="10"/>
      <c r="O75" s="10"/>
      <c r="P75" s="12"/>
      <c r="Q75" s="11"/>
    </row>
    <row r="76" spans="1:18" x14ac:dyDescent="0.25">
      <c r="B76" s="2">
        <v>23</v>
      </c>
      <c r="C76" s="3">
        <v>-2.1829999999999998</v>
      </c>
      <c r="D76" s="20">
        <f t="shared" si="16"/>
        <v>-1.8824999999999998</v>
      </c>
      <c r="E76" s="19">
        <f t="shared" si="17"/>
        <v>3</v>
      </c>
      <c r="F76" s="20">
        <f t="shared" si="18"/>
        <v>-5.6474999999999991</v>
      </c>
      <c r="G76" s="19"/>
      <c r="H76" s="2">
        <v>0</v>
      </c>
      <c r="I76" s="2">
        <v>1.925</v>
      </c>
      <c r="J76" s="20"/>
      <c r="K76" s="19"/>
      <c r="L76" s="20"/>
      <c r="M76" s="10"/>
      <c r="N76" s="10"/>
      <c r="O76" s="10"/>
      <c r="P76" s="12"/>
      <c r="Q76" s="11"/>
    </row>
    <row r="77" spans="1:18" x14ac:dyDescent="0.25">
      <c r="B77" s="2">
        <v>26</v>
      </c>
      <c r="C77" s="3">
        <v>-2.6880000000000002</v>
      </c>
      <c r="D77" s="20">
        <f t="shared" si="16"/>
        <v>-2.4355000000000002</v>
      </c>
      <c r="E77" s="19">
        <f t="shared" si="17"/>
        <v>3</v>
      </c>
      <c r="F77" s="20">
        <f t="shared" si="18"/>
        <v>-7.3065000000000007</v>
      </c>
      <c r="G77" s="19"/>
      <c r="H77" s="2">
        <v>5</v>
      </c>
      <c r="I77" s="2">
        <v>1.9119999999999999</v>
      </c>
      <c r="J77" s="20">
        <f t="shared" ref="J77" si="19">AVERAGE(I76,I77)</f>
        <v>1.9184999999999999</v>
      </c>
      <c r="K77" s="19">
        <f t="shared" ref="K77" si="20">H77-H76</f>
        <v>5</v>
      </c>
      <c r="L77" s="20">
        <f t="shared" ref="L77:L84" si="21">K77*J77</f>
        <v>9.5924999999999994</v>
      </c>
      <c r="M77" s="10"/>
      <c r="N77" s="10"/>
      <c r="O77" s="10"/>
      <c r="P77" s="12"/>
      <c r="Q77" s="11"/>
    </row>
    <row r="78" spans="1:18" x14ac:dyDescent="0.25">
      <c r="B78" s="2">
        <v>30</v>
      </c>
      <c r="C78" s="3">
        <v>-3.6320000000000001</v>
      </c>
      <c r="D78" s="20">
        <f t="shared" si="16"/>
        <v>-3.16</v>
      </c>
      <c r="E78" s="19">
        <f t="shared" si="17"/>
        <v>4</v>
      </c>
      <c r="F78" s="20">
        <f t="shared" si="18"/>
        <v>-12.64</v>
      </c>
      <c r="G78" s="19"/>
      <c r="H78" s="19">
        <f>H79-(I78-I79)*2</f>
        <v>6.2200000000000006</v>
      </c>
      <c r="I78" s="19">
        <v>1.91</v>
      </c>
      <c r="J78" s="20">
        <f>AVERAGE(I77,I78)</f>
        <v>1.911</v>
      </c>
      <c r="K78" s="19">
        <f>H78-H77</f>
        <v>1.2200000000000006</v>
      </c>
      <c r="L78" s="20">
        <f t="shared" si="21"/>
        <v>2.3314200000000014</v>
      </c>
      <c r="N78" s="14"/>
      <c r="O78" s="14"/>
      <c r="P78" s="12"/>
      <c r="Q78" s="11"/>
    </row>
    <row r="79" spans="1:18" x14ac:dyDescent="0.25">
      <c r="B79" s="2">
        <v>35</v>
      </c>
      <c r="C79" s="3">
        <v>-4.8860000000000001</v>
      </c>
      <c r="D79" s="20">
        <f t="shared" si="16"/>
        <v>-4.2590000000000003</v>
      </c>
      <c r="E79" s="19">
        <f t="shared" si="17"/>
        <v>5</v>
      </c>
      <c r="F79" s="20">
        <f t="shared" si="18"/>
        <v>-21.295000000000002</v>
      </c>
      <c r="G79" s="19"/>
      <c r="H79" s="11">
        <f>H80-9</f>
        <v>16</v>
      </c>
      <c r="I79" s="11">
        <f>I80</f>
        <v>-2.98</v>
      </c>
      <c r="J79" s="20">
        <f t="shared" ref="J79:J84" si="22">AVERAGE(I78,I79)</f>
        <v>-0.53500000000000003</v>
      </c>
      <c r="K79" s="19">
        <f t="shared" ref="K79:K84" si="23">H79-H78</f>
        <v>9.7799999999999994</v>
      </c>
      <c r="L79" s="20">
        <f t="shared" si="21"/>
        <v>-5.2323000000000004</v>
      </c>
      <c r="N79" s="10"/>
      <c r="O79" s="10"/>
      <c r="P79" s="12"/>
      <c r="Q79" s="11"/>
    </row>
    <row r="80" spans="1:18" x14ac:dyDescent="0.25">
      <c r="B80" s="2">
        <v>40</v>
      </c>
      <c r="C80" s="3">
        <v>-5.5839999999999996</v>
      </c>
      <c r="D80" s="20">
        <f t="shared" si="16"/>
        <v>-5.2349999999999994</v>
      </c>
      <c r="E80" s="19">
        <f t="shared" si="17"/>
        <v>5</v>
      </c>
      <c r="F80" s="20">
        <f t="shared" si="18"/>
        <v>-26.174999999999997</v>
      </c>
      <c r="G80" s="1"/>
      <c r="H80" s="11">
        <v>25</v>
      </c>
      <c r="I80" s="11">
        <v>-2.98</v>
      </c>
      <c r="J80" s="20">
        <f t="shared" si="22"/>
        <v>-2.98</v>
      </c>
      <c r="K80" s="19">
        <f t="shared" si="23"/>
        <v>9</v>
      </c>
      <c r="L80" s="20">
        <f t="shared" si="21"/>
        <v>-26.82</v>
      </c>
      <c r="M80" s="10"/>
      <c r="N80" s="14"/>
      <c r="O80" s="14"/>
      <c r="P80" s="12"/>
      <c r="Q80" s="11"/>
    </row>
    <row r="81" spans="2:17" x14ac:dyDescent="0.25">
      <c r="B81" s="2">
        <v>45</v>
      </c>
      <c r="C81" s="3">
        <v>-6.0620000000000003</v>
      </c>
      <c r="D81" s="20">
        <f t="shared" si="16"/>
        <v>-5.8230000000000004</v>
      </c>
      <c r="E81" s="19">
        <f t="shared" si="17"/>
        <v>5</v>
      </c>
      <c r="F81" s="20">
        <f t="shared" si="18"/>
        <v>-29.115000000000002</v>
      </c>
      <c r="G81" s="1"/>
      <c r="H81" s="19">
        <f>H80+9</f>
        <v>34</v>
      </c>
      <c r="I81" s="19">
        <f>I80</f>
        <v>-2.98</v>
      </c>
      <c r="J81" s="20">
        <f t="shared" si="22"/>
        <v>-2.98</v>
      </c>
      <c r="K81" s="19">
        <f t="shared" si="23"/>
        <v>9</v>
      </c>
      <c r="L81" s="20">
        <f t="shared" si="21"/>
        <v>-26.82</v>
      </c>
      <c r="N81" s="14"/>
      <c r="O81" s="14"/>
      <c r="P81" s="12"/>
      <c r="Q81" s="11"/>
    </row>
    <row r="82" spans="2:17" x14ac:dyDescent="0.25">
      <c r="B82" s="2">
        <v>50</v>
      </c>
      <c r="C82" s="3">
        <v>-6.3819999999999997</v>
      </c>
      <c r="D82" s="20">
        <f t="shared" si="16"/>
        <v>-6.2219999999999995</v>
      </c>
      <c r="E82" s="19">
        <f t="shared" si="17"/>
        <v>5</v>
      </c>
      <c r="F82" s="20">
        <f t="shared" si="18"/>
        <v>-31.11</v>
      </c>
      <c r="G82" s="1"/>
      <c r="H82" s="19">
        <f>H81+(I82-I81)*2</f>
        <v>44.06</v>
      </c>
      <c r="I82" s="19">
        <v>2.0499999999999998</v>
      </c>
      <c r="J82" s="20">
        <f t="shared" si="22"/>
        <v>-0.46500000000000008</v>
      </c>
      <c r="K82" s="19">
        <f t="shared" si="23"/>
        <v>10.060000000000002</v>
      </c>
      <c r="L82" s="20">
        <f t="shared" si="21"/>
        <v>-4.6779000000000019</v>
      </c>
      <c r="M82" s="10"/>
      <c r="N82" s="10"/>
      <c r="O82" s="10"/>
      <c r="Q82" s="11"/>
    </row>
    <row r="83" spans="2:17" x14ac:dyDescent="0.25">
      <c r="B83" s="2">
        <v>52</v>
      </c>
      <c r="C83" s="3">
        <v>-6.5309999999999997</v>
      </c>
      <c r="D83" s="20"/>
      <c r="E83" s="19"/>
      <c r="F83" s="20"/>
      <c r="G83" s="1"/>
      <c r="H83" s="2">
        <v>45</v>
      </c>
      <c r="I83" s="15">
        <v>2.0379999999999998</v>
      </c>
      <c r="J83" s="20">
        <f t="shared" si="22"/>
        <v>2.0439999999999996</v>
      </c>
      <c r="K83" s="19">
        <f t="shared" si="23"/>
        <v>0.93999999999999773</v>
      </c>
      <c r="L83" s="20">
        <f t="shared" si="21"/>
        <v>1.9213599999999951</v>
      </c>
      <c r="M83" s="10" t="s">
        <v>5</v>
      </c>
      <c r="N83" s="10"/>
      <c r="O83" s="10"/>
      <c r="Q83" s="11"/>
    </row>
    <row r="84" spans="2:17" x14ac:dyDescent="0.25">
      <c r="B84" s="2">
        <v>55</v>
      </c>
      <c r="C84" s="3">
        <v>-6.3579999999999997</v>
      </c>
      <c r="D84" s="20"/>
      <c r="E84" s="19"/>
      <c r="F84" s="20"/>
      <c r="G84" s="1"/>
      <c r="H84" s="8">
        <v>50</v>
      </c>
      <c r="I84" s="8">
        <v>2.0249999999999999</v>
      </c>
      <c r="J84" s="20">
        <f t="shared" si="22"/>
        <v>2.0314999999999999</v>
      </c>
      <c r="K84" s="19">
        <f t="shared" si="23"/>
        <v>5</v>
      </c>
      <c r="L84" s="20">
        <f t="shared" si="21"/>
        <v>10.157499999999999</v>
      </c>
      <c r="M84" s="10"/>
      <c r="N84" s="10"/>
      <c r="O84" s="10"/>
      <c r="Q84" s="11"/>
    </row>
    <row r="85" spans="2:17" x14ac:dyDescent="0.25">
      <c r="B85" s="8">
        <v>60</v>
      </c>
      <c r="C85" s="23">
        <v>-5.9909999999999997</v>
      </c>
      <c r="D85" s="20"/>
      <c r="E85" s="19"/>
      <c r="F85" s="20"/>
      <c r="H85" s="8"/>
      <c r="I85" s="8"/>
      <c r="J85" s="20"/>
      <c r="K85" s="19"/>
      <c r="L85" s="20"/>
      <c r="M85" s="10"/>
      <c r="N85" s="10"/>
      <c r="O85" s="10"/>
      <c r="Q85" s="11"/>
    </row>
    <row r="86" spans="2:17" x14ac:dyDescent="0.25">
      <c r="B86" s="8">
        <v>65</v>
      </c>
      <c r="C86" s="23">
        <v>-5.6319999999999997</v>
      </c>
      <c r="D86" s="20"/>
      <c r="E86" s="19"/>
      <c r="F86" s="20"/>
      <c r="H86" s="8"/>
      <c r="I86" s="8"/>
      <c r="J86" s="20"/>
      <c r="K86" s="19"/>
      <c r="L86" s="20"/>
      <c r="N86" s="14"/>
      <c r="O86" s="14"/>
    </row>
    <row r="87" spans="2:17" x14ac:dyDescent="0.25">
      <c r="B87" s="8">
        <v>70</v>
      </c>
      <c r="C87" s="23">
        <v>-5.1879999999999997</v>
      </c>
      <c r="D87" s="20"/>
      <c r="E87" s="19"/>
      <c r="F87" s="20"/>
      <c r="H87" s="8"/>
      <c r="I87" s="8"/>
      <c r="J87" s="20"/>
      <c r="K87" s="19"/>
      <c r="L87" s="20"/>
      <c r="N87" s="6"/>
      <c r="O87" s="6"/>
    </row>
    <row r="88" spans="2:17" x14ac:dyDescent="0.25">
      <c r="B88" s="8">
        <v>75</v>
      </c>
      <c r="C88" s="23">
        <v>-4.6319999999999997</v>
      </c>
    </row>
    <row r="89" spans="2:17" x14ac:dyDescent="0.25">
      <c r="B89" s="8">
        <v>80</v>
      </c>
      <c r="C89" s="23">
        <v>-3.6850000000000001</v>
      </c>
    </row>
    <row r="90" spans="2:17" x14ac:dyDescent="0.25">
      <c r="B90" s="8">
        <v>83</v>
      </c>
      <c r="C90" s="23">
        <v>-1.708</v>
      </c>
    </row>
    <row r="91" spans="2:17" x14ac:dyDescent="0.25">
      <c r="B91" s="8">
        <v>86</v>
      </c>
      <c r="C91" s="23">
        <v>-0.58499999999999996</v>
      </c>
    </row>
    <row r="92" spans="2:17" x14ac:dyDescent="0.25">
      <c r="B92" s="8">
        <v>89</v>
      </c>
      <c r="C92" s="23">
        <v>0.112</v>
      </c>
      <c r="M92" s="21" t="s">
        <v>6</v>
      </c>
    </row>
    <row r="93" spans="2:17" x14ac:dyDescent="0.25">
      <c r="B93" s="8">
        <v>92</v>
      </c>
      <c r="C93" s="23">
        <v>1.7999999999999999E-2</v>
      </c>
    </row>
    <row r="94" spans="2:17" x14ac:dyDescent="0.25">
      <c r="B94" s="8">
        <v>95</v>
      </c>
      <c r="C94" s="23">
        <v>-3.2000000000000001E-2</v>
      </c>
    </row>
    <row r="95" spans="2:17" x14ac:dyDescent="0.25">
      <c r="B95" s="8">
        <v>100</v>
      </c>
      <c r="C95" s="23">
        <v>-4.2999999999999997E-2</v>
      </c>
    </row>
    <row r="96" spans="2:17" x14ac:dyDescent="0.25">
      <c r="B96" s="8">
        <v>110</v>
      </c>
      <c r="C96" s="23">
        <v>-5.1999999999999998E-2</v>
      </c>
      <c r="M96" s="21" t="s">
        <v>9</v>
      </c>
    </row>
    <row r="97" spans="2:3" x14ac:dyDescent="0.25">
      <c r="B97" s="8"/>
      <c r="C97" s="23"/>
    </row>
    <row r="98" spans="2:3" x14ac:dyDescent="0.25">
      <c r="B98" s="8"/>
      <c r="C98" s="23"/>
    </row>
    <row r="99" spans="2:3" x14ac:dyDescent="0.25">
      <c r="B99" s="8"/>
      <c r="C99" s="23"/>
    </row>
    <row r="100" spans="2:3" x14ac:dyDescent="0.25">
      <c r="B100" s="8"/>
      <c r="C100" s="23"/>
    </row>
    <row r="101" spans="2:3" x14ac:dyDescent="0.25">
      <c r="B101" s="8"/>
      <c r="C101" s="23"/>
    </row>
    <row r="102" spans="2:3" x14ac:dyDescent="0.25">
      <c r="B102" s="8"/>
      <c r="C102" s="23"/>
    </row>
    <row r="103" spans="2:3" x14ac:dyDescent="0.25">
      <c r="B103" s="8"/>
      <c r="C103" s="23"/>
    </row>
    <row r="104" spans="2:3" x14ac:dyDescent="0.25">
      <c r="B104" s="8"/>
      <c r="C104" s="23"/>
    </row>
    <row r="105" spans="2:3" x14ac:dyDescent="0.25">
      <c r="B105" s="8"/>
      <c r="C105" s="23"/>
    </row>
    <row r="106" spans="2:3" x14ac:dyDescent="0.25">
      <c r="B106" s="2"/>
      <c r="C106" s="3"/>
    </row>
    <row r="107" spans="2:3" x14ac:dyDescent="0.25">
      <c r="B107" s="2"/>
      <c r="C107" s="3"/>
    </row>
    <row r="108" spans="2:3" x14ac:dyDescent="0.25">
      <c r="B108" s="2"/>
      <c r="C108" s="3"/>
    </row>
    <row r="109" spans="2:3" x14ac:dyDescent="0.25">
      <c r="B109" s="2"/>
      <c r="C109" s="3"/>
    </row>
    <row r="110" spans="2:3" x14ac:dyDescent="0.25">
      <c r="B110" s="2"/>
      <c r="C110" s="3"/>
    </row>
    <row r="111" spans="2:3" x14ac:dyDescent="0.25">
      <c r="B111" s="8"/>
      <c r="C111" s="23"/>
    </row>
    <row r="112" spans="2:3" x14ac:dyDescent="0.25">
      <c r="B112" s="8"/>
      <c r="C112" s="23"/>
    </row>
    <row r="113" spans="2:3" x14ac:dyDescent="0.25">
      <c r="B113" s="8"/>
      <c r="C113" s="23"/>
    </row>
    <row r="114" spans="2:3" x14ac:dyDescent="0.25">
      <c r="B114" s="8"/>
      <c r="C114" s="23"/>
    </row>
    <row r="115" spans="2:3" x14ac:dyDescent="0.25">
      <c r="B115" s="8"/>
      <c r="C115" s="23"/>
    </row>
    <row r="116" spans="2:3" x14ac:dyDescent="0.25">
      <c r="B116" s="8"/>
      <c r="C116" s="23"/>
    </row>
    <row r="117" spans="2:3" x14ac:dyDescent="0.25">
      <c r="B117" s="8"/>
      <c r="C117" s="23"/>
    </row>
    <row r="118" spans="2:3" x14ac:dyDescent="0.25">
      <c r="B118" s="8"/>
      <c r="C118" s="23"/>
    </row>
    <row r="119" spans="2:3" x14ac:dyDescent="0.25">
      <c r="B119" s="8"/>
      <c r="C119" s="23"/>
    </row>
    <row r="120" spans="2:3" x14ac:dyDescent="0.25">
      <c r="B120" s="8"/>
      <c r="C120" s="23"/>
    </row>
    <row r="121" spans="2:3" x14ac:dyDescent="0.25">
      <c r="B121" s="8"/>
      <c r="C121" s="23"/>
    </row>
    <row r="122" spans="2:3" x14ac:dyDescent="0.25">
      <c r="B122" s="8"/>
      <c r="C122" s="23"/>
    </row>
    <row r="123" spans="2:3" x14ac:dyDescent="0.25">
      <c r="B123" s="8"/>
      <c r="C123" s="23"/>
    </row>
    <row r="124" spans="2:3" x14ac:dyDescent="0.25">
      <c r="B124" s="8"/>
      <c r="C124" s="23"/>
    </row>
    <row r="125" spans="2:3" x14ac:dyDescent="0.25">
      <c r="B125" s="8"/>
      <c r="C125" s="23"/>
    </row>
    <row r="126" spans="2:3" x14ac:dyDescent="0.25">
      <c r="B126" s="8"/>
      <c r="C126" s="23"/>
    </row>
    <row r="127" spans="2:3" x14ac:dyDescent="0.25">
      <c r="B127" s="8"/>
      <c r="C127" s="23"/>
    </row>
  </sheetData>
  <mergeCells count="9">
    <mergeCell ref="G68:H68"/>
    <mergeCell ref="B69:F69"/>
    <mergeCell ref="H69:L69"/>
    <mergeCell ref="A1:S1"/>
    <mergeCell ref="A3:P3"/>
    <mergeCell ref="B4:F4"/>
    <mergeCell ref="H4:L4"/>
    <mergeCell ref="A36:R36"/>
    <mergeCell ref="A67:R67"/>
  </mergeCells>
  <pageMargins left="0.7" right="0.7" top="0.75" bottom="0.75" header="0.3" footer="0.3"/>
  <pageSetup paperSize="9" scale="62" orientation="portrait" r:id="rId1"/>
  <rowBreaks count="1" manualBreakCount="1">
    <brk id="65" max="19" man="1"/>
  </rowBreaks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Outfall </vt:lpstr>
      <vt:lpstr>Offtake</vt:lpstr>
      <vt:lpstr>Offtake!Print_Area</vt:lpstr>
      <vt:lpstr>'Outfall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2024-12-03T06:55:33Z</dcterms:modified>
</cp:coreProperties>
</file>