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charts/chart40.xml" ContentType="application/vnd.openxmlformats-officedocument.drawingml.chart+xml"/>
  <Override PartName="/xl/drawings/drawing43.xml" ContentType="application/vnd.openxmlformats-officedocument.drawingml.chartshapes+xml"/>
  <Override PartName="/xl/charts/chart41.xml" ContentType="application/vnd.openxmlformats-officedocument.drawingml.chart+xml"/>
  <Override PartName="/xl/drawings/drawing44.xml" ContentType="application/vnd.openxmlformats-officedocument.drawingml.chartshapes+xml"/>
  <Override PartName="/xl/charts/chart42.xml" ContentType="application/vnd.openxmlformats-officedocument.drawingml.chart+xml"/>
  <Override PartName="/xl/drawings/drawing45.xml" ContentType="application/vnd.openxmlformats-officedocument.drawingml.chartshapes+xml"/>
  <Override PartName="/xl/charts/chart43.xml" ContentType="application/vnd.openxmlformats-officedocument.drawingml.chart+xml"/>
  <Override PartName="/xl/drawings/drawing46.xml" ContentType="application/vnd.openxmlformats-officedocument.drawingml.chartshapes+xml"/>
  <Override PartName="/xl/charts/chart44.xml" ContentType="application/vnd.openxmlformats-officedocument.drawingml.chart+xml"/>
  <Override PartName="/xl/drawings/drawing47.xml" ContentType="application/vnd.openxmlformats-officedocument.drawingml.chartshapes+xml"/>
  <Override PartName="/xl/charts/chart45.xml" ContentType="application/vnd.openxmlformats-officedocument.drawingml.chart+xml"/>
  <Override PartName="/xl/drawings/drawing48.xml" ContentType="application/vnd.openxmlformats-officedocument.drawingml.chartshapes+xml"/>
  <Override PartName="/xl/charts/chart46.xml" ContentType="application/vnd.openxmlformats-officedocument.drawingml.chart+xml"/>
  <Override PartName="/xl/drawings/drawing49.xml" ContentType="application/vnd.openxmlformats-officedocument.drawingml.chartshapes+xml"/>
  <Override PartName="/xl/charts/chart47.xml" ContentType="application/vnd.openxmlformats-officedocument.drawingml.chart+xml"/>
  <Override PartName="/xl/drawings/drawing50.xml" ContentType="application/vnd.openxmlformats-officedocument.drawingml.chartshapes+xml"/>
  <Override PartName="/xl/charts/chart48.xml" ContentType="application/vnd.openxmlformats-officedocument.drawingml.chart+xml"/>
  <Override PartName="/xl/drawings/drawing51.xml" ContentType="application/vnd.openxmlformats-officedocument.drawingml.chartshapes+xml"/>
  <Override PartName="/xl/charts/chart49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50.xml" ContentType="application/vnd.openxmlformats-officedocument.drawingml.chart+xml"/>
  <Override PartName="/xl/drawings/drawing54.xml" ContentType="application/vnd.openxmlformats-officedocument.drawingml.chartshapes+xml"/>
  <Override PartName="/xl/charts/chart51.xml" ContentType="application/vnd.openxmlformats-officedocument.drawingml.chart+xml"/>
  <Override PartName="/xl/drawings/drawing55.xml" ContentType="application/vnd.openxmlformats-officedocument.drawingml.chartshapes+xml"/>
  <Override PartName="/xl/charts/chart52.xml" ContentType="application/vnd.openxmlformats-officedocument.drawingml.chart+xml"/>
  <Override PartName="/xl/drawings/drawing56.xml" ContentType="application/vnd.openxmlformats-officedocument.drawingml.chartshapes+xml"/>
  <Override PartName="/xl/charts/chart53.xml" ContentType="application/vnd.openxmlformats-officedocument.drawingml.chart+xml"/>
  <Override PartName="/xl/drawings/drawing57.xml" ContentType="application/vnd.openxmlformats-officedocument.drawingml.chartshapes+xml"/>
  <Override PartName="/xl/charts/chart54.xml" ContentType="application/vnd.openxmlformats-officedocument.drawingml.chart+xml"/>
  <Override PartName="/xl/drawings/drawing58.xml" ContentType="application/vnd.openxmlformats-officedocument.drawingml.chartshapes+xml"/>
  <Override PartName="/xl/charts/chart55.xml" ContentType="application/vnd.openxmlformats-officedocument.drawingml.chart+xml"/>
  <Override PartName="/xl/drawings/drawing59.xml" ContentType="application/vnd.openxmlformats-officedocument.drawingml.chartshapes+xml"/>
  <Override PartName="/xl/charts/chart56.xml" ContentType="application/vnd.openxmlformats-officedocument.drawingml.chart+xml"/>
  <Override PartName="/xl/drawings/drawing60.xml" ContentType="application/vnd.openxmlformats-officedocument.drawingml.chartshapes+xml"/>
  <Override PartName="/xl/charts/chart57.xml" ContentType="application/vnd.openxmlformats-officedocument.drawingml.chart+xml"/>
  <Override PartName="/xl/drawings/drawing61.xml" ContentType="application/vnd.openxmlformats-officedocument.drawingml.chartshapes+xml"/>
  <Override PartName="/xl/charts/chart58.xml" ContentType="application/vnd.openxmlformats-officedocument.drawingml.chart+xml"/>
  <Override PartName="/xl/drawings/drawing62.xml" ContentType="application/vnd.openxmlformats-officedocument.drawingml.chartshapes+xml"/>
  <Override PartName="/xl/charts/chart59.xml" ContentType="application/vnd.openxmlformats-officedocument.drawingml.chart+xml"/>
  <Override PartName="/xl/drawings/drawing63.xml" ContentType="application/vnd.openxmlformats-officedocument.drawingml.chartshapes+xml"/>
  <Override PartName="/xl/charts/chart60.xml" ContentType="application/vnd.openxmlformats-officedocument.drawingml.chart+xml"/>
  <Override PartName="/xl/drawings/drawing64.xml" ContentType="application/vnd.openxmlformats-officedocument.drawingml.chartshapes+xml"/>
  <Override PartName="/xl/charts/chart61.xml" ContentType="application/vnd.openxmlformats-officedocument.drawingml.chart+xml"/>
  <Override PartName="/xl/drawings/drawing65.xml" ContentType="application/vnd.openxmlformats-officedocument.drawingml.chartshapes+xml"/>
  <Override PartName="/xl/charts/chart62.xml" ContentType="application/vnd.openxmlformats-officedocument.drawingml.chart+xml"/>
  <Override PartName="/xl/drawings/drawing66.xml" ContentType="application/vnd.openxmlformats-officedocument.drawingml.chartshapes+xml"/>
  <Override PartName="/xl/charts/chart63.xml" ContentType="application/vnd.openxmlformats-officedocument.drawingml.chart+xml"/>
  <Override PartName="/xl/drawings/drawing67.xml" ContentType="application/vnd.openxmlformats-officedocument.drawingml.chartshapes+xml"/>
  <Override PartName="/xl/charts/chart64.xml" ContentType="application/vnd.openxmlformats-officedocument.drawingml.chart+xml"/>
  <Override PartName="/xl/drawings/drawing68.xml" ContentType="application/vnd.openxmlformats-officedocument.drawingml.chartshapes+xml"/>
  <Override PartName="/xl/charts/chart65.xml" ContentType="application/vnd.openxmlformats-officedocument.drawingml.chart+xml"/>
  <Override PartName="/xl/drawings/drawing69.xml" ContentType="application/vnd.openxmlformats-officedocument.drawingml.chartshapes+xml"/>
  <Override PartName="/xl/charts/chart66.xml" ContentType="application/vnd.openxmlformats-officedocument.drawingml.chart+xml"/>
  <Override PartName="/xl/drawings/drawing70.xml" ContentType="application/vnd.openxmlformats-officedocument.drawingml.chartshapes+xml"/>
  <Override PartName="/xl/charts/chart67.xml" ContentType="application/vnd.openxmlformats-officedocument.drawingml.chart+xml"/>
  <Override PartName="/xl/drawings/drawing71.xml" ContentType="application/vnd.openxmlformats-officedocument.drawingml.chartshapes+xml"/>
  <Override PartName="/xl/charts/chart68.xml" ContentType="application/vnd.openxmlformats-officedocument.drawingml.chart+xml"/>
  <Override PartName="/xl/drawings/drawing72.xml" ContentType="application/vnd.openxmlformats-officedocument.drawingml.chartshapes+xml"/>
  <Override PartName="/xl/charts/chart69.xml" ContentType="application/vnd.openxmlformats-officedocument.drawingml.chart+xml"/>
  <Override PartName="/xl/drawings/drawing73.xml" ContentType="application/vnd.openxmlformats-officedocument.drawingml.chartshapes+xml"/>
  <Override PartName="/xl/charts/chart70.xml" ContentType="application/vnd.openxmlformats-officedocument.drawingml.chart+xml"/>
  <Override PartName="/xl/drawings/drawing74.xml" ContentType="application/vnd.openxmlformats-officedocument.drawingml.chartshapes+xml"/>
  <Override PartName="/xl/charts/chart71.xml" ContentType="application/vnd.openxmlformats-officedocument.drawingml.chart+xml"/>
  <Override PartName="/xl/drawings/drawing75.xml" ContentType="application/vnd.openxmlformats-officedocument.drawingml.chartshapes+xml"/>
  <Override PartName="/xl/charts/chart72.xml" ContentType="application/vnd.openxmlformats-officedocument.drawingml.chart+xml"/>
  <Override PartName="/xl/drawings/drawing76.xml" ContentType="application/vnd.openxmlformats-officedocument.drawingml.chartshapes+xml"/>
  <Override PartName="/xl/charts/chart73.xml" ContentType="application/vnd.openxmlformats-officedocument.drawingml.chart+xml"/>
  <Override PartName="/xl/drawings/drawing77.xml" ContentType="application/vnd.openxmlformats-officedocument.drawingml.chartshapes+xml"/>
  <Override PartName="/xl/drawings/drawing78.xml" ContentType="application/vnd.openxmlformats-officedocument.drawing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drawings/drawing93.xml" ContentType="application/vnd.openxmlformats-officedocument.drawingml.chartshapes+xml"/>
  <Override PartName="/xl/charts/chart89.xml" ContentType="application/vnd.openxmlformats-officedocument.drawingml.chart+xml"/>
  <Override PartName="/xl/drawings/drawing94.xml" ContentType="application/vnd.openxmlformats-officedocument.drawingml.chartshapes+xml"/>
  <Override PartName="/xl/charts/chart90.xml" ContentType="application/vnd.openxmlformats-officedocument.drawingml.chart+xml"/>
  <Override PartName="/xl/drawings/drawing95.xml" ContentType="application/vnd.openxmlformats-officedocument.drawingml.chartshapes+xml"/>
  <Override PartName="/xl/charts/chart91.xml" ContentType="application/vnd.openxmlformats-officedocument.drawingml.chart+xml"/>
  <Override PartName="/xl/drawings/drawing96.xml" ContentType="application/vnd.openxmlformats-officedocument.drawingml.chartshapes+xml"/>
  <Override PartName="/xl/charts/chart92.xml" ContentType="application/vnd.openxmlformats-officedocument.drawingml.chart+xml"/>
  <Override PartName="/xl/drawings/drawing97.xml" ContentType="application/vnd.openxmlformats-officedocument.drawingml.chartshapes+xml"/>
  <Override PartName="/xl/charts/chart93.xml" ContentType="application/vnd.openxmlformats-officedocument.drawingml.chart+xml"/>
  <Override PartName="/xl/drawings/drawing98.xml" ContentType="application/vnd.openxmlformats-officedocument.drawingml.chartshapes+xml"/>
  <Override PartName="/xl/charts/chart94.xml" ContentType="application/vnd.openxmlformats-officedocument.drawingml.chart+xml"/>
  <Override PartName="/xl/drawings/drawing99.xml" ContentType="application/vnd.openxmlformats-officedocument.drawingml.chartshapes+xml"/>
  <Override PartName="/xl/charts/chart95.xml" ContentType="application/vnd.openxmlformats-officedocument.drawingml.chart+xml"/>
  <Override PartName="/xl/drawings/drawing100.xml" ContentType="application/vnd.openxmlformats-officedocument.drawingml.chartshapes+xml"/>
  <Override PartName="/xl/charts/chart96.xml" ContentType="application/vnd.openxmlformats-officedocument.drawingml.chart+xml"/>
  <Override PartName="/xl/drawings/drawing101.xml" ContentType="application/vnd.openxmlformats-officedocument.drawingml.chartshapes+xml"/>
  <Override PartName="/xl/charts/chart97.xml" ContentType="application/vnd.openxmlformats-officedocument.drawingml.chart+xml"/>
  <Override PartName="/xl/drawings/drawing10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updateLinks="never"/>
  <mc:AlternateContent xmlns:mc="http://schemas.openxmlformats.org/markup-compatibility/2006">
    <mc:Choice Requires="x15">
      <x15ac:absPath xmlns:x15ac="http://schemas.microsoft.com/office/spreadsheetml/2010/11/ac" url="D:\Design_All_DC_5\AEMostofa\Meherpur WD Division\P1\Ichamoti Khal\XL_FILE &amp; KMZ\"/>
    </mc:Choice>
  </mc:AlternateContent>
  <xr:revisionPtr revIDLastSave="0" documentId="13_ncr:1_{6C52B411-AB75-4BEA-979A-CD8C0B15800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 " sheetId="14" r:id="rId1"/>
    <sheet name="long section" sheetId="13" r:id="rId2"/>
    <sheet name="cross sectional data" sheetId="12" r:id="rId3"/>
    <sheet name="crossectional data final" sheetId="8" state="hidden" r:id="rId4"/>
    <sheet name="earth calculation" sheetId="3" state="hidden" r:id="rId5"/>
    <sheet name="survey data" sheetId="1" state="hidden" r:id="rId6"/>
    <sheet name="crossection data" sheetId="2" state="hidden" r:id="rId7"/>
  </sheets>
  <definedNames>
    <definedName name="_xlnm.Print_Area" localSheetId="0">'Cover '!$A$1:$L$48</definedName>
    <definedName name="_xlnm.Print_Area" localSheetId="2">'cross sectional data'!$A$1:$V$752</definedName>
    <definedName name="_xlnm.Print_Area" localSheetId="6">'crossection data'!$A$1:$R$968</definedName>
    <definedName name="_xlnm.Print_Area" localSheetId="3">'crossectional data final'!$A$1:$V$753</definedName>
    <definedName name="_xlnm.Print_Area" localSheetId="4">'earth calculation'!$A$1:$V$968</definedName>
    <definedName name="_xlnm.Print_Area" localSheetId="1">'long section'!$A$1:$Q$37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4" l="1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22" i="12" l="1"/>
  <c r="C622" i="12"/>
  <c r="D621" i="12"/>
  <c r="C621" i="12"/>
  <c r="D620" i="12"/>
  <c r="C620" i="12"/>
  <c r="D619" i="12"/>
  <c r="C619" i="12"/>
  <c r="D618" i="12"/>
  <c r="C618" i="12"/>
  <c r="D617" i="12"/>
  <c r="C617" i="12"/>
  <c r="D616" i="12"/>
  <c r="C616" i="12"/>
  <c r="D615" i="12"/>
  <c r="C615" i="12"/>
  <c r="D614" i="12"/>
  <c r="C614" i="12"/>
  <c r="U613" i="12"/>
  <c r="T613" i="12"/>
  <c r="D613" i="12"/>
  <c r="C613" i="12"/>
  <c r="U612" i="12"/>
  <c r="T612" i="12"/>
  <c r="D612" i="12"/>
  <c r="C612" i="12"/>
  <c r="U611" i="12"/>
  <c r="T611" i="12"/>
  <c r="D611" i="12"/>
  <c r="C611" i="12"/>
  <c r="U610" i="12"/>
  <c r="T610" i="12"/>
  <c r="D610" i="12"/>
  <c r="C610" i="12"/>
  <c r="T609" i="12"/>
  <c r="D609" i="12"/>
  <c r="C609" i="12"/>
  <c r="T608" i="12"/>
  <c r="D608" i="12"/>
  <c r="C608" i="12"/>
  <c r="T607" i="12"/>
  <c r="R607" i="12"/>
  <c r="R608" i="12" s="1"/>
  <c r="D607" i="12"/>
  <c r="C607" i="12"/>
  <c r="U606" i="12"/>
  <c r="T606" i="12"/>
  <c r="D606" i="12"/>
  <c r="C606" i="12"/>
  <c r="U605" i="12"/>
  <c r="T605" i="12"/>
  <c r="D605" i="12"/>
  <c r="C605" i="12"/>
  <c r="U604" i="12"/>
  <c r="T604" i="12"/>
  <c r="D604" i="12"/>
  <c r="C604" i="12"/>
  <c r="U603" i="12"/>
  <c r="T603" i="12"/>
  <c r="D603" i="12"/>
  <c r="C603" i="12"/>
  <c r="U602" i="12"/>
  <c r="T602" i="12"/>
  <c r="D602" i="12"/>
  <c r="C602" i="12"/>
  <c r="U601" i="12"/>
  <c r="T601" i="12"/>
  <c r="D601" i="12"/>
  <c r="C601" i="12"/>
  <c r="U600" i="12"/>
  <c r="T600" i="12"/>
  <c r="D600" i="12"/>
  <c r="C600" i="12"/>
  <c r="U599" i="12"/>
  <c r="T599" i="12"/>
  <c r="D592" i="12"/>
  <c r="C592" i="12"/>
  <c r="D591" i="12"/>
  <c r="C591" i="12"/>
  <c r="D590" i="12"/>
  <c r="C590" i="12"/>
  <c r="D589" i="12"/>
  <c r="C589" i="12"/>
  <c r="U588" i="12"/>
  <c r="T588" i="12"/>
  <c r="D588" i="12"/>
  <c r="C588" i="12"/>
  <c r="U587" i="12"/>
  <c r="T587" i="12"/>
  <c r="D587" i="12"/>
  <c r="C587" i="12"/>
  <c r="U586" i="12"/>
  <c r="T586" i="12"/>
  <c r="D586" i="12"/>
  <c r="C586" i="12"/>
  <c r="U585" i="12"/>
  <c r="T585" i="12"/>
  <c r="D585" i="12"/>
  <c r="C585" i="12"/>
  <c r="U584" i="12"/>
  <c r="T584" i="12"/>
  <c r="D584" i="12"/>
  <c r="C584" i="12"/>
  <c r="U583" i="12"/>
  <c r="T583" i="12"/>
  <c r="D583" i="12"/>
  <c r="C583" i="12"/>
  <c r="U582" i="12"/>
  <c r="T582" i="12"/>
  <c r="D582" i="12"/>
  <c r="C582" i="12"/>
  <c r="U581" i="12"/>
  <c r="T581" i="12"/>
  <c r="D581" i="12"/>
  <c r="C581" i="12"/>
  <c r="U580" i="12"/>
  <c r="T580" i="12"/>
  <c r="D580" i="12"/>
  <c r="C580" i="12"/>
  <c r="U579" i="12"/>
  <c r="T579" i="12"/>
  <c r="D579" i="12"/>
  <c r="C579" i="12"/>
  <c r="T578" i="12"/>
  <c r="D578" i="12"/>
  <c r="C578" i="12"/>
  <c r="T577" i="12"/>
  <c r="D577" i="12"/>
  <c r="C577" i="12"/>
  <c r="T576" i="12"/>
  <c r="D576" i="12"/>
  <c r="C576" i="12"/>
  <c r="T575" i="12"/>
  <c r="R575" i="12"/>
  <c r="U575" i="12" s="1"/>
  <c r="D575" i="12"/>
  <c r="C575" i="12"/>
  <c r="U574" i="12"/>
  <c r="T574" i="12"/>
  <c r="D574" i="12"/>
  <c r="C574" i="12"/>
  <c r="U573" i="12"/>
  <c r="T573" i="12"/>
  <c r="D573" i="12"/>
  <c r="C573" i="12"/>
  <c r="U572" i="12"/>
  <c r="T572" i="12"/>
  <c r="D572" i="12"/>
  <c r="C572" i="12"/>
  <c r="U571" i="12"/>
  <c r="T571" i="12"/>
  <c r="D571" i="12"/>
  <c r="C571" i="12"/>
  <c r="U570" i="12"/>
  <c r="T570" i="12"/>
  <c r="D570" i="12"/>
  <c r="C570" i="12"/>
  <c r="U569" i="12"/>
  <c r="T569" i="12"/>
  <c r="D569" i="12"/>
  <c r="C569" i="12"/>
  <c r="U568" i="12"/>
  <c r="T568" i="12"/>
  <c r="D568" i="12"/>
  <c r="C568" i="12"/>
  <c r="U567" i="12"/>
  <c r="T567" i="12"/>
  <c r="D554" i="12"/>
  <c r="C554" i="12"/>
  <c r="D553" i="12"/>
  <c r="C553" i="12"/>
  <c r="D552" i="12"/>
  <c r="C552" i="12"/>
  <c r="D551" i="12"/>
  <c r="C551" i="12"/>
  <c r="D550" i="12"/>
  <c r="C550" i="12"/>
  <c r="D549" i="12"/>
  <c r="C549" i="12"/>
  <c r="D548" i="12"/>
  <c r="C548" i="12"/>
  <c r="D547" i="12"/>
  <c r="C547" i="12"/>
  <c r="D546" i="12"/>
  <c r="C546" i="12"/>
  <c r="U545" i="12"/>
  <c r="T545" i="12"/>
  <c r="D545" i="12"/>
  <c r="C545" i="12"/>
  <c r="U544" i="12"/>
  <c r="T544" i="12"/>
  <c r="D544" i="12"/>
  <c r="C544" i="12"/>
  <c r="U543" i="12"/>
  <c r="T543" i="12"/>
  <c r="D543" i="12"/>
  <c r="C543" i="12"/>
  <c r="U542" i="12"/>
  <c r="T542" i="12"/>
  <c r="D542" i="12"/>
  <c r="C542" i="12"/>
  <c r="T541" i="12"/>
  <c r="D541" i="12"/>
  <c r="C541" i="12"/>
  <c r="T540" i="12"/>
  <c r="D540" i="12"/>
  <c r="C540" i="12"/>
  <c r="T539" i="12"/>
  <c r="D539" i="12"/>
  <c r="C539" i="12"/>
  <c r="T538" i="12"/>
  <c r="R538" i="12"/>
  <c r="R539" i="12" s="1"/>
  <c r="R540" i="12" s="1"/>
  <c r="D538" i="12"/>
  <c r="C538" i="12"/>
  <c r="U537" i="12"/>
  <c r="T537" i="12"/>
  <c r="D537" i="12"/>
  <c r="C537" i="12"/>
  <c r="U536" i="12"/>
  <c r="T536" i="12"/>
  <c r="D536" i="12"/>
  <c r="C536" i="12"/>
  <c r="U535" i="12"/>
  <c r="T535" i="12"/>
  <c r="D535" i="12"/>
  <c r="C535" i="12"/>
  <c r="U534" i="12"/>
  <c r="T534" i="12"/>
  <c r="D534" i="12"/>
  <c r="C534" i="12"/>
  <c r="U533" i="12"/>
  <c r="T533" i="12"/>
  <c r="D527" i="12"/>
  <c r="C527" i="12"/>
  <c r="D526" i="12"/>
  <c r="C526" i="12"/>
  <c r="D525" i="12"/>
  <c r="C525" i="12"/>
  <c r="D524" i="12"/>
  <c r="C524" i="12"/>
  <c r="D523" i="12"/>
  <c r="C523" i="12"/>
  <c r="D522" i="12"/>
  <c r="C522" i="12"/>
  <c r="D521" i="12"/>
  <c r="C521" i="12"/>
  <c r="D520" i="12"/>
  <c r="C520" i="12"/>
  <c r="D519" i="12"/>
  <c r="C519" i="12"/>
  <c r="U518" i="12"/>
  <c r="T518" i="12"/>
  <c r="D518" i="12"/>
  <c r="C518" i="12"/>
  <c r="U517" i="12"/>
  <c r="T517" i="12"/>
  <c r="D517" i="12"/>
  <c r="C517" i="12"/>
  <c r="U516" i="12"/>
  <c r="T516" i="12"/>
  <c r="D516" i="12"/>
  <c r="C516" i="12"/>
  <c r="U515" i="12"/>
  <c r="T515" i="12"/>
  <c r="D515" i="12"/>
  <c r="C515" i="12"/>
  <c r="U514" i="12"/>
  <c r="T514" i="12"/>
  <c r="D514" i="12"/>
  <c r="C514" i="12"/>
  <c r="U513" i="12"/>
  <c r="T513" i="12"/>
  <c r="D513" i="12"/>
  <c r="C513" i="12"/>
  <c r="T512" i="12"/>
  <c r="D512" i="12"/>
  <c r="C512" i="12"/>
  <c r="T511" i="12"/>
  <c r="D511" i="12"/>
  <c r="C511" i="12"/>
  <c r="T510" i="12"/>
  <c r="D510" i="12"/>
  <c r="C510" i="12"/>
  <c r="T509" i="12"/>
  <c r="R509" i="12"/>
  <c r="U509" i="12" s="1"/>
  <c r="D509" i="12"/>
  <c r="C509" i="12"/>
  <c r="U508" i="12"/>
  <c r="T508" i="12"/>
  <c r="D508" i="12"/>
  <c r="C508" i="12"/>
  <c r="U507" i="12"/>
  <c r="T507" i="12"/>
  <c r="D507" i="12"/>
  <c r="C507" i="12"/>
  <c r="U506" i="12"/>
  <c r="T506" i="12"/>
  <c r="D506" i="12"/>
  <c r="C506" i="12"/>
  <c r="U505" i="12"/>
  <c r="T505" i="12"/>
  <c r="D505" i="12"/>
  <c r="C505" i="12"/>
  <c r="U504" i="12"/>
  <c r="T504" i="12"/>
  <c r="D487" i="12"/>
  <c r="C487" i="12"/>
  <c r="D486" i="12"/>
  <c r="C486" i="12"/>
  <c r="D485" i="12"/>
  <c r="C485" i="12"/>
  <c r="D484" i="12"/>
  <c r="C484" i="12"/>
  <c r="D483" i="12"/>
  <c r="C483" i="12"/>
  <c r="D482" i="12"/>
  <c r="C482" i="12"/>
  <c r="D481" i="12"/>
  <c r="C481" i="12"/>
  <c r="D480" i="12"/>
  <c r="C480" i="12"/>
  <c r="D479" i="12"/>
  <c r="C479" i="12"/>
  <c r="U478" i="12"/>
  <c r="T478" i="12"/>
  <c r="D478" i="12"/>
  <c r="C478" i="12"/>
  <c r="U477" i="12"/>
  <c r="T477" i="12"/>
  <c r="D477" i="12"/>
  <c r="C477" i="12"/>
  <c r="U476" i="12"/>
  <c r="T476" i="12"/>
  <c r="D476" i="12"/>
  <c r="C476" i="12"/>
  <c r="U475" i="12"/>
  <c r="T475" i="12"/>
  <c r="D475" i="12"/>
  <c r="C475" i="12"/>
  <c r="T474" i="12"/>
  <c r="D474" i="12"/>
  <c r="C474" i="12"/>
  <c r="T473" i="12"/>
  <c r="D473" i="12"/>
  <c r="C473" i="12"/>
  <c r="T472" i="12"/>
  <c r="D472" i="12"/>
  <c r="C472" i="12"/>
  <c r="T471" i="12"/>
  <c r="R471" i="12"/>
  <c r="U471" i="12" s="1"/>
  <c r="D471" i="12"/>
  <c r="C471" i="12"/>
  <c r="U470" i="12"/>
  <c r="T470" i="12"/>
  <c r="D470" i="12"/>
  <c r="C470" i="12"/>
  <c r="U469" i="12"/>
  <c r="T469" i="12"/>
  <c r="D469" i="12"/>
  <c r="C469" i="12"/>
  <c r="U468" i="12"/>
  <c r="T468" i="12"/>
  <c r="D468" i="12"/>
  <c r="C468" i="12"/>
  <c r="U467" i="12"/>
  <c r="T467" i="12"/>
  <c r="U466" i="12"/>
  <c r="T466" i="12"/>
  <c r="D462" i="12"/>
  <c r="C462" i="12"/>
  <c r="D461" i="12"/>
  <c r="C461" i="12"/>
  <c r="D460" i="12"/>
  <c r="C460" i="12"/>
  <c r="D459" i="12"/>
  <c r="C459" i="12"/>
  <c r="D458" i="12"/>
  <c r="C458" i="12"/>
  <c r="D457" i="12"/>
  <c r="C457" i="12"/>
  <c r="D456" i="12"/>
  <c r="C456" i="12"/>
  <c r="D455" i="12"/>
  <c r="C455" i="12"/>
  <c r="D454" i="12"/>
  <c r="C454" i="12"/>
  <c r="D453" i="12"/>
  <c r="C453" i="12"/>
  <c r="D452" i="12"/>
  <c r="C452" i="12"/>
  <c r="D451" i="12"/>
  <c r="C451" i="12"/>
  <c r="D450" i="12"/>
  <c r="C450" i="12"/>
  <c r="D449" i="12"/>
  <c r="C449" i="12"/>
  <c r="T448" i="12"/>
  <c r="D448" i="12"/>
  <c r="C448" i="12"/>
  <c r="T447" i="12"/>
  <c r="D447" i="12"/>
  <c r="C447" i="12"/>
  <c r="T446" i="12"/>
  <c r="D446" i="12"/>
  <c r="C446" i="12"/>
  <c r="T445" i="12"/>
  <c r="R445" i="12"/>
  <c r="U445" i="12" s="1"/>
  <c r="D445" i="12"/>
  <c r="C445" i="12"/>
  <c r="U444" i="12"/>
  <c r="T444" i="12"/>
  <c r="D444" i="12"/>
  <c r="C444" i="12"/>
  <c r="U443" i="12"/>
  <c r="T443" i="12"/>
  <c r="D443" i="12"/>
  <c r="C443" i="12"/>
  <c r="U442" i="12"/>
  <c r="T442" i="12"/>
  <c r="D442" i="12"/>
  <c r="C442" i="12"/>
  <c r="U441" i="12"/>
  <c r="T441" i="12"/>
  <c r="D426" i="12"/>
  <c r="C426" i="12"/>
  <c r="D425" i="12"/>
  <c r="C425" i="12"/>
  <c r="D424" i="12"/>
  <c r="C424" i="12"/>
  <c r="D423" i="12"/>
  <c r="C423" i="12"/>
  <c r="D422" i="12"/>
  <c r="C422" i="12"/>
  <c r="D421" i="12"/>
  <c r="C421" i="12"/>
  <c r="D420" i="12"/>
  <c r="C420" i="12"/>
  <c r="U419" i="12"/>
  <c r="T419" i="12"/>
  <c r="D419" i="12"/>
  <c r="C419" i="12"/>
  <c r="U418" i="12"/>
  <c r="T418" i="12"/>
  <c r="D418" i="12"/>
  <c r="C418" i="12"/>
  <c r="U417" i="12"/>
  <c r="T417" i="12"/>
  <c r="D417" i="12"/>
  <c r="C417" i="12"/>
  <c r="U416" i="12"/>
  <c r="T416" i="12"/>
  <c r="D416" i="12"/>
  <c r="C416" i="12"/>
  <c r="U415" i="12"/>
  <c r="T415" i="12"/>
  <c r="D415" i="12"/>
  <c r="C415" i="12"/>
  <c r="T414" i="12"/>
  <c r="D414" i="12"/>
  <c r="C414" i="12"/>
  <c r="T413" i="12"/>
  <c r="D413" i="12"/>
  <c r="C413" i="12"/>
  <c r="T412" i="12"/>
  <c r="D412" i="12"/>
  <c r="C412" i="12"/>
  <c r="T411" i="12"/>
  <c r="R411" i="12"/>
  <c r="U411" i="12" s="1"/>
  <c r="D411" i="12"/>
  <c r="C411" i="12"/>
  <c r="U410" i="12"/>
  <c r="T410" i="12"/>
  <c r="D410" i="12"/>
  <c r="C410" i="12"/>
  <c r="U409" i="12"/>
  <c r="T409" i="12"/>
  <c r="D409" i="12"/>
  <c r="C409" i="12"/>
  <c r="U408" i="12"/>
  <c r="T408" i="12"/>
  <c r="D408" i="12"/>
  <c r="C408" i="12"/>
  <c r="U407" i="12"/>
  <c r="T407" i="12"/>
  <c r="D407" i="12"/>
  <c r="C407" i="12"/>
  <c r="U406" i="12"/>
  <c r="T406" i="12"/>
  <c r="D406" i="12"/>
  <c r="C406" i="12"/>
  <c r="U405" i="12"/>
  <c r="T405" i="12"/>
  <c r="D405" i="12"/>
  <c r="C405" i="12"/>
  <c r="U404" i="12"/>
  <c r="T404" i="12"/>
  <c r="D398" i="12"/>
  <c r="C398" i="12"/>
  <c r="D397" i="12"/>
  <c r="C397" i="12"/>
  <c r="D396" i="12"/>
  <c r="C396" i="12"/>
  <c r="D395" i="12"/>
  <c r="C395" i="12"/>
  <c r="D394" i="12"/>
  <c r="C394" i="12"/>
  <c r="D393" i="12"/>
  <c r="C393" i="12"/>
  <c r="D392" i="12"/>
  <c r="C392" i="12"/>
  <c r="D391" i="12"/>
  <c r="C391" i="12"/>
  <c r="D390" i="12"/>
  <c r="C390" i="12"/>
  <c r="U389" i="12"/>
  <c r="T389" i="12"/>
  <c r="D389" i="12"/>
  <c r="C389" i="12"/>
  <c r="U388" i="12"/>
  <c r="T388" i="12"/>
  <c r="D388" i="12"/>
  <c r="C388" i="12"/>
  <c r="U387" i="12"/>
  <c r="T387" i="12"/>
  <c r="D387" i="12"/>
  <c r="C387" i="12"/>
  <c r="U386" i="12"/>
  <c r="T386" i="12"/>
  <c r="D386" i="12"/>
  <c r="C386" i="12"/>
  <c r="U385" i="12"/>
  <c r="T385" i="12"/>
  <c r="D385" i="12"/>
  <c r="C385" i="12"/>
  <c r="T384" i="12"/>
  <c r="D384" i="12"/>
  <c r="C384" i="12"/>
  <c r="T383" i="12"/>
  <c r="D383" i="12"/>
  <c r="C383" i="12"/>
  <c r="T382" i="12"/>
  <c r="D382" i="12"/>
  <c r="C382" i="12"/>
  <c r="T381" i="12"/>
  <c r="R381" i="12"/>
  <c r="U381" i="12" s="1"/>
  <c r="D381" i="12"/>
  <c r="C381" i="12"/>
  <c r="U380" i="12"/>
  <c r="T380" i="12"/>
  <c r="D380" i="12"/>
  <c r="C380" i="12"/>
  <c r="U379" i="12"/>
  <c r="T379" i="12"/>
  <c r="D379" i="12"/>
  <c r="C379" i="12"/>
  <c r="U378" i="12"/>
  <c r="T378" i="12"/>
  <c r="U377" i="12"/>
  <c r="T377" i="12"/>
  <c r="D366" i="12"/>
  <c r="C366" i="12"/>
  <c r="D365" i="12"/>
  <c r="C365" i="12"/>
  <c r="D364" i="12"/>
  <c r="C364" i="12"/>
  <c r="D363" i="12"/>
  <c r="C363" i="12"/>
  <c r="U362" i="12"/>
  <c r="T362" i="12"/>
  <c r="D362" i="12"/>
  <c r="C362" i="12"/>
  <c r="U361" i="12"/>
  <c r="T361" i="12"/>
  <c r="D361" i="12"/>
  <c r="C361" i="12"/>
  <c r="U360" i="12"/>
  <c r="T360" i="12"/>
  <c r="D360" i="12"/>
  <c r="C360" i="12"/>
  <c r="U359" i="12"/>
  <c r="T359" i="12"/>
  <c r="D359" i="12"/>
  <c r="C359" i="12"/>
  <c r="U358" i="12"/>
  <c r="T358" i="12"/>
  <c r="D358" i="12"/>
  <c r="C358" i="12"/>
  <c r="U357" i="12"/>
  <c r="T357" i="12"/>
  <c r="D357" i="12"/>
  <c r="C357" i="12"/>
  <c r="U356" i="12"/>
  <c r="T356" i="12"/>
  <c r="D356" i="12"/>
  <c r="C356" i="12"/>
  <c r="U355" i="12"/>
  <c r="T355" i="12"/>
  <c r="D355" i="12"/>
  <c r="C355" i="12"/>
  <c r="U354" i="12"/>
  <c r="T354" i="12"/>
  <c r="D354" i="12"/>
  <c r="C354" i="12"/>
  <c r="U353" i="12"/>
  <c r="T353" i="12"/>
  <c r="D353" i="12"/>
  <c r="C353" i="12"/>
  <c r="U352" i="12"/>
  <c r="T352" i="12"/>
  <c r="D352" i="12"/>
  <c r="C352" i="12"/>
  <c r="T351" i="12"/>
  <c r="D351" i="12"/>
  <c r="C351" i="12"/>
  <c r="T350" i="12"/>
  <c r="D350" i="12"/>
  <c r="C350" i="12"/>
  <c r="T349" i="12"/>
  <c r="D349" i="12"/>
  <c r="C349" i="12"/>
  <c r="T348" i="12"/>
  <c r="R348" i="12"/>
  <c r="U348" i="12" s="1"/>
  <c r="D348" i="12"/>
  <c r="C348" i="12"/>
  <c r="U347" i="12"/>
  <c r="T347" i="12"/>
  <c r="D347" i="12"/>
  <c r="C347" i="12"/>
  <c r="U346" i="12"/>
  <c r="T346" i="12"/>
  <c r="D346" i="12"/>
  <c r="C346" i="12"/>
  <c r="U345" i="12"/>
  <c r="T345" i="12"/>
  <c r="D345" i="12"/>
  <c r="C345" i="12"/>
  <c r="U344" i="12"/>
  <c r="T344" i="12"/>
  <c r="D344" i="12"/>
  <c r="C344" i="12"/>
  <c r="U343" i="12"/>
  <c r="T343" i="12"/>
  <c r="D343" i="12"/>
  <c r="C343" i="12"/>
  <c r="U342" i="12"/>
  <c r="T342" i="12"/>
  <c r="D342" i="12"/>
  <c r="C342" i="12"/>
  <c r="U341" i="12"/>
  <c r="T341" i="12"/>
  <c r="D341" i="12"/>
  <c r="C341" i="12"/>
  <c r="U340" i="12"/>
  <c r="T340" i="12"/>
  <c r="D335" i="12"/>
  <c r="C335" i="12"/>
  <c r="D334" i="12"/>
  <c r="C334" i="12"/>
  <c r="D333" i="12"/>
  <c r="C333" i="12"/>
  <c r="D332" i="12"/>
  <c r="C332" i="12"/>
  <c r="D331" i="12"/>
  <c r="C331" i="12"/>
  <c r="D330" i="12"/>
  <c r="C330" i="12"/>
  <c r="D329" i="12"/>
  <c r="C329" i="12"/>
  <c r="D328" i="12"/>
  <c r="C328" i="12"/>
  <c r="U327" i="12"/>
  <c r="T327" i="12"/>
  <c r="D327" i="12"/>
  <c r="C327" i="12"/>
  <c r="U326" i="12"/>
  <c r="T326" i="12"/>
  <c r="D326" i="12"/>
  <c r="C326" i="12"/>
  <c r="U325" i="12"/>
  <c r="T325" i="12"/>
  <c r="D325" i="12"/>
  <c r="C325" i="12"/>
  <c r="U324" i="12"/>
  <c r="T324" i="12"/>
  <c r="D324" i="12"/>
  <c r="C324" i="12"/>
  <c r="T323" i="12"/>
  <c r="D323" i="12"/>
  <c r="C323" i="12"/>
  <c r="T322" i="12"/>
  <c r="D322" i="12"/>
  <c r="C322" i="12"/>
  <c r="T321" i="12"/>
  <c r="D321" i="12"/>
  <c r="C321" i="12"/>
  <c r="T320" i="12"/>
  <c r="R320" i="12"/>
  <c r="R321" i="12" s="1"/>
  <c r="U321" i="12" s="1"/>
  <c r="D320" i="12"/>
  <c r="C320" i="12"/>
  <c r="U319" i="12"/>
  <c r="T319" i="12"/>
  <c r="D319" i="12"/>
  <c r="C319" i="12"/>
  <c r="U318" i="12"/>
  <c r="T318" i="12"/>
  <c r="D318" i="12"/>
  <c r="C318" i="12"/>
  <c r="U317" i="12"/>
  <c r="T317" i="12"/>
  <c r="D317" i="12"/>
  <c r="C317" i="12"/>
  <c r="U316" i="12"/>
  <c r="T316" i="12"/>
  <c r="D316" i="12"/>
  <c r="C316" i="12"/>
  <c r="U315" i="12"/>
  <c r="T315" i="12"/>
  <c r="U314" i="12"/>
  <c r="T314" i="12"/>
  <c r="D307" i="12"/>
  <c r="C307" i="12"/>
  <c r="D306" i="12"/>
  <c r="C306" i="12"/>
  <c r="D305" i="12"/>
  <c r="C305" i="12"/>
  <c r="D304" i="12"/>
  <c r="C304" i="12"/>
  <c r="D303" i="12"/>
  <c r="C303" i="12"/>
  <c r="U302" i="12"/>
  <c r="T302" i="12"/>
  <c r="D302" i="12"/>
  <c r="C302" i="12"/>
  <c r="U301" i="12"/>
  <c r="T301" i="12"/>
  <c r="D301" i="12"/>
  <c r="C301" i="12"/>
  <c r="U300" i="12"/>
  <c r="T300" i="12"/>
  <c r="D300" i="12"/>
  <c r="C300" i="12"/>
  <c r="U299" i="12"/>
  <c r="T299" i="12"/>
  <c r="D299" i="12"/>
  <c r="C299" i="12"/>
  <c r="U298" i="12"/>
  <c r="T298" i="12"/>
  <c r="D298" i="12"/>
  <c r="C298" i="12"/>
  <c r="U297" i="12"/>
  <c r="T297" i="12"/>
  <c r="D297" i="12"/>
  <c r="C297" i="12"/>
  <c r="U296" i="12"/>
  <c r="T296" i="12"/>
  <c r="D296" i="12"/>
  <c r="C296" i="12"/>
  <c r="U295" i="12"/>
  <c r="T295" i="12"/>
  <c r="D295" i="12"/>
  <c r="C295" i="12"/>
  <c r="U294" i="12"/>
  <c r="T294" i="12"/>
  <c r="D294" i="12"/>
  <c r="C294" i="12"/>
  <c r="T293" i="12"/>
  <c r="D293" i="12"/>
  <c r="C293" i="12"/>
  <c r="T292" i="12"/>
  <c r="D292" i="12"/>
  <c r="C292" i="12"/>
  <c r="T291" i="12"/>
  <c r="D291" i="12"/>
  <c r="C291" i="12"/>
  <c r="T290" i="12"/>
  <c r="R290" i="12"/>
  <c r="U290" i="12" s="1"/>
  <c r="D290" i="12"/>
  <c r="C290" i="12"/>
  <c r="U289" i="12"/>
  <c r="T289" i="12"/>
  <c r="D289" i="12"/>
  <c r="C289" i="12"/>
  <c r="U288" i="12"/>
  <c r="T288" i="12"/>
  <c r="D288" i="12"/>
  <c r="C288" i="12"/>
  <c r="U287" i="12"/>
  <c r="T287" i="12"/>
  <c r="D287" i="12"/>
  <c r="C287" i="12"/>
  <c r="U286" i="12"/>
  <c r="T286" i="12"/>
  <c r="D286" i="12"/>
  <c r="C286" i="12"/>
  <c r="U285" i="12"/>
  <c r="T285" i="12"/>
  <c r="D285" i="12"/>
  <c r="C285" i="12"/>
  <c r="U284" i="12"/>
  <c r="T284" i="12"/>
  <c r="D284" i="12"/>
  <c r="C284" i="12"/>
  <c r="U283" i="12"/>
  <c r="T283" i="12"/>
  <c r="D283" i="12"/>
  <c r="C283" i="12"/>
  <c r="U282" i="12"/>
  <c r="T282" i="12"/>
  <c r="D282" i="12"/>
  <c r="C282" i="12"/>
  <c r="U281" i="12"/>
  <c r="T281" i="12"/>
  <c r="D275" i="12"/>
  <c r="C275" i="12"/>
  <c r="D274" i="12"/>
  <c r="C274" i="12"/>
  <c r="D273" i="12"/>
  <c r="C273" i="12"/>
  <c r="D272" i="12"/>
  <c r="C272" i="12"/>
  <c r="D271" i="12"/>
  <c r="C271" i="12"/>
  <c r="D270" i="12"/>
  <c r="C270" i="12"/>
  <c r="U269" i="12"/>
  <c r="T269" i="12"/>
  <c r="D269" i="12"/>
  <c r="C269" i="12"/>
  <c r="U268" i="12"/>
  <c r="T268" i="12"/>
  <c r="D268" i="12"/>
  <c r="C268" i="12"/>
  <c r="U267" i="12"/>
  <c r="T267" i="12"/>
  <c r="D267" i="12"/>
  <c r="C267" i="12"/>
  <c r="U266" i="12"/>
  <c r="T266" i="12"/>
  <c r="D266" i="12"/>
  <c r="C266" i="12"/>
  <c r="U265" i="12"/>
  <c r="T265" i="12"/>
  <c r="D265" i="12"/>
  <c r="C265" i="12"/>
  <c r="U264" i="12"/>
  <c r="T264" i="12"/>
  <c r="D264" i="12"/>
  <c r="C264" i="12"/>
  <c r="T263" i="12"/>
  <c r="D263" i="12"/>
  <c r="C263" i="12"/>
  <c r="T262" i="12"/>
  <c r="D262" i="12"/>
  <c r="C262" i="12"/>
  <c r="T261" i="12"/>
  <c r="D261" i="12"/>
  <c r="C261" i="12"/>
  <c r="T260" i="12"/>
  <c r="R260" i="12"/>
  <c r="D260" i="12"/>
  <c r="C260" i="12"/>
  <c r="U259" i="12"/>
  <c r="T259" i="12"/>
  <c r="D259" i="12"/>
  <c r="C259" i="12"/>
  <c r="U258" i="12"/>
  <c r="T258" i="12"/>
  <c r="D258" i="12"/>
  <c r="C258" i="12"/>
  <c r="U257" i="12"/>
  <c r="T257" i="12"/>
  <c r="D257" i="12"/>
  <c r="C257" i="12"/>
  <c r="U256" i="12"/>
  <c r="T256" i="12"/>
  <c r="D256" i="12"/>
  <c r="C256" i="12"/>
  <c r="U255" i="12"/>
  <c r="T255" i="12"/>
  <c r="D255" i="12"/>
  <c r="C255" i="12"/>
  <c r="U254" i="12"/>
  <c r="T254" i="12"/>
  <c r="D254" i="12"/>
  <c r="C254" i="12"/>
  <c r="U253" i="12"/>
  <c r="T253" i="12"/>
  <c r="D253" i="12"/>
  <c r="C253" i="12"/>
  <c r="U252" i="12"/>
  <c r="T252" i="12"/>
  <c r="D239" i="12"/>
  <c r="C239" i="12"/>
  <c r="D238" i="12"/>
  <c r="C238" i="12"/>
  <c r="D237" i="12"/>
  <c r="C237" i="12"/>
  <c r="D236" i="12"/>
  <c r="C236" i="12"/>
  <c r="D235" i="12"/>
  <c r="C235" i="12"/>
  <c r="D234" i="12"/>
  <c r="C234" i="12"/>
  <c r="D233" i="12"/>
  <c r="C233" i="12"/>
  <c r="U232" i="12"/>
  <c r="T232" i="12"/>
  <c r="D232" i="12"/>
  <c r="C232" i="12"/>
  <c r="U231" i="12"/>
  <c r="T231" i="12"/>
  <c r="D231" i="12"/>
  <c r="C231" i="12"/>
  <c r="U230" i="12"/>
  <c r="T230" i="12"/>
  <c r="D230" i="12"/>
  <c r="C230" i="12"/>
  <c r="U229" i="12"/>
  <c r="T229" i="12"/>
  <c r="D229" i="12"/>
  <c r="C229" i="12"/>
  <c r="U228" i="12"/>
  <c r="T228" i="12"/>
  <c r="D228" i="12"/>
  <c r="C228" i="12"/>
  <c r="U227" i="12"/>
  <c r="T227" i="12"/>
  <c r="D227" i="12"/>
  <c r="C227" i="12"/>
  <c r="T226" i="12"/>
  <c r="D226" i="12"/>
  <c r="C226" i="12"/>
  <c r="T225" i="12"/>
  <c r="D225" i="12"/>
  <c r="C225" i="12"/>
  <c r="T224" i="12"/>
  <c r="R224" i="12"/>
  <c r="U224" i="12" s="1"/>
  <c r="D224" i="12"/>
  <c r="C224" i="12"/>
  <c r="U223" i="12"/>
  <c r="T223" i="12"/>
  <c r="D223" i="12"/>
  <c r="C223" i="12"/>
  <c r="U222" i="12"/>
  <c r="T222" i="12"/>
  <c r="D222" i="12"/>
  <c r="C222" i="12"/>
  <c r="U221" i="12"/>
  <c r="T221" i="12"/>
  <c r="D221" i="12"/>
  <c r="C221" i="12"/>
  <c r="U220" i="12"/>
  <c r="T220" i="12"/>
  <c r="D220" i="12"/>
  <c r="C220" i="12"/>
  <c r="U219" i="12"/>
  <c r="T219" i="12"/>
  <c r="D219" i="12"/>
  <c r="C219" i="12"/>
  <c r="D213" i="12"/>
  <c r="C213" i="12"/>
  <c r="D212" i="12"/>
  <c r="C212" i="12"/>
  <c r="D211" i="12"/>
  <c r="C211" i="12"/>
  <c r="D210" i="12"/>
  <c r="C210" i="12"/>
  <c r="U209" i="12"/>
  <c r="T209" i="12"/>
  <c r="D209" i="12"/>
  <c r="C209" i="12"/>
  <c r="U208" i="12"/>
  <c r="T208" i="12"/>
  <c r="D208" i="12"/>
  <c r="C208" i="12"/>
  <c r="U207" i="12"/>
  <c r="T207" i="12"/>
  <c r="D207" i="12"/>
  <c r="C207" i="12"/>
  <c r="U206" i="12"/>
  <c r="T206" i="12"/>
  <c r="D206" i="12"/>
  <c r="C206" i="12"/>
  <c r="U205" i="12"/>
  <c r="T205" i="12"/>
  <c r="D205" i="12"/>
  <c r="C205" i="12"/>
  <c r="U204" i="12"/>
  <c r="T204" i="12"/>
  <c r="D204" i="12"/>
  <c r="C204" i="12"/>
  <c r="U203" i="12"/>
  <c r="T203" i="12"/>
  <c r="D203" i="12"/>
  <c r="C203" i="12"/>
  <c r="T202" i="12"/>
  <c r="D202" i="12"/>
  <c r="C202" i="12"/>
  <c r="T201" i="12"/>
  <c r="D201" i="12"/>
  <c r="C201" i="12"/>
  <c r="T200" i="12"/>
  <c r="D200" i="12"/>
  <c r="C200" i="12"/>
  <c r="T199" i="12"/>
  <c r="R199" i="12"/>
  <c r="R200" i="12" s="1"/>
  <c r="U200" i="12" s="1"/>
  <c r="D199" i="12"/>
  <c r="C199" i="12"/>
  <c r="U198" i="12"/>
  <c r="T198" i="12"/>
  <c r="D198" i="12"/>
  <c r="C198" i="12"/>
  <c r="U197" i="12"/>
  <c r="T197" i="12"/>
  <c r="D197" i="12"/>
  <c r="C197" i="12"/>
  <c r="U196" i="12"/>
  <c r="T196" i="12"/>
  <c r="D196" i="12"/>
  <c r="C196" i="12"/>
  <c r="U195" i="12"/>
  <c r="T195" i="12"/>
  <c r="D195" i="12"/>
  <c r="C195" i="12"/>
  <c r="U194" i="12"/>
  <c r="T194" i="12"/>
  <c r="D194" i="12"/>
  <c r="C194" i="12"/>
  <c r="U193" i="12"/>
  <c r="T193" i="12"/>
  <c r="D193" i="12"/>
  <c r="C193" i="12"/>
  <c r="U192" i="12"/>
  <c r="T192" i="12"/>
  <c r="D192" i="12"/>
  <c r="C192" i="12"/>
  <c r="U191" i="12"/>
  <c r="T191" i="12"/>
  <c r="D191" i="12"/>
  <c r="C191" i="12"/>
  <c r="U190" i="12"/>
  <c r="T190" i="12"/>
  <c r="D190" i="12"/>
  <c r="C190" i="12"/>
  <c r="U189" i="12"/>
  <c r="T189" i="12"/>
  <c r="D182" i="12"/>
  <c r="C182" i="12"/>
  <c r="D181" i="12"/>
  <c r="C181" i="12"/>
  <c r="D180" i="12"/>
  <c r="C180" i="12"/>
  <c r="D179" i="12"/>
  <c r="C179" i="12"/>
  <c r="D178" i="12"/>
  <c r="C178" i="12"/>
  <c r="U177" i="12"/>
  <c r="T177" i="12"/>
  <c r="D177" i="12"/>
  <c r="C177" i="12"/>
  <c r="U176" i="12"/>
  <c r="T176" i="12"/>
  <c r="D176" i="12"/>
  <c r="C176" i="12"/>
  <c r="U175" i="12"/>
  <c r="T175" i="12"/>
  <c r="D175" i="12"/>
  <c r="C175" i="12"/>
  <c r="U174" i="12"/>
  <c r="T174" i="12"/>
  <c r="D174" i="12"/>
  <c r="C174" i="12"/>
  <c r="U173" i="12"/>
  <c r="T173" i="12"/>
  <c r="D173" i="12"/>
  <c r="C173" i="12"/>
  <c r="U172" i="12"/>
  <c r="T172" i="12"/>
  <c r="D172" i="12"/>
  <c r="C172" i="12"/>
  <c r="U171" i="12"/>
  <c r="T171" i="12"/>
  <c r="D171" i="12"/>
  <c r="C171" i="12"/>
  <c r="T170" i="12"/>
  <c r="D170" i="12"/>
  <c r="C170" i="12"/>
  <c r="T169" i="12"/>
  <c r="D169" i="12"/>
  <c r="C169" i="12"/>
  <c r="T168" i="12"/>
  <c r="D168" i="12"/>
  <c r="C168" i="12"/>
  <c r="T167" i="12"/>
  <c r="R167" i="12"/>
  <c r="R168" i="12" s="1"/>
  <c r="R169" i="12" s="1"/>
  <c r="U170" i="12" s="1"/>
  <c r="D167" i="12"/>
  <c r="C167" i="12"/>
  <c r="U166" i="12"/>
  <c r="T166" i="12"/>
  <c r="D166" i="12"/>
  <c r="C166" i="12"/>
  <c r="U165" i="12"/>
  <c r="T165" i="12"/>
  <c r="D165" i="12"/>
  <c r="C165" i="12"/>
  <c r="U164" i="12"/>
  <c r="T164" i="12"/>
  <c r="D164" i="12"/>
  <c r="C164" i="12"/>
  <c r="U163" i="12"/>
  <c r="T163" i="12"/>
  <c r="D163" i="12"/>
  <c r="C163" i="12"/>
  <c r="U162" i="12"/>
  <c r="T162" i="12"/>
  <c r="D162" i="12"/>
  <c r="C162" i="12"/>
  <c r="U161" i="12"/>
  <c r="T161" i="12"/>
  <c r="D161" i="12"/>
  <c r="C161" i="12"/>
  <c r="U160" i="12"/>
  <c r="T160" i="12"/>
  <c r="D160" i="12"/>
  <c r="C160" i="12"/>
  <c r="U159" i="12"/>
  <c r="T159" i="12"/>
  <c r="D159" i="12"/>
  <c r="C159" i="12"/>
  <c r="U158" i="12"/>
  <c r="T158" i="12"/>
  <c r="D153" i="12"/>
  <c r="C153" i="12"/>
  <c r="D152" i="12"/>
  <c r="C152" i="12"/>
  <c r="D151" i="12"/>
  <c r="C151" i="12"/>
  <c r="D150" i="12"/>
  <c r="C150" i="12"/>
  <c r="D149" i="12"/>
  <c r="C149" i="12"/>
  <c r="U148" i="12"/>
  <c r="T148" i="12"/>
  <c r="D148" i="12"/>
  <c r="C148" i="12"/>
  <c r="U147" i="12"/>
  <c r="T147" i="12"/>
  <c r="D147" i="12"/>
  <c r="C147" i="12"/>
  <c r="U146" i="12"/>
  <c r="T146" i="12"/>
  <c r="D146" i="12"/>
  <c r="C146" i="12"/>
  <c r="U145" i="12"/>
  <c r="T145" i="12"/>
  <c r="D145" i="12"/>
  <c r="C145" i="12"/>
  <c r="U144" i="12"/>
  <c r="T144" i="12"/>
  <c r="D144" i="12"/>
  <c r="C144" i="12"/>
  <c r="U143" i="12"/>
  <c r="T143" i="12"/>
  <c r="D143" i="12"/>
  <c r="C143" i="12"/>
  <c r="U142" i="12"/>
  <c r="T142" i="12"/>
  <c r="D142" i="12"/>
  <c r="C142" i="12"/>
  <c r="U141" i="12"/>
  <c r="T141" i="12"/>
  <c r="D141" i="12"/>
  <c r="C141" i="12"/>
  <c r="T140" i="12"/>
  <c r="D140" i="12"/>
  <c r="C140" i="12"/>
  <c r="T139" i="12"/>
  <c r="D139" i="12"/>
  <c r="C139" i="12"/>
  <c r="T138" i="12"/>
  <c r="D138" i="12"/>
  <c r="C138" i="12"/>
  <c r="T137" i="12"/>
  <c r="R137" i="12"/>
  <c r="U137" i="12" s="1"/>
  <c r="D137" i="12"/>
  <c r="C137" i="12"/>
  <c r="U136" i="12"/>
  <c r="T136" i="12"/>
  <c r="D136" i="12"/>
  <c r="C136" i="12"/>
  <c r="U135" i="12"/>
  <c r="T135" i="12"/>
  <c r="D135" i="12"/>
  <c r="C135" i="12"/>
  <c r="U134" i="12"/>
  <c r="T134" i="12"/>
  <c r="D134" i="12"/>
  <c r="C134" i="12"/>
  <c r="U133" i="12"/>
  <c r="T133" i="12"/>
  <c r="D133" i="12"/>
  <c r="C133" i="12"/>
  <c r="U132" i="12"/>
  <c r="T132" i="12"/>
  <c r="D132" i="12"/>
  <c r="C132" i="12"/>
  <c r="U131" i="12"/>
  <c r="T131" i="12"/>
  <c r="D131" i="12"/>
  <c r="C131" i="12"/>
  <c r="U130" i="12"/>
  <c r="T130" i="12"/>
  <c r="D130" i="12"/>
  <c r="C130" i="12"/>
  <c r="U129" i="12"/>
  <c r="T129" i="12"/>
  <c r="D129" i="12"/>
  <c r="C129" i="12"/>
  <c r="U128" i="12"/>
  <c r="T128" i="12"/>
  <c r="D128" i="12"/>
  <c r="C128" i="12"/>
  <c r="U127" i="12"/>
  <c r="T127" i="12"/>
  <c r="D127" i="12"/>
  <c r="C127" i="12"/>
  <c r="U126" i="12"/>
  <c r="T126" i="12"/>
  <c r="D112" i="12"/>
  <c r="C112" i="12"/>
  <c r="D111" i="12"/>
  <c r="C111" i="12"/>
  <c r="D110" i="12"/>
  <c r="C110" i="12"/>
  <c r="D109" i="12"/>
  <c r="C109" i="12"/>
  <c r="U108" i="12"/>
  <c r="T108" i="12"/>
  <c r="D108" i="12"/>
  <c r="C108" i="12"/>
  <c r="U107" i="12"/>
  <c r="T107" i="12"/>
  <c r="D107" i="12"/>
  <c r="C107" i="12"/>
  <c r="U106" i="12"/>
  <c r="T106" i="12"/>
  <c r="D106" i="12"/>
  <c r="C106" i="12"/>
  <c r="U105" i="12"/>
  <c r="T105" i="12"/>
  <c r="D105" i="12"/>
  <c r="C105" i="12"/>
  <c r="U104" i="12"/>
  <c r="T104" i="12"/>
  <c r="D104" i="12"/>
  <c r="C104" i="12"/>
  <c r="U103" i="12"/>
  <c r="T103" i="12"/>
  <c r="D103" i="12"/>
  <c r="C103" i="12"/>
  <c r="U102" i="12"/>
  <c r="T102" i="12"/>
  <c r="D102" i="12"/>
  <c r="C102" i="12"/>
  <c r="T101" i="12"/>
  <c r="D101" i="12"/>
  <c r="C101" i="12"/>
  <c r="T100" i="12"/>
  <c r="D100" i="12"/>
  <c r="C100" i="12"/>
  <c r="T99" i="12"/>
  <c r="D99" i="12"/>
  <c r="C99" i="12"/>
  <c r="T98" i="12"/>
  <c r="R98" i="12"/>
  <c r="R99" i="12" s="1"/>
  <c r="U99" i="12" s="1"/>
  <c r="D98" i="12"/>
  <c r="C98" i="12"/>
  <c r="U97" i="12"/>
  <c r="T97" i="12"/>
  <c r="D97" i="12"/>
  <c r="C97" i="12"/>
  <c r="U96" i="12"/>
  <c r="T96" i="12"/>
  <c r="D96" i="12"/>
  <c r="C96" i="12"/>
  <c r="U95" i="12"/>
  <c r="T95" i="12"/>
  <c r="D95" i="12"/>
  <c r="C95" i="12"/>
  <c r="U94" i="12"/>
  <c r="T94" i="12"/>
  <c r="D94" i="12"/>
  <c r="C94" i="12"/>
  <c r="U93" i="12"/>
  <c r="T93" i="12"/>
  <c r="D93" i="12"/>
  <c r="C93" i="12"/>
  <c r="U92" i="12"/>
  <c r="T92" i="12"/>
  <c r="D92" i="12"/>
  <c r="C92" i="12"/>
  <c r="U91" i="12"/>
  <c r="T91" i="12"/>
  <c r="D91" i="12"/>
  <c r="C91" i="12"/>
  <c r="U90" i="12"/>
  <c r="T90" i="12"/>
  <c r="D85" i="12"/>
  <c r="C85" i="12"/>
  <c r="D84" i="12"/>
  <c r="C84" i="12"/>
  <c r="D83" i="12"/>
  <c r="C83" i="12"/>
  <c r="U82" i="12"/>
  <c r="T82" i="12"/>
  <c r="D82" i="12"/>
  <c r="C82" i="12"/>
  <c r="U81" i="12"/>
  <c r="T81" i="12"/>
  <c r="D81" i="12"/>
  <c r="C81" i="12"/>
  <c r="U80" i="12"/>
  <c r="T80" i="12"/>
  <c r="D80" i="12"/>
  <c r="C80" i="12"/>
  <c r="U79" i="12"/>
  <c r="T79" i="12"/>
  <c r="D79" i="12"/>
  <c r="C79" i="12"/>
  <c r="U78" i="12"/>
  <c r="T78" i="12"/>
  <c r="D78" i="12"/>
  <c r="C78" i="12"/>
  <c r="U77" i="12"/>
  <c r="T77" i="12"/>
  <c r="D77" i="12"/>
  <c r="C77" i="12"/>
  <c r="T76" i="12"/>
  <c r="D76" i="12"/>
  <c r="C76" i="12"/>
  <c r="T75" i="12"/>
  <c r="D75" i="12"/>
  <c r="C75" i="12"/>
  <c r="T74" i="12"/>
  <c r="D74" i="12"/>
  <c r="C74" i="12"/>
  <c r="T73" i="12"/>
  <c r="R73" i="12"/>
  <c r="U73" i="12" s="1"/>
  <c r="D73" i="12"/>
  <c r="C73" i="12"/>
  <c r="U72" i="12"/>
  <c r="T72" i="12"/>
  <c r="D72" i="12"/>
  <c r="C72" i="12"/>
  <c r="U71" i="12"/>
  <c r="T71" i="12"/>
  <c r="D71" i="12"/>
  <c r="C71" i="12"/>
  <c r="U70" i="12"/>
  <c r="T70" i="12"/>
  <c r="D70" i="12"/>
  <c r="C70" i="12"/>
  <c r="U69" i="12"/>
  <c r="T69" i="12"/>
  <c r="D69" i="12"/>
  <c r="C69" i="12"/>
  <c r="U68" i="12"/>
  <c r="T68" i="12"/>
  <c r="D68" i="12"/>
  <c r="C68" i="12"/>
  <c r="U67" i="12"/>
  <c r="T67" i="12"/>
  <c r="D67" i="12"/>
  <c r="C67" i="12"/>
  <c r="U66" i="12"/>
  <c r="T66" i="12"/>
  <c r="D66" i="12"/>
  <c r="C66" i="12"/>
  <c r="D65" i="12"/>
  <c r="C65" i="12"/>
  <c r="D60" i="12"/>
  <c r="C60" i="12"/>
  <c r="D59" i="12"/>
  <c r="C59" i="12"/>
  <c r="D58" i="12"/>
  <c r="C58" i="12"/>
  <c r="D57" i="12"/>
  <c r="C57" i="12"/>
  <c r="U56" i="12"/>
  <c r="T56" i="12"/>
  <c r="D56" i="12"/>
  <c r="C56" i="12"/>
  <c r="U55" i="12"/>
  <c r="T55" i="12"/>
  <c r="D55" i="12"/>
  <c r="C55" i="12"/>
  <c r="U54" i="12"/>
  <c r="T54" i="12"/>
  <c r="V54" i="12" s="1"/>
  <c r="D54" i="12"/>
  <c r="C54" i="12"/>
  <c r="U53" i="12"/>
  <c r="T53" i="12"/>
  <c r="D53" i="12"/>
  <c r="C53" i="12"/>
  <c r="U52" i="12"/>
  <c r="T52" i="12"/>
  <c r="D52" i="12"/>
  <c r="C52" i="12"/>
  <c r="U51" i="12"/>
  <c r="T51" i="12"/>
  <c r="D51" i="12"/>
  <c r="C51" i="12"/>
  <c r="U50" i="12"/>
  <c r="T50" i="12"/>
  <c r="D50" i="12"/>
  <c r="C50" i="12"/>
  <c r="U49" i="12"/>
  <c r="T49" i="12"/>
  <c r="D49" i="12"/>
  <c r="C49" i="12"/>
  <c r="U48" i="12"/>
  <c r="T48" i="12"/>
  <c r="D48" i="12"/>
  <c r="C48" i="12"/>
  <c r="U47" i="12"/>
  <c r="T47" i="12"/>
  <c r="D47" i="12"/>
  <c r="C47" i="12"/>
  <c r="T46" i="12"/>
  <c r="D46" i="12"/>
  <c r="C46" i="12"/>
  <c r="T45" i="12"/>
  <c r="D45" i="12"/>
  <c r="C45" i="12"/>
  <c r="E45" i="12" s="1"/>
  <c r="T44" i="12"/>
  <c r="D44" i="12"/>
  <c r="C44" i="12"/>
  <c r="T43" i="12"/>
  <c r="R43" i="12"/>
  <c r="U43" i="12" s="1"/>
  <c r="D43" i="12"/>
  <c r="C43" i="12"/>
  <c r="U42" i="12"/>
  <c r="T42" i="12"/>
  <c r="D42" i="12"/>
  <c r="C42" i="12"/>
  <c r="U41" i="12"/>
  <c r="T41" i="12"/>
  <c r="D41" i="12"/>
  <c r="C41" i="12"/>
  <c r="U40" i="12"/>
  <c r="T40" i="12"/>
  <c r="D40" i="12"/>
  <c r="C40" i="12"/>
  <c r="U39" i="12"/>
  <c r="T39" i="12"/>
  <c r="D39" i="12"/>
  <c r="C39" i="12"/>
  <c r="U38" i="12"/>
  <c r="T38" i="12"/>
  <c r="D38" i="12"/>
  <c r="C38" i="12"/>
  <c r="U37" i="12"/>
  <c r="T37" i="12"/>
  <c r="D37" i="12"/>
  <c r="C37" i="12"/>
  <c r="U36" i="12"/>
  <c r="T36" i="12"/>
  <c r="D36" i="12"/>
  <c r="C36" i="12"/>
  <c r="U35" i="12"/>
  <c r="T35" i="12"/>
  <c r="D35" i="12"/>
  <c r="C35" i="12"/>
  <c r="D29" i="12"/>
  <c r="C29" i="12"/>
  <c r="D28" i="12"/>
  <c r="C28" i="12"/>
  <c r="D27" i="12"/>
  <c r="C27" i="12"/>
  <c r="D26" i="12"/>
  <c r="C26" i="12"/>
  <c r="U25" i="12"/>
  <c r="T25" i="12"/>
  <c r="D25" i="12"/>
  <c r="C25" i="12"/>
  <c r="U24" i="12"/>
  <c r="T24" i="12"/>
  <c r="D24" i="12"/>
  <c r="C24" i="12"/>
  <c r="U23" i="12"/>
  <c r="T23" i="12"/>
  <c r="D23" i="12"/>
  <c r="C23" i="12"/>
  <c r="U22" i="12"/>
  <c r="T22" i="12"/>
  <c r="D22" i="12"/>
  <c r="C22" i="12"/>
  <c r="U21" i="12"/>
  <c r="T21" i="12"/>
  <c r="D21" i="12"/>
  <c r="C21" i="12"/>
  <c r="U20" i="12"/>
  <c r="T20" i="12"/>
  <c r="D20" i="12"/>
  <c r="C20" i="12"/>
  <c r="U19" i="12"/>
  <c r="T19" i="12"/>
  <c r="D19" i="12"/>
  <c r="C19" i="12"/>
  <c r="T18" i="12"/>
  <c r="D18" i="12"/>
  <c r="C18" i="12"/>
  <c r="T17" i="12"/>
  <c r="D17" i="12"/>
  <c r="C17" i="12"/>
  <c r="T16" i="12"/>
  <c r="D16" i="12"/>
  <c r="C16" i="12"/>
  <c r="E16" i="12" s="1"/>
  <c r="T15" i="12"/>
  <c r="R15" i="12"/>
  <c r="U15" i="12" s="1"/>
  <c r="D15" i="12"/>
  <c r="C15" i="12"/>
  <c r="U14" i="12"/>
  <c r="T14" i="12"/>
  <c r="D14" i="12"/>
  <c r="C14" i="12"/>
  <c r="U13" i="12"/>
  <c r="T13" i="12"/>
  <c r="D13" i="12"/>
  <c r="C13" i="12"/>
  <c r="U12" i="12"/>
  <c r="T12" i="12"/>
  <c r="D12" i="12"/>
  <c r="C12" i="12"/>
  <c r="U11" i="12"/>
  <c r="T11" i="12"/>
  <c r="D11" i="12"/>
  <c r="C11" i="12"/>
  <c r="U10" i="12"/>
  <c r="T10" i="12"/>
  <c r="D10" i="12"/>
  <c r="C10" i="12"/>
  <c r="U9" i="12"/>
  <c r="T9" i="12"/>
  <c r="D9" i="12"/>
  <c r="C9" i="12"/>
  <c r="U8" i="12"/>
  <c r="T8" i="12"/>
  <c r="D8" i="12"/>
  <c r="C8" i="12"/>
  <c r="U7" i="12"/>
  <c r="T7" i="12"/>
  <c r="D7" i="12"/>
  <c r="C7" i="12"/>
  <c r="U6" i="12"/>
  <c r="T6" i="12"/>
  <c r="D6" i="12"/>
  <c r="C6" i="12"/>
  <c r="E58" i="12" l="1"/>
  <c r="E575" i="12"/>
  <c r="E543" i="12"/>
  <c r="E175" i="12"/>
  <c r="V324" i="12"/>
  <c r="E455" i="12"/>
  <c r="E583" i="12"/>
  <c r="E285" i="12"/>
  <c r="E326" i="12"/>
  <c r="E452" i="12"/>
  <c r="E586" i="12"/>
  <c r="E288" i="12"/>
  <c r="E546" i="12"/>
  <c r="E176" i="12"/>
  <c r="E264" i="12"/>
  <c r="E267" i="12"/>
  <c r="E270" i="12"/>
  <c r="V281" i="12"/>
  <c r="E335" i="12"/>
  <c r="V406" i="12"/>
  <c r="V141" i="12"/>
  <c r="E579" i="12"/>
  <c r="E51" i="12"/>
  <c r="E54" i="12"/>
  <c r="E57" i="12"/>
  <c r="E107" i="12"/>
  <c r="E27" i="12"/>
  <c r="V71" i="12"/>
  <c r="E461" i="12"/>
  <c r="V606" i="12"/>
  <c r="E610" i="12"/>
  <c r="E613" i="12"/>
  <c r="E618" i="12"/>
  <c r="V7" i="12"/>
  <c r="V22" i="12"/>
  <c r="V25" i="12"/>
  <c r="E26" i="12"/>
  <c r="V13" i="12"/>
  <c r="E540" i="12"/>
  <c r="V543" i="12"/>
  <c r="E547" i="12"/>
  <c r="E6" i="12"/>
  <c r="E9" i="12"/>
  <c r="E12" i="12"/>
  <c r="V146" i="12"/>
  <c r="E150" i="12"/>
  <c r="V159" i="12"/>
  <c r="V162" i="12"/>
  <c r="V231" i="12"/>
  <c r="E236" i="12"/>
  <c r="V256" i="12"/>
  <c r="V259" i="12"/>
  <c r="V314" i="12"/>
  <c r="E358" i="12"/>
  <c r="E361" i="12"/>
  <c r="E365" i="12"/>
  <c r="E509" i="12"/>
  <c r="V203" i="12"/>
  <c r="V352" i="12"/>
  <c r="V355" i="12"/>
  <c r="E516" i="12"/>
  <c r="R16" i="12"/>
  <c r="R17" i="12" s="1"/>
  <c r="U17" i="12" s="1"/>
  <c r="V17" i="12" s="1"/>
  <c r="E508" i="12"/>
  <c r="V572" i="12"/>
  <c r="E609" i="12"/>
  <c r="E24" i="12"/>
  <c r="V55" i="12"/>
  <c r="E68" i="12"/>
  <c r="E74" i="12"/>
  <c r="E130" i="12"/>
  <c r="E317" i="12"/>
  <c r="E515" i="12"/>
  <c r="E518" i="12"/>
  <c r="E600" i="12"/>
  <c r="E603" i="12"/>
  <c r="E37" i="12"/>
  <c r="E40" i="12"/>
  <c r="E43" i="12"/>
  <c r="E231" i="12"/>
  <c r="E235" i="12"/>
  <c r="E422" i="12"/>
  <c r="V475" i="12"/>
  <c r="V478" i="12"/>
  <c r="V505" i="12"/>
  <c r="V128" i="12"/>
  <c r="V131" i="12"/>
  <c r="E197" i="12"/>
  <c r="E343" i="12"/>
  <c r="E346" i="12"/>
  <c r="E349" i="12"/>
  <c r="E470" i="12"/>
  <c r="E481" i="12"/>
  <c r="E487" i="12"/>
  <c r="E67" i="12"/>
  <c r="E70" i="12"/>
  <c r="E73" i="12"/>
  <c r="E135" i="12"/>
  <c r="E239" i="12"/>
  <c r="E255" i="12"/>
  <c r="E258" i="12"/>
  <c r="E298" i="12"/>
  <c r="V319" i="12"/>
  <c r="V165" i="12"/>
  <c r="E383" i="12"/>
  <c r="V15" i="12"/>
  <c r="E19" i="12"/>
  <c r="E22" i="12"/>
  <c r="E66" i="12"/>
  <c r="E100" i="12"/>
  <c r="V106" i="12"/>
  <c r="E110" i="12"/>
  <c r="E128" i="12"/>
  <c r="E134" i="12"/>
  <c r="E137" i="12"/>
  <c r="E179" i="12"/>
  <c r="V193" i="12"/>
  <c r="V266" i="12"/>
  <c r="E284" i="12"/>
  <c r="E355" i="12"/>
  <c r="E423" i="12"/>
  <c r="V508" i="12"/>
  <c r="E548" i="12"/>
  <c r="E554" i="12"/>
  <c r="E573" i="12"/>
  <c r="E456" i="12"/>
  <c r="E462" i="12"/>
  <c r="E506" i="12"/>
  <c r="E524" i="12"/>
  <c r="V147" i="12"/>
  <c r="V160" i="12"/>
  <c r="V163" i="12"/>
  <c r="V229" i="12"/>
  <c r="V294" i="12"/>
  <c r="E316" i="12"/>
  <c r="E359" i="12"/>
  <c r="E362" i="12"/>
  <c r="V377" i="12"/>
  <c r="E381" i="12"/>
  <c r="V416" i="12"/>
  <c r="V419" i="12"/>
  <c r="V466" i="12"/>
  <c r="E473" i="12"/>
  <c r="V476" i="12"/>
  <c r="V580" i="12"/>
  <c r="E601" i="12"/>
  <c r="E604" i="12"/>
  <c r="E571" i="12"/>
  <c r="E92" i="12"/>
  <c r="E182" i="12"/>
  <c r="E192" i="12"/>
  <c r="E195" i="12"/>
  <c r="E201" i="12"/>
  <c r="E211" i="12"/>
  <c r="V568" i="12"/>
  <c r="V571" i="12"/>
  <c r="V574" i="12"/>
  <c r="V604" i="12"/>
  <c r="E144" i="12"/>
  <c r="E208" i="12"/>
  <c r="E212" i="12"/>
  <c r="E221" i="12"/>
  <c r="E224" i="12"/>
  <c r="V230" i="12"/>
  <c r="E357" i="12"/>
  <c r="E360" i="12"/>
  <c r="E363" i="12"/>
  <c r="E379" i="12"/>
  <c r="V388" i="12"/>
  <c r="E468" i="12"/>
  <c r="V477" i="12"/>
  <c r="V504" i="12"/>
  <c r="V507" i="12"/>
  <c r="E514" i="12"/>
  <c r="V581" i="12"/>
  <c r="E602" i="12"/>
  <c r="E605" i="12"/>
  <c r="E608" i="12"/>
  <c r="V611" i="12"/>
  <c r="E615" i="12"/>
  <c r="E621" i="12"/>
  <c r="E262" i="12"/>
  <c r="E273" i="12"/>
  <c r="E286" i="12"/>
  <c r="E324" i="12"/>
  <c r="E405" i="12"/>
  <c r="E471" i="12"/>
  <c r="V174" i="12"/>
  <c r="E165" i="12"/>
  <c r="E307" i="12"/>
  <c r="E454" i="12"/>
  <c r="E460" i="12"/>
  <c r="E259" i="12"/>
  <c r="V346" i="12"/>
  <c r="V387" i="12"/>
  <c r="V506" i="12"/>
  <c r="E519" i="12"/>
  <c r="V534" i="12"/>
  <c r="V537" i="12"/>
  <c r="E606" i="12"/>
  <c r="V9" i="12"/>
  <c r="E94" i="12"/>
  <c r="E219" i="12"/>
  <c r="E222" i="12"/>
  <c r="V295" i="12"/>
  <c r="V298" i="12"/>
  <c r="V326" i="12"/>
  <c r="E350" i="12"/>
  <c r="V353" i="12"/>
  <c r="V356" i="12"/>
  <c r="E388" i="12"/>
  <c r="E410" i="12"/>
  <c r="E425" i="12"/>
  <c r="V567" i="12"/>
  <c r="V570" i="12"/>
  <c r="R576" i="12"/>
  <c r="R577" i="12" s="1"/>
  <c r="U577" i="12" s="1"/>
  <c r="V577" i="12" s="1"/>
  <c r="E580" i="12"/>
  <c r="V69" i="12"/>
  <c r="V82" i="12"/>
  <c r="V91" i="12"/>
  <c r="V97" i="12"/>
  <c r="E101" i="12"/>
  <c r="E166" i="12"/>
  <c r="E327" i="12"/>
  <c r="E332" i="12"/>
  <c r="E420" i="12"/>
  <c r="E426" i="12"/>
  <c r="E444" i="12"/>
  <c r="E510" i="12"/>
  <c r="V603" i="12"/>
  <c r="V10" i="12"/>
  <c r="E36" i="12"/>
  <c r="E42" i="12"/>
  <c r="E232" i="12"/>
  <c r="E290" i="12"/>
  <c r="U538" i="12"/>
  <c r="V538" i="12" s="1"/>
  <c r="E8" i="12"/>
  <c r="E105" i="12"/>
  <c r="V129" i="12"/>
  <c r="V132" i="12"/>
  <c r="E148" i="12"/>
  <c r="E153" i="12"/>
  <c r="E161" i="12"/>
  <c r="E164" i="12"/>
  <c r="E167" i="12"/>
  <c r="V173" i="12"/>
  <c r="E204" i="12"/>
  <c r="E294" i="12"/>
  <c r="V299" i="12"/>
  <c r="V302" i="12"/>
  <c r="E318" i="12"/>
  <c r="V357" i="12"/>
  <c r="V379" i="12"/>
  <c r="E394" i="12"/>
  <c r="E408" i="12"/>
  <c r="E418" i="12"/>
  <c r="E539" i="12"/>
  <c r="E578" i="12"/>
  <c r="E584" i="12"/>
  <c r="E587" i="12"/>
  <c r="E591" i="12"/>
  <c r="E611" i="12"/>
  <c r="E614" i="12"/>
  <c r="E620" i="12"/>
  <c r="V77" i="12"/>
  <c r="E84" i="12"/>
  <c r="V92" i="12"/>
  <c r="V95" i="12"/>
  <c r="E139" i="12"/>
  <c r="V142" i="12"/>
  <c r="E230" i="12"/>
  <c r="E282" i="12"/>
  <c r="E325" i="12"/>
  <c r="E328" i="12"/>
  <c r="V386" i="12"/>
  <c r="V408" i="12"/>
  <c r="V145" i="12"/>
  <c r="V161" i="12"/>
  <c r="E78" i="12"/>
  <c r="E96" i="12"/>
  <c r="E140" i="12"/>
  <c r="E146" i="12"/>
  <c r="U167" i="12"/>
  <c r="V167" i="12" s="1"/>
  <c r="V177" i="12"/>
  <c r="V189" i="12"/>
  <c r="V192" i="12"/>
  <c r="V195" i="12"/>
  <c r="R291" i="12"/>
  <c r="R292" i="12" s="1"/>
  <c r="E319" i="12"/>
  <c r="E329" i="12"/>
  <c r="V358" i="12"/>
  <c r="E384" i="12"/>
  <c r="E416" i="12"/>
  <c r="E419" i="12"/>
  <c r="V515" i="12"/>
  <c r="V602" i="12"/>
  <c r="V605" i="12"/>
  <c r="E612" i="12"/>
  <c r="E616" i="12"/>
  <c r="E622" i="12"/>
  <c r="V37" i="12"/>
  <c r="V40" i="12"/>
  <c r="V78" i="12"/>
  <c r="V81" i="12"/>
  <c r="R349" i="12"/>
  <c r="R350" i="12" s="1"/>
  <c r="U351" i="12" s="1"/>
  <c r="V351" i="12" s="1"/>
  <c r="E14" i="12"/>
  <c r="E17" i="12"/>
  <c r="V20" i="12"/>
  <c r="V23" i="12"/>
  <c r="E49" i="12"/>
  <c r="E52" i="12"/>
  <c r="E59" i="12"/>
  <c r="E77" i="12"/>
  <c r="E83" i="12"/>
  <c r="V104" i="12"/>
  <c r="E112" i="12"/>
  <c r="V134" i="12"/>
  <c r="E178" i="12"/>
  <c r="E190" i="12"/>
  <c r="V227" i="12"/>
  <c r="E265" i="12"/>
  <c r="E272" i="12"/>
  <c r="V282" i="12"/>
  <c r="E291" i="12"/>
  <c r="V315" i="12"/>
  <c r="E321" i="12"/>
  <c r="E354" i="12"/>
  <c r="V359" i="12"/>
  <c r="V362" i="12"/>
  <c r="E396" i="12"/>
  <c r="E406" i="12"/>
  <c r="V415" i="12"/>
  <c r="E483" i="12"/>
  <c r="E505" i="12"/>
  <c r="E521" i="12"/>
  <c r="V535" i="12"/>
  <c r="E550" i="12"/>
  <c r="E568" i="12"/>
  <c r="E577" i="12"/>
  <c r="V600" i="12"/>
  <c r="V612" i="12"/>
  <c r="V11" i="12"/>
  <c r="V36" i="12"/>
  <c r="V42" i="12"/>
  <c r="E46" i="12"/>
  <c r="V67" i="12"/>
  <c r="V70" i="12"/>
  <c r="V73" i="12"/>
  <c r="E129" i="12"/>
  <c r="E132" i="12"/>
  <c r="E151" i="12"/>
  <c r="E163" i="12"/>
  <c r="V172" i="12"/>
  <c r="V175" i="12"/>
  <c r="E196" i="12"/>
  <c r="E199" i="12"/>
  <c r="V205" i="12"/>
  <c r="V208" i="12"/>
  <c r="V221" i="12"/>
  <c r="E234" i="12"/>
  <c r="V252" i="12"/>
  <c r="V255" i="12"/>
  <c r="V288" i="12"/>
  <c r="V297" i="12"/>
  <c r="E304" i="12"/>
  <c r="E342" i="12"/>
  <c r="E345" i="12"/>
  <c r="E391" i="12"/>
  <c r="E511" i="12"/>
  <c r="V514" i="12"/>
  <c r="V517" i="12"/>
  <c r="E527" i="12"/>
  <c r="E590" i="12"/>
  <c r="E21" i="12"/>
  <c r="V144" i="12"/>
  <c r="V190" i="12"/>
  <c r="E283" i="12"/>
  <c r="E449" i="12"/>
  <c r="E469" i="12"/>
  <c r="V49" i="12"/>
  <c r="V80" i="12"/>
  <c r="E18" i="12"/>
  <c r="V21" i="12"/>
  <c r="V24" i="12"/>
  <c r="E47" i="12"/>
  <c r="E50" i="12"/>
  <c r="E53" i="12"/>
  <c r="E71" i="12"/>
  <c r="E81" i="12"/>
  <c r="E85" i="12"/>
  <c r="E93" i="12"/>
  <c r="U98" i="12"/>
  <c r="V98" i="12" s="1"/>
  <c r="V102" i="12"/>
  <c r="V105" i="12"/>
  <c r="V108" i="12"/>
  <c r="E127" i="12"/>
  <c r="E145" i="12"/>
  <c r="E173" i="12"/>
  <c r="E180" i="12"/>
  <c r="E191" i="12"/>
  <c r="E194" i="12"/>
  <c r="E225" i="12"/>
  <c r="V228" i="12"/>
  <c r="E266" i="12"/>
  <c r="E289" i="12"/>
  <c r="E292" i="12"/>
  <c r="E305" i="12"/>
  <c r="V316" i="12"/>
  <c r="V360" i="12"/>
  <c r="E364" i="12"/>
  <c r="V385" i="12"/>
  <c r="E392" i="12"/>
  <c r="E398" i="12"/>
  <c r="E413" i="12"/>
  <c r="E424" i="12"/>
  <c r="E446" i="12"/>
  <c r="E450" i="12"/>
  <c r="V469" i="12"/>
  <c r="E476" i="12"/>
  <c r="E479" i="12"/>
  <c r="E485" i="12"/>
  <c r="E512" i="12"/>
  <c r="E523" i="12"/>
  <c r="E552" i="12"/>
  <c r="E569" i="12"/>
  <c r="E572" i="12"/>
  <c r="V601" i="12"/>
  <c r="V610" i="12"/>
  <c r="V613" i="12"/>
  <c r="E619" i="12"/>
  <c r="U199" i="12"/>
  <c r="V199" i="12" s="1"/>
  <c r="R225" i="12"/>
  <c r="U226" i="12" s="1"/>
  <c r="V226" i="12" s="1"/>
  <c r="R382" i="12"/>
  <c r="R383" i="12" s="1"/>
  <c r="V68" i="12"/>
  <c r="V93" i="12"/>
  <c r="V96" i="12"/>
  <c r="E103" i="12"/>
  <c r="E106" i="12"/>
  <c r="E109" i="12"/>
  <c r="V127" i="12"/>
  <c r="E133" i="12"/>
  <c r="E136" i="12"/>
  <c r="V206" i="12"/>
  <c r="E229" i="12"/>
  <c r="E275" i="12"/>
  <c r="R446" i="12"/>
  <c r="R447" i="12" s="1"/>
  <c r="U447" i="12" s="1"/>
  <c r="V447" i="12" s="1"/>
  <c r="E13" i="12"/>
  <c r="E38" i="12"/>
  <c r="E41" i="12"/>
  <c r="E44" i="12"/>
  <c r="V50" i="12"/>
  <c r="V56" i="12"/>
  <c r="E69" i="12"/>
  <c r="V133" i="12"/>
  <c r="E143" i="12"/>
  <c r="V164" i="12"/>
  <c r="E171" i="12"/>
  <c r="E177" i="12"/>
  <c r="E207" i="12"/>
  <c r="E210" i="12"/>
  <c r="E223" i="12"/>
  <c r="E237" i="12"/>
  <c r="E260" i="12"/>
  <c r="E287" i="12"/>
  <c r="E296" i="12"/>
  <c r="E299" i="12"/>
  <c r="E302" i="12"/>
  <c r="E320" i="12"/>
  <c r="E330" i="12"/>
  <c r="E380" i="12"/>
  <c r="V404" i="12"/>
  <c r="V407" i="12"/>
  <c r="V410" i="12"/>
  <c r="E414" i="12"/>
  <c r="E417" i="12"/>
  <c r="V443" i="12"/>
  <c r="E480" i="12"/>
  <c r="E582" i="12"/>
  <c r="E585" i="12"/>
  <c r="E588" i="12"/>
  <c r="V599" i="12"/>
  <c r="V35" i="12"/>
  <c r="V38" i="12"/>
  <c r="V72" i="12"/>
  <c r="E76" i="12"/>
  <c r="V103" i="12"/>
  <c r="E131" i="12"/>
  <c r="V136" i="12"/>
  <c r="E149" i="12"/>
  <c r="E159" i="12"/>
  <c r="E162" i="12"/>
  <c r="V204" i="12"/>
  <c r="V220" i="12"/>
  <c r="V223" i="12"/>
  <c r="V232" i="12"/>
  <c r="E238" i="12"/>
  <c r="V257" i="12"/>
  <c r="V287" i="12"/>
  <c r="V296" i="12"/>
  <c r="E331" i="12"/>
  <c r="E341" i="12"/>
  <c r="E344" i="12"/>
  <c r="E356" i="12"/>
  <c r="V361" i="12"/>
  <c r="V389" i="12"/>
  <c r="E411" i="12"/>
  <c r="E421" i="12"/>
  <c r="E447" i="12"/>
  <c r="E507" i="12"/>
  <c r="V513" i="12"/>
  <c r="V516" i="12"/>
  <c r="E525" i="12"/>
  <c r="E535" i="12"/>
  <c r="E538" i="12"/>
  <c r="E544" i="12"/>
  <c r="V579" i="12"/>
  <c r="E111" i="12"/>
  <c r="V267" i="12"/>
  <c r="V441" i="12"/>
  <c r="V444" i="12"/>
  <c r="E482" i="12"/>
  <c r="E520" i="12"/>
  <c r="V8" i="12"/>
  <c r="V14" i="12"/>
  <c r="V41" i="12"/>
  <c r="R44" i="12"/>
  <c r="R45" i="12" s="1"/>
  <c r="U46" i="12" s="1"/>
  <c r="V46" i="12" s="1"/>
  <c r="V47" i="12"/>
  <c r="V53" i="12"/>
  <c r="E56" i="12"/>
  <c r="E65" i="12"/>
  <c r="V99" i="12"/>
  <c r="E102" i="12"/>
  <c r="E168" i="12"/>
  <c r="V171" i="12"/>
  <c r="E206" i="12"/>
  <c r="V442" i="12"/>
  <c r="V445" i="12"/>
  <c r="E458" i="12"/>
  <c r="R472" i="12"/>
  <c r="R473" i="12" s="1"/>
  <c r="U473" i="12" s="1"/>
  <c r="V473" i="12" s="1"/>
  <c r="E478" i="12"/>
  <c r="E486" i="12"/>
  <c r="E526" i="12"/>
  <c r="E589" i="12"/>
  <c r="E617" i="12"/>
  <c r="V43" i="12"/>
  <c r="E20" i="12"/>
  <c r="E7" i="12"/>
  <c r="E15" i="12"/>
  <c r="E39" i="12"/>
  <c r="E48" i="12"/>
  <c r="E79" i="12"/>
  <c r="V90" i="12"/>
  <c r="V107" i="12"/>
  <c r="V130" i="12"/>
  <c r="E174" i="12"/>
  <c r="V176" i="12"/>
  <c r="E193" i="12"/>
  <c r="E198" i="12"/>
  <c r="E209" i="12"/>
  <c r="E213" i="12"/>
  <c r="E226" i="12"/>
  <c r="V258" i="12"/>
  <c r="E261" i="12"/>
  <c r="V264" i="12"/>
  <c r="E271" i="12"/>
  <c r="V286" i="12"/>
  <c r="E322" i="12"/>
  <c r="V327" i="12"/>
  <c r="V343" i="12"/>
  <c r="V354" i="12"/>
  <c r="E385" i="12"/>
  <c r="E409" i="12"/>
  <c r="E415" i="12"/>
  <c r="V417" i="12"/>
  <c r="E443" i="12"/>
  <c r="E448" i="12"/>
  <c r="E459" i="12"/>
  <c r="E522" i="12"/>
  <c r="E553" i="12"/>
  <c r="V569" i="12"/>
  <c r="E10" i="12"/>
  <c r="V12" i="12"/>
  <c r="E28" i="12"/>
  <c r="V39" i="12"/>
  <c r="V48" i="12"/>
  <c r="V79" i="12"/>
  <c r="E99" i="12"/>
  <c r="E108" i="12"/>
  <c r="E147" i="12"/>
  <c r="V166" i="12"/>
  <c r="E169" i="12"/>
  <c r="V198" i="12"/>
  <c r="V209" i="12"/>
  <c r="E227" i="12"/>
  <c r="V253" i="12"/>
  <c r="E256" i="12"/>
  <c r="E268" i="12"/>
  <c r="E295" i="12"/>
  <c r="E300" i="12"/>
  <c r="E303" i="12"/>
  <c r="V317" i="12"/>
  <c r="E323" i="12"/>
  <c r="V325" i="12"/>
  <c r="E347" i="12"/>
  <c r="E352" i="12"/>
  <c r="E382" i="12"/>
  <c r="E395" i="12"/>
  <c r="E407" i="12"/>
  <c r="V409" i="12"/>
  <c r="E412" i="12"/>
  <c r="V470" i="12"/>
  <c r="V518" i="12"/>
  <c r="E536" i="12"/>
  <c r="E541" i="12"/>
  <c r="V544" i="12"/>
  <c r="E570" i="12"/>
  <c r="E581" i="12"/>
  <c r="V583" i="12"/>
  <c r="V586" i="12"/>
  <c r="E607" i="12"/>
  <c r="V51" i="12"/>
  <c r="V66" i="12"/>
  <c r="E142" i="12"/>
  <c r="V265" i="12"/>
  <c r="V341" i="12"/>
  <c r="V344" i="12"/>
  <c r="E366" i="12"/>
  <c r="E549" i="12"/>
  <c r="V575" i="12"/>
  <c r="E29" i="12"/>
  <c r="R74" i="12"/>
  <c r="U74" i="12" s="1"/>
  <c r="V74" i="12" s="1"/>
  <c r="E202" i="12"/>
  <c r="E254" i="12"/>
  <c r="V268" i="12"/>
  <c r="V300" i="12"/>
  <c r="U320" i="12"/>
  <c r="V320" i="12" s="1"/>
  <c r="E333" i="12"/>
  <c r="V347" i="12"/>
  <c r="E474" i="12"/>
  <c r="V533" i="12"/>
  <c r="V536" i="12"/>
  <c r="E542" i="12"/>
  <c r="E545" i="12"/>
  <c r="E11" i="12"/>
  <c r="V19" i="12"/>
  <c r="E25" i="12"/>
  <c r="E35" i="12"/>
  <c r="E55" i="12"/>
  <c r="V94" i="12"/>
  <c r="E97" i="12"/>
  <c r="E160" i="12"/>
  <c r="V191" i="12"/>
  <c r="V196" i="12"/>
  <c r="E205" i="12"/>
  <c r="E220" i="12"/>
  <c r="V222" i="12"/>
  <c r="E228" i="12"/>
  <c r="E233" i="12"/>
  <c r="V254" i="12"/>
  <c r="E257" i="12"/>
  <c r="E263" i="12"/>
  <c r="E269" i="12"/>
  <c r="E293" i="12"/>
  <c r="E301" i="12"/>
  <c r="V318" i="12"/>
  <c r="E334" i="12"/>
  <c r="E348" i="12"/>
  <c r="E353" i="12"/>
  <c r="V380" i="12"/>
  <c r="V405" i="12"/>
  <c r="E477" i="12"/>
  <c r="E484" i="12"/>
  <c r="E517" i="12"/>
  <c r="E534" i="12"/>
  <c r="E537" i="12"/>
  <c r="V542" i="12"/>
  <c r="V545" i="12"/>
  <c r="V573" i="12"/>
  <c r="V584" i="12"/>
  <c r="V587" i="12"/>
  <c r="E592" i="12"/>
  <c r="U607" i="12"/>
  <c r="E75" i="12"/>
  <c r="V194" i="12"/>
  <c r="E203" i="12"/>
  <c r="E274" i="12"/>
  <c r="V342" i="12"/>
  <c r="V345" i="12"/>
  <c r="E442" i="12"/>
  <c r="E445" i="12"/>
  <c r="E457" i="12"/>
  <c r="E475" i="12"/>
  <c r="V509" i="12"/>
  <c r="E513" i="12"/>
  <c r="E551" i="12"/>
  <c r="E574" i="12"/>
  <c r="V52" i="12"/>
  <c r="E95" i="12"/>
  <c r="E104" i="12"/>
  <c r="V269" i="12"/>
  <c r="V301" i="12"/>
  <c r="V348" i="12"/>
  <c r="U539" i="12"/>
  <c r="V539" i="12" s="1"/>
  <c r="E23" i="12"/>
  <c r="E98" i="12"/>
  <c r="V143" i="12"/>
  <c r="V148" i="12"/>
  <c r="V197" i="12"/>
  <c r="V321" i="12"/>
  <c r="E351" i="12"/>
  <c r="V582" i="12"/>
  <c r="V585" i="12"/>
  <c r="V588" i="12"/>
  <c r="U18" i="12"/>
  <c r="V18" i="12" s="1"/>
  <c r="V170" i="12"/>
  <c r="E141" i="12"/>
  <c r="V158" i="12"/>
  <c r="V207" i="12"/>
  <c r="V284" i="12"/>
  <c r="E390" i="12"/>
  <c r="E453" i="12"/>
  <c r="V467" i="12"/>
  <c r="U16" i="12"/>
  <c r="V16" i="12" s="1"/>
  <c r="E181" i="12"/>
  <c r="R201" i="12"/>
  <c r="V289" i="12"/>
  <c r="E297" i="12"/>
  <c r="E306" i="12"/>
  <c r="V418" i="12"/>
  <c r="E91" i="12"/>
  <c r="U169" i="12"/>
  <c r="V169" i="12" s="1"/>
  <c r="V340" i="12"/>
  <c r="E60" i="12"/>
  <c r="E82" i="12"/>
  <c r="R100" i="12"/>
  <c r="E172" i="12"/>
  <c r="E386" i="12"/>
  <c r="V411" i="12"/>
  <c r="E80" i="12"/>
  <c r="E152" i="12"/>
  <c r="E170" i="12"/>
  <c r="E200" i="12"/>
  <c r="V285" i="12"/>
  <c r="V378" i="12"/>
  <c r="V468" i="12"/>
  <c r="U608" i="12"/>
  <c r="V608" i="12" s="1"/>
  <c r="U609" i="12"/>
  <c r="V609" i="12" s="1"/>
  <c r="E72" i="12"/>
  <c r="V126" i="12"/>
  <c r="V135" i="12"/>
  <c r="V137" i="12"/>
  <c r="V219" i="12"/>
  <c r="E253" i="12"/>
  <c r="U260" i="12"/>
  <c r="R261" i="12"/>
  <c r="V283" i="12"/>
  <c r="V290" i="12"/>
  <c r="E389" i="12"/>
  <c r="E397" i="12"/>
  <c r="E451" i="12"/>
  <c r="V6" i="12"/>
  <c r="D30" i="12"/>
  <c r="V200" i="12"/>
  <c r="U541" i="12"/>
  <c r="U540" i="12"/>
  <c r="V540" i="12" s="1"/>
  <c r="V381" i="12"/>
  <c r="E387" i="12"/>
  <c r="E393" i="12"/>
  <c r="V471" i="12"/>
  <c r="E138" i="12"/>
  <c r="U168" i="12"/>
  <c r="V168" i="12" s="1"/>
  <c r="V224" i="12"/>
  <c r="R138" i="12"/>
  <c r="R322" i="12"/>
  <c r="E472" i="12"/>
  <c r="E576" i="12"/>
  <c r="R412" i="12"/>
  <c r="R510" i="12"/>
  <c r="U350" i="12" l="1"/>
  <c r="V350" i="12" s="1"/>
  <c r="U578" i="12"/>
  <c r="V578" i="12" s="1"/>
  <c r="U576" i="12"/>
  <c r="V576" i="12" s="1"/>
  <c r="U291" i="12"/>
  <c r="V291" i="12" s="1"/>
  <c r="U225" i="12"/>
  <c r="U233" i="12" s="1"/>
  <c r="U44" i="12"/>
  <c r="V44" i="12" s="1"/>
  <c r="U474" i="12"/>
  <c r="V474" i="12" s="1"/>
  <c r="U472" i="12"/>
  <c r="V472" i="12" s="1"/>
  <c r="U448" i="12"/>
  <c r="V448" i="12" s="1"/>
  <c r="U382" i="12"/>
  <c r="V382" i="12" s="1"/>
  <c r="U349" i="12"/>
  <c r="V349" i="12" s="1"/>
  <c r="U546" i="12"/>
  <c r="E30" i="12"/>
  <c r="U446" i="12"/>
  <c r="V446" i="12" s="1"/>
  <c r="V541" i="12"/>
  <c r="V546" i="12" s="1"/>
  <c r="R75" i="12"/>
  <c r="U76" i="12" s="1"/>
  <c r="V76" i="12" s="1"/>
  <c r="U614" i="12"/>
  <c r="V607" i="12"/>
  <c r="V614" i="12" s="1"/>
  <c r="U26" i="12"/>
  <c r="U45" i="12"/>
  <c r="V45" i="12" s="1"/>
  <c r="V260" i="12"/>
  <c r="U202" i="12"/>
  <c r="V202" i="12" s="1"/>
  <c r="U201" i="12"/>
  <c r="U323" i="12"/>
  <c r="V323" i="12" s="1"/>
  <c r="U322" i="12"/>
  <c r="R262" i="12"/>
  <c r="U261" i="12"/>
  <c r="V261" i="12" s="1"/>
  <c r="V178" i="12"/>
  <c r="U293" i="12"/>
  <c r="V293" i="12" s="1"/>
  <c r="U292" i="12"/>
  <c r="U384" i="12"/>
  <c r="V384" i="12" s="1"/>
  <c r="U383" i="12"/>
  <c r="R511" i="12"/>
  <c r="U510" i="12"/>
  <c r="R139" i="12"/>
  <c r="U138" i="12"/>
  <c r="U178" i="12"/>
  <c r="R413" i="12"/>
  <c r="U412" i="12"/>
  <c r="V26" i="12"/>
  <c r="U100" i="12"/>
  <c r="U101" i="12"/>
  <c r="V101" i="12" s="1"/>
  <c r="V363" i="12" l="1"/>
  <c r="V589" i="12"/>
  <c r="U589" i="12"/>
  <c r="U75" i="12"/>
  <c r="V75" i="12" s="1"/>
  <c r="V83" i="12" s="1"/>
  <c r="V225" i="12"/>
  <c r="V233" i="12" s="1"/>
  <c r="V479" i="12"/>
  <c r="U449" i="12"/>
  <c r="V57" i="12"/>
  <c r="V449" i="12"/>
  <c r="U479" i="12"/>
  <c r="U363" i="12"/>
  <c r="U57" i="12"/>
  <c r="V100" i="12"/>
  <c r="V109" i="12" s="1"/>
  <c r="U109" i="12"/>
  <c r="V510" i="12"/>
  <c r="V138" i="12"/>
  <c r="U512" i="12"/>
  <c r="V512" i="12" s="1"/>
  <c r="U511" i="12"/>
  <c r="V511" i="12" s="1"/>
  <c r="V412" i="12"/>
  <c r="U263" i="12"/>
  <c r="V263" i="12" s="1"/>
  <c r="U262" i="12"/>
  <c r="V262" i="12" s="1"/>
  <c r="U414" i="12"/>
  <c r="V414" i="12" s="1"/>
  <c r="U413" i="12"/>
  <c r="V413" i="12" s="1"/>
  <c r="V292" i="12"/>
  <c r="V303" i="12" s="1"/>
  <c r="U303" i="12"/>
  <c r="V322" i="12"/>
  <c r="V328" i="12" s="1"/>
  <c r="U328" i="12"/>
  <c r="V383" i="12"/>
  <c r="V390" i="12" s="1"/>
  <c r="U390" i="12"/>
  <c r="U210" i="12"/>
  <c r="V201" i="12"/>
  <c r="V210" i="12" s="1"/>
  <c r="U140" i="12"/>
  <c r="V140" i="12" s="1"/>
  <c r="U139" i="12"/>
  <c r="V139" i="12" s="1"/>
  <c r="D340" i="8"/>
  <c r="C340" i="8"/>
  <c r="E340" i="8" s="1"/>
  <c r="D339" i="8"/>
  <c r="C339" i="8"/>
  <c r="D338" i="8"/>
  <c r="C338" i="8"/>
  <c r="E338" i="8" s="1"/>
  <c r="D337" i="8"/>
  <c r="C337" i="8"/>
  <c r="E337" i="8" s="1"/>
  <c r="D336" i="8"/>
  <c r="C336" i="8"/>
  <c r="E336" i="8" s="1"/>
  <c r="D335" i="8"/>
  <c r="C335" i="8"/>
  <c r="E335" i="8" s="1"/>
  <c r="D334" i="8"/>
  <c r="C334" i="8"/>
  <c r="D333" i="8"/>
  <c r="C333" i="8"/>
  <c r="U332" i="8"/>
  <c r="T332" i="8"/>
  <c r="V332" i="8" s="1"/>
  <c r="D332" i="8"/>
  <c r="E332" i="8" s="1"/>
  <c r="C332" i="8"/>
  <c r="U331" i="8"/>
  <c r="T331" i="8"/>
  <c r="V331" i="8" s="1"/>
  <c r="D331" i="8"/>
  <c r="C331" i="8"/>
  <c r="E331" i="8" s="1"/>
  <c r="U330" i="8"/>
  <c r="T330" i="8"/>
  <c r="V330" i="8" s="1"/>
  <c r="D330" i="8"/>
  <c r="C330" i="8"/>
  <c r="E330" i="8" s="1"/>
  <c r="U329" i="8"/>
  <c r="T329" i="8"/>
  <c r="D329" i="8"/>
  <c r="C329" i="8"/>
  <c r="E329" i="8" s="1"/>
  <c r="T328" i="8"/>
  <c r="D328" i="8"/>
  <c r="C328" i="8"/>
  <c r="E328" i="8" s="1"/>
  <c r="T327" i="8"/>
  <c r="D327" i="8"/>
  <c r="C327" i="8"/>
  <c r="T326" i="8"/>
  <c r="D326" i="8"/>
  <c r="C326" i="8"/>
  <c r="E326" i="8" s="1"/>
  <c r="T325" i="8"/>
  <c r="R325" i="8"/>
  <c r="U325" i="8" s="1"/>
  <c r="D325" i="8"/>
  <c r="C325" i="8"/>
  <c r="E325" i="8" s="1"/>
  <c r="U324" i="8"/>
  <c r="V324" i="8" s="1"/>
  <c r="T324" i="8"/>
  <c r="D324" i="8"/>
  <c r="C324" i="8"/>
  <c r="E324" i="8" s="1"/>
  <c r="U323" i="8"/>
  <c r="T323" i="8"/>
  <c r="D323" i="8"/>
  <c r="C323" i="8"/>
  <c r="E323" i="8" s="1"/>
  <c r="U322" i="8"/>
  <c r="T322" i="8"/>
  <c r="V322" i="8" s="1"/>
  <c r="D322" i="8"/>
  <c r="C322" i="8"/>
  <c r="E322" i="8" s="1"/>
  <c r="U321" i="8"/>
  <c r="T321" i="8"/>
  <c r="V321" i="8" s="1"/>
  <c r="D321" i="8"/>
  <c r="C321" i="8"/>
  <c r="U320" i="8"/>
  <c r="T320" i="8"/>
  <c r="V320" i="8" s="1"/>
  <c r="U319" i="8"/>
  <c r="T319" i="8"/>
  <c r="V319" i="8" s="1"/>
  <c r="D311" i="8"/>
  <c r="C311" i="8"/>
  <c r="E311" i="8" s="1"/>
  <c r="D310" i="8"/>
  <c r="C310" i="8"/>
  <c r="E309" i="8"/>
  <c r="D309" i="8"/>
  <c r="C309" i="8"/>
  <c r="D308" i="8"/>
  <c r="C308" i="8"/>
  <c r="E308" i="8" s="1"/>
  <c r="D307" i="8"/>
  <c r="C307" i="8"/>
  <c r="E307" i="8" s="1"/>
  <c r="U306" i="8"/>
  <c r="T306" i="8"/>
  <c r="D306" i="8"/>
  <c r="C306" i="8"/>
  <c r="U305" i="8"/>
  <c r="T305" i="8"/>
  <c r="V305" i="8" s="1"/>
  <c r="D305" i="8"/>
  <c r="C305" i="8"/>
  <c r="E305" i="8" s="1"/>
  <c r="U304" i="8"/>
  <c r="T304" i="8"/>
  <c r="D304" i="8"/>
  <c r="C304" i="8"/>
  <c r="E304" i="8" s="1"/>
  <c r="U303" i="8"/>
  <c r="V303" i="8" s="1"/>
  <c r="T303" i="8"/>
  <c r="D303" i="8"/>
  <c r="C303" i="8"/>
  <c r="E303" i="8" s="1"/>
  <c r="U302" i="8"/>
  <c r="V302" i="8" s="1"/>
  <c r="T302" i="8"/>
  <c r="D302" i="8"/>
  <c r="C302" i="8"/>
  <c r="E302" i="8" s="1"/>
  <c r="U301" i="8"/>
  <c r="T301" i="8"/>
  <c r="V301" i="8" s="1"/>
  <c r="D301" i="8"/>
  <c r="C301" i="8"/>
  <c r="U300" i="8"/>
  <c r="T300" i="8"/>
  <c r="V300" i="8" s="1"/>
  <c r="D300" i="8"/>
  <c r="C300" i="8"/>
  <c r="U299" i="8"/>
  <c r="T299" i="8"/>
  <c r="V299" i="8" s="1"/>
  <c r="D299" i="8"/>
  <c r="C299" i="8"/>
  <c r="E299" i="8" s="1"/>
  <c r="U298" i="8"/>
  <c r="V298" i="8" s="1"/>
  <c r="T298" i="8"/>
  <c r="D298" i="8"/>
  <c r="C298" i="8"/>
  <c r="E298" i="8" s="1"/>
  <c r="T297" i="8"/>
  <c r="D297" i="8"/>
  <c r="C297" i="8"/>
  <c r="E297" i="8" s="1"/>
  <c r="T296" i="8"/>
  <c r="D296" i="8"/>
  <c r="C296" i="8"/>
  <c r="E296" i="8" s="1"/>
  <c r="T295" i="8"/>
  <c r="D295" i="8"/>
  <c r="C295" i="8"/>
  <c r="T294" i="8"/>
  <c r="R294" i="8"/>
  <c r="U294" i="8" s="1"/>
  <c r="E294" i="8"/>
  <c r="D294" i="8"/>
  <c r="C294" i="8"/>
  <c r="U293" i="8"/>
  <c r="T293" i="8"/>
  <c r="V293" i="8" s="1"/>
  <c r="D293" i="8"/>
  <c r="C293" i="8"/>
  <c r="E293" i="8" s="1"/>
  <c r="U292" i="8"/>
  <c r="T292" i="8"/>
  <c r="V292" i="8" s="1"/>
  <c r="D292" i="8"/>
  <c r="C292" i="8"/>
  <c r="E292" i="8" s="1"/>
  <c r="U291" i="8"/>
  <c r="T291" i="8"/>
  <c r="D291" i="8"/>
  <c r="C291" i="8"/>
  <c r="E291" i="8" s="1"/>
  <c r="U290" i="8"/>
  <c r="T290" i="8"/>
  <c r="V290" i="8" s="1"/>
  <c r="D290" i="8"/>
  <c r="E290" i="8" s="1"/>
  <c r="C290" i="8"/>
  <c r="U289" i="8"/>
  <c r="T289" i="8"/>
  <c r="V289" i="8" s="1"/>
  <c r="D289" i="8"/>
  <c r="C289" i="8"/>
  <c r="E289" i="8" s="1"/>
  <c r="U288" i="8"/>
  <c r="T288" i="8"/>
  <c r="V288" i="8" s="1"/>
  <c r="D288" i="8"/>
  <c r="C288" i="8"/>
  <c r="E288" i="8" s="1"/>
  <c r="U287" i="8"/>
  <c r="T287" i="8"/>
  <c r="D287" i="8"/>
  <c r="C287" i="8"/>
  <c r="E287" i="8" s="1"/>
  <c r="U286" i="8"/>
  <c r="T286" i="8"/>
  <c r="V286" i="8" s="1"/>
  <c r="D286" i="8"/>
  <c r="C286" i="8"/>
  <c r="E286" i="8" s="1"/>
  <c r="U285" i="8"/>
  <c r="T285" i="8"/>
  <c r="V285" i="8" s="1"/>
  <c r="D279" i="8"/>
  <c r="C279" i="8"/>
  <c r="D278" i="8"/>
  <c r="C278" i="8"/>
  <c r="E278" i="8" s="1"/>
  <c r="D277" i="8"/>
  <c r="C277" i="8"/>
  <c r="E277" i="8" s="1"/>
  <c r="D276" i="8"/>
  <c r="C276" i="8"/>
  <c r="E276" i="8" s="1"/>
  <c r="D275" i="8"/>
  <c r="C275" i="8"/>
  <c r="E275" i="8" s="1"/>
  <c r="D274" i="8"/>
  <c r="C274" i="8"/>
  <c r="U273" i="8"/>
  <c r="T273" i="8"/>
  <c r="D273" i="8"/>
  <c r="C273" i="8"/>
  <c r="U272" i="8"/>
  <c r="T272" i="8"/>
  <c r="V272" i="8" s="1"/>
  <c r="D272" i="8"/>
  <c r="C272" i="8"/>
  <c r="E272" i="8" s="1"/>
  <c r="U271" i="8"/>
  <c r="T271" i="8"/>
  <c r="D271" i="8"/>
  <c r="C271" i="8"/>
  <c r="V270" i="8"/>
  <c r="U270" i="8"/>
  <c r="T270" i="8"/>
  <c r="D270" i="8"/>
  <c r="C270" i="8"/>
  <c r="E270" i="8" s="1"/>
  <c r="U269" i="8"/>
  <c r="T269" i="8"/>
  <c r="D269" i="8"/>
  <c r="C269" i="8"/>
  <c r="E269" i="8" s="1"/>
  <c r="V268" i="8"/>
  <c r="U268" i="8"/>
  <c r="T268" i="8"/>
  <c r="D268" i="8"/>
  <c r="C268" i="8"/>
  <c r="T267" i="8"/>
  <c r="D267" i="8"/>
  <c r="C267" i="8"/>
  <c r="E267" i="8" s="1"/>
  <c r="T266" i="8"/>
  <c r="D266" i="8"/>
  <c r="C266" i="8"/>
  <c r="E266" i="8" s="1"/>
  <c r="T265" i="8"/>
  <c r="D265" i="8"/>
  <c r="C265" i="8"/>
  <c r="T264" i="8"/>
  <c r="R264" i="8"/>
  <c r="R265" i="8" s="1"/>
  <c r="D264" i="8"/>
  <c r="C264" i="8"/>
  <c r="U263" i="8"/>
  <c r="T263" i="8"/>
  <c r="V263" i="8" s="1"/>
  <c r="D263" i="8"/>
  <c r="C263" i="8"/>
  <c r="E263" i="8" s="1"/>
  <c r="U262" i="8"/>
  <c r="T262" i="8"/>
  <c r="V262" i="8" s="1"/>
  <c r="D262" i="8"/>
  <c r="C262" i="8"/>
  <c r="U261" i="8"/>
  <c r="T261" i="8"/>
  <c r="D261" i="8"/>
  <c r="C261" i="8"/>
  <c r="E261" i="8" s="1"/>
  <c r="U260" i="8"/>
  <c r="T260" i="8"/>
  <c r="V260" i="8" s="1"/>
  <c r="D260" i="8"/>
  <c r="C260" i="8"/>
  <c r="U259" i="8"/>
  <c r="T259" i="8"/>
  <c r="D259" i="8"/>
  <c r="C259" i="8"/>
  <c r="E259" i="8" s="1"/>
  <c r="U258" i="8"/>
  <c r="T258" i="8"/>
  <c r="V258" i="8" s="1"/>
  <c r="D258" i="8"/>
  <c r="C258" i="8"/>
  <c r="U257" i="8"/>
  <c r="T257" i="8"/>
  <c r="V257" i="8" s="1"/>
  <c r="D257" i="8"/>
  <c r="D280" i="8" s="1"/>
  <c r="C257" i="8"/>
  <c r="U256" i="8"/>
  <c r="T256" i="8"/>
  <c r="V256" i="8" s="1"/>
  <c r="D245" i="8"/>
  <c r="C245" i="8"/>
  <c r="D244" i="8"/>
  <c r="C244" i="8"/>
  <c r="E244" i="8" s="1"/>
  <c r="D243" i="8"/>
  <c r="C243" i="8"/>
  <c r="E243" i="8" s="1"/>
  <c r="D242" i="8"/>
  <c r="C242" i="8"/>
  <c r="E242" i="8" s="1"/>
  <c r="D241" i="8"/>
  <c r="C241" i="8"/>
  <c r="D240" i="8"/>
  <c r="C240" i="8"/>
  <c r="D239" i="8"/>
  <c r="C239" i="8"/>
  <c r="E239" i="8" s="1"/>
  <c r="U238" i="8"/>
  <c r="T238" i="8"/>
  <c r="V238" i="8" s="1"/>
  <c r="D238" i="8"/>
  <c r="C238" i="8"/>
  <c r="E238" i="8" s="1"/>
  <c r="U237" i="8"/>
  <c r="T237" i="8"/>
  <c r="D237" i="8"/>
  <c r="C237" i="8"/>
  <c r="E237" i="8" s="1"/>
  <c r="U236" i="8"/>
  <c r="T236" i="8"/>
  <c r="V236" i="8" s="1"/>
  <c r="D236" i="8"/>
  <c r="C236" i="8"/>
  <c r="E236" i="8" s="1"/>
  <c r="U235" i="8"/>
  <c r="T235" i="8"/>
  <c r="V235" i="8" s="1"/>
  <c r="D235" i="8"/>
  <c r="E235" i="8" s="1"/>
  <c r="C235" i="8"/>
  <c r="U234" i="8"/>
  <c r="T234" i="8"/>
  <c r="V234" i="8" s="1"/>
  <c r="D234" i="8"/>
  <c r="C234" i="8"/>
  <c r="U233" i="8"/>
  <c r="T233" i="8"/>
  <c r="V233" i="8" s="1"/>
  <c r="D233" i="8"/>
  <c r="C233" i="8"/>
  <c r="E233" i="8" s="1"/>
  <c r="T232" i="8"/>
  <c r="D232" i="8"/>
  <c r="C232" i="8"/>
  <c r="T231" i="8"/>
  <c r="D231" i="8"/>
  <c r="E231" i="8" s="1"/>
  <c r="C231" i="8"/>
  <c r="T230" i="8"/>
  <c r="R230" i="8"/>
  <c r="U230" i="8" s="1"/>
  <c r="D230" i="8"/>
  <c r="C230" i="8"/>
  <c r="E230" i="8" s="1"/>
  <c r="U229" i="8"/>
  <c r="T229" i="8"/>
  <c r="V229" i="8" s="1"/>
  <c r="E229" i="8"/>
  <c r="D229" i="8"/>
  <c r="C229" i="8"/>
  <c r="U228" i="8"/>
  <c r="T228" i="8"/>
  <c r="D228" i="8"/>
  <c r="C228" i="8"/>
  <c r="E228" i="8" s="1"/>
  <c r="U227" i="8"/>
  <c r="T227" i="8"/>
  <c r="V227" i="8" s="1"/>
  <c r="D227" i="8"/>
  <c r="C227" i="8"/>
  <c r="E227" i="8" s="1"/>
  <c r="U226" i="8"/>
  <c r="T226" i="8"/>
  <c r="E226" i="8"/>
  <c r="D226" i="8"/>
  <c r="C226" i="8"/>
  <c r="U225" i="8"/>
  <c r="T225" i="8"/>
  <c r="V225" i="8" s="1"/>
  <c r="D225" i="8"/>
  <c r="C225" i="8"/>
  <c r="E225" i="8" s="1"/>
  <c r="D218" i="8"/>
  <c r="E218" i="8" s="1"/>
  <c r="C218" i="8"/>
  <c r="D217" i="8"/>
  <c r="C217" i="8"/>
  <c r="E217" i="8" s="1"/>
  <c r="D216" i="8"/>
  <c r="C216" i="8"/>
  <c r="D215" i="8"/>
  <c r="C215" i="8"/>
  <c r="E215" i="8" s="1"/>
  <c r="U214" i="8"/>
  <c r="T214" i="8"/>
  <c r="V214" i="8" s="1"/>
  <c r="D214" i="8"/>
  <c r="C214" i="8"/>
  <c r="E214" i="8" s="1"/>
  <c r="U213" i="8"/>
  <c r="T213" i="8"/>
  <c r="V213" i="8" s="1"/>
  <c r="D213" i="8"/>
  <c r="C213" i="8"/>
  <c r="E213" i="8" s="1"/>
  <c r="U212" i="8"/>
  <c r="T212" i="8"/>
  <c r="V212" i="8" s="1"/>
  <c r="D212" i="8"/>
  <c r="C212" i="8"/>
  <c r="E212" i="8" s="1"/>
  <c r="U211" i="8"/>
  <c r="T211" i="8"/>
  <c r="V211" i="8" s="1"/>
  <c r="E211" i="8"/>
  <c r="D211" i="8"/>
  <c r="C211" i="8"/>
  <c r="U210" i="8"/>
  <c r="T210" i="8"/>
  <c r="V210" i="8" s="1"/>
  <c r="D210" i="8"/>
  <c r="C210" i="8"/>
  <c r="U209" i="8"/>
  <c r="T209" i="8"/>
  <c r="V209" i="8" s="1"/>
  <c r="D209" i="8"/>
  <c r="C209" i="8"/>
  <c r="E209" i="8" s="1"/>
  <c r="U208" i="8"/>
  <c r="T208" i="8"/>
  <c r="D208" i="8"/>
  <c r="E208" i="8" s="1"/>
  <c r="C208" i="8"/>
  <c r="T207" i="8"/>
  <c r="D207" i="8"/>
  <c r="C207" i="8"/>
  <c r="E207" i="8" s="1"/>
  <c r="T206" i="8"/>
  <c r="D206" i="8"/>
  <c r="C206" i="8"/>
  <c r="E206" i="8" s="1"/>
  <c r="T205" i="8"/>
  <c r="D205" i="8"/>
  <c r="C205" i="8"/>
  <c r="E205" i="8" s="1"/>
  <c r="T204" i="8"/>
  <c r="R204" i="8"/>
  <c r="R205" i="8" s="1"/>
  <c r="U205" i="8" s="1"/>
  <c r="D204" i="8"/>
  <c r="C204" i="8"/>
  <c r="E204" i="8" s="1"/>
  <c r="U203" i="8"/>
  <c r="T203" i="8"/>
  <c r="V203" i="8" s="1"/>
  <c r="D203" i="8"/>
  <c r="C203" i="8"/>
  <c r="E203" i="8" s="1"/>
  <c r="U202" i="8"/>
  <c r="T202" i="8"/>
  <c r="D202" i="8"/>
  <c r="C202" i="8"/>
  <c r="E202" i="8" s="1"/>
  <c r="U201" i="8"/>
  <c r="T201" i="8"/>
  <c r="V201" i="8" s="1"/>
  <c r="D201" i="8"/>
  <c r="C201" i="8"/>
  <c r="E201" i="8" s="1"/>
  <c r="U200" i="8"/>
  <c r="V200" i="8" s="1"/>
  <c r="T200" i="8"/>
  <c r="D200" i="8"/>
  <c r="C200" i="8"/>
  <c r="E200" i="8" s="1"/>
  <c r="U199" i="8"/>
  <c r="T199" i="8"/>
  <c r="V199" i="8" s="1"/>
  <c r="D199" i="8"/>
  <c r="C199" i="8"/>
  <c r="E199" i="8" s="1"/>
  <c r="U198" i="8"/>
  <c r="T198" i="8"/>
  <c r="D198" i="8"/>
  <c r="C198" i="8"/>
  <c r="E198" i="8" s="1"/>
  <c r="U197" i="8"/>
  <c r="T197" i="8"/>
  <c r="V197" i="8" s="1"/>
  <c r="D197" i="8"/>
  <c r="C197" i="8"/>
  <c r="U196" i="8"/>
  <c r="T196" i="8"/>
  <c r="D196" i="8"/>
  <c r="C196" i="8"/>
  <c r="E196" i="8" s="1"/>
  <c r="U195" i="8"/>
  <c r="T195" i="8"/>
  <c r="V195" i="8" s="1"/>
  <c r="D195" i="8"/>
  <c r="C195" i="8"/>
  <c r="E195" i="8" s="1"/>
  <c r="U194" i="8"/>
  <c r="T194" i="8"/>
  <c r="D188" i="8"/>
  <c r="C188" i="8"/>
  <c r="E188" i="8" s="1"/>
  <c r="D187" i="8"/>
  <c r="C187" i="8"/>
  <c r="E187" i="8" s="1"/>
  <c r="D186" i="8"/>
  <c r="C186" i="8"/>
  <c r="E186" i="8" s="1"/>
  <c r="D185" i="8"/>
  <c r="C185" i="8"/>
  <c r="E185" i="8" s="1"/>
  <c r="E184" i="8"/>
  <c r="D184" i="8"/>
  <c r="C184" i="8"/>
  <c r="U183" i="8"/>
  <c r="T183" i="8"/>
  <c r="V183" i="8" s="1"/>
  <c r="D183" i="8"/>
  <c r="C183" i="8"/>
  <c r="E183" i="8" s="1"/>
  <c r="U182" i="8"/>
  <c r="T182" i="8"/>
  <c r="V182" i="8" s="1"/>
  <c r="D182" i="8"/>
  <c r="C182" i="8"/>
  <c r="E182" i="8" s="1"/>
  <c r="U181" i="8"/>
  <c r="T181" i="8"/>
  <c r="V181" i="8" s="1"/>
  <c r="D181" i="8"/>
  <c r="C181" i="8"/>
  <c r="E181" i="8" s="1"/>
  <c r="U180" i="8"/>
  <c r="T180" i="8"/>
  <c r="V180" i="8" s="1"/>
  <c r="D180" i="8"/>
  <c r="C180" i="8"/>
  <c r="E180" i="8" s="1"/>
  <c r="U179" i="8"/>
  <c r="T179" i="8"/>
  <c r="V179" i="8" s="1"/>
  <c r="D179" i="8"/>
  <c r="C179" i="8"/>
  <c r="U178" i="8"/>
  <c r="T178" i="8"/>
  <c r="D178" i="8"/>
  <c r="C178" i="8"/>
  <c r="U177" i="8"/>
  <c r="T177" i="8"/>
  <c r="V177" i="8" s="1"/>
  <c r="D177" i="8"/>
  <c r="C177" i="8"/>
  <c r="E177" i="8" s="1"/>
  <c r="T176" i="8"/>
  <c r="D176" i="8"/>
  <c r="C176" i="8"/>
  <c r="T175" i="8"/>
  <c r="D175" i="8"/>
  <c r="C175" i="8"/>
  <c r="E175" i="8" s="1"/>
  <c r="T174" i="8"/>
  <c r="D174" i="8"/>
  <c r="C174" i="8"/>
  <c r="E174" i="8" s="1"/>
  <c r="T173" i="8"/>
  <c r="R173" i="8"/>
  <c r="R174" i="8" s="1"/>
  <c r="D173" i="8"/>
  <c r="C173" i="8"/>
  <c r="E173" i="8" s="1"/>
  <c r="U172" i="8"/>
  <c r="T172" i="8"/>
  <c r="D172" i="8"/>
  <c r="C172" i="8"/>
  <c r="E172" i="8" s="1"/>
  <c r="U171" i="8"/>
  <c r="T171" i="8"/>
  <c r="V171" i="8" s="1"/>
  <c r="D171" i="8"/>
  <c r="C171" i="8"/>
  <c r="E171" i="8" s="1"/>
  <c r="U170" i="8"/>
  <c r="T170" i="8"/>
  <c r="V170" i="8" s="1"/>
  <c r="D170" i="8"/>
  <c r="E170" i="8" s="1"/>
  <c r="C170" i="8"/>
  <c r="U169" i="8"/>
  <c r="T169" i="8"/>
  <c r="D169" i="8"/>
  <c r="C169" i="8"/>
  <c r="U168" i="8"/>
  <c r="T168" i="8"/>
  <c r="V168" i="8" s="1"/>
  <c r="D168" i="8"/>
  <c r="C168" i="8"/>
  <c r="E168" i="8" s="1"/>
  <c r="U167" i="8"/>
  <c r="T167" i="8"/>
  <c r="V167" i="8" s="1"/>
  <c r="D167" i="8"/>
  <c r="C167" i="8"/>
  <c r="U166" i="8"/>
  <c r="T166" i="8"/>
  <c r="V166" i="8" s="1"/>
  <c r="D166" i="8"/>
  <c r="C166" i="8"/>
  <c r="E166" i="8" s="1"/>
  <c r="U165" i="8"/>
  <c r="T165" i="8"/>
  <c r="V165" i="8" s="1"/>
  <c r="D165" i="8"/>
  <c r="C165" i="8"/>
  <c r="E165" i="8" s="1"/>
  <c r="U164" i="8"/>
  <c r="T164" i="8"/>
  <c r="D157" i="8"/>
  <c r="C157" i="8"/>
  <c r="E157" i="8" s="1"/>
  <c r="D156" i="8"/>
  <c r="C156" i="8"/>
  <c r="E156" i="8" s="1"/>
  <c r="D155" i="8"/>
  <c r="C155" i="8"/>
  <c r="E155" i="8" s="1"/>
  <c r="D154" i="8"/>
  <c r="C154" i="8"/>
  <c r="D153" i="8"/>
  <c r="C153" i="8"/>
  <c r="U152" i="8"/>
  <c r="T152" i="8"/>
  <c r="V152" i="8" s="1"/>
  <c r="D152" i="8"/>
  <c r="C152" i="8"/>
  <c r="E152" i="8" s="1"/>
  <c r="U151" i="8"/>
  <c r="T151" i="8"/>
  <c r="D151" i="8"/>
  <c r="C151" i="8"/>
  <c r="E151" i="8" s="1"/>
  <c r="U150" i="8"/>
  <c r="V150" i="8" s="1"/>
  <c r="T150" i="8"/>
  <c r="D150" i="8"/>
  <c r="C150" i="8"/>
  <c r="E150" i="8" s="1"/>
  <c r="U149" i="8"/>
  <c r="V149" i="8" s="1"/>
  <c r="T149" i="8"/>
  <c r="D149" i="8"/>
  <c r="C149" i="8"/>
  <c r="E149" i="8" s="1"/>
  <c r="U148" i="8"/>
  <c r="T148" i="8"/>
  <c r="V148" i="8" s="1"/>
  <c r="D148" i="8"/>
  <c r="C148" i="8"/>
  <c r="E148" i="8" s="1"/>
  <c r="U147" i="8"/>
  <c r="V147" i="8" s="1"/>
  <c r="T147" i="8"/>
  <c r="D147" i="8"/>
  <c r="C147" i="8"/>
  <c r="E147" i="8" s="1"/>
  <c r="U146" i="8"/>
  <c r="T146" i="8"/>
  <c r="V146" i="8" s="1"/>
  <c r="D146" i="8"/>
  <c r="C146" i="8"/>
  <c r="E146" i="8" s="1"/>
  <c r="U145" i="8"/>
  <c r="T145" i="8"/>
  <c r="V145" i="8" s="1"/>
  <c r="D145" i="8"/>
  <c r="C145" i="8"/>
  <c r="T144" i="8"/>
  <c r="D144" i="8"/>
  <c r="C144" i="8"/>
  <c r="T143" i="8"/>
  <c r="D143" i="8"/>
  <c r="C143" i="8"/>
  <c r="E143" i="8" s="1"/>
  <c r="T142" i="8"/>
  <c r="D142" i="8"/>
  <c r="C142" i="8"/>
  <c r="T141" i="8"/>
  <c r="V141" i="8" s="1"/>
  <c r="R141" i="8"/>
  <c r="U141" i="8" s="1"/>
  <c r="D141" i="8"/>
  <c r="C141" i="8"/>
  <c r="E141" i="8" s="1"/>
  <c r="U140" i="8"/>
  <c r="T140" i="8"/>
  <c r="V140" i="8" s="1"/>
  <c r="D140" i="8"/>
  <c r="C140" i="8"/>
  <c r="E140" i="8" s="1"/>
  <c r="U139" i="8"/>
  <c r="T139" i="8"/>
  <c r="V139" i="8" s="1"/>
  <c r="E139" i="8"/>
  <c r="D139" i="8"/>
  <c r="C139" i="8"/>
  <c r="U138" i="8"/>
  <c r="T138" i="8"/>
  <c r="V138" i="8" s="1"/>
  <c r="D138" i="8"/>
  <c r="C138" i="8"/>
  <c r="E138" i="8" s="1"/>
  <c r="U137" i="8"/>
  <c r="T137" i="8"/>
  <c r="V137" i="8" s="1"/>
  <c r="D137" i="8"/>
  <c r="C137" i="8"/>
  <c r="E137" i="8" s="1"/>
  <c r="U136" i="8"/>
  <c r="T136" i="8"/>
  <c r="V136" i="8" s="1"/>
  <c r="D136" i="8"/>
  <c r="C136" i="8"/>
  <c r="E136" i="8" s="1"/>
  <c r="U135" i="8"/>
  <c r="T135" i="8"/>
  <c r="V135" i="8" s="1"/>
  <c r="D135" i="8"/>
  <c r="C135" i="8"/>
  <c r="E135" i="8" s="1"/>
  <c r="U134" i="8"/>
  <c r="T134" i="8"/>
  <c r="V134" i="8" s="1"/>
  <c r="D134" i="8"/>
  <c r="E134" i="8" s="1"/>
  <c r="C134" i="8"/>
  <c r="U133" i="8"/>
  <c r="T133" i="8"/>
  <c r="D133" i="8"/>
  <c r="C133" i="8"/>
  <c r="E133" i="8" s="1"/>
  <c r="U132" i="8"/>
  <c r="T132" i="8"/>
  <c r="V132" i="8" s="1"/>
  <c r="D132" i="8"/>
  <c r="E132" i="8" s="1"/>
  <c r="C132" i="8"/>
  <c r="U131" i="8"/>
  <c r="T131" i="8"/>
  <c r="E131" i="8"/>
  <c r="D131" i="8"/>
  <c r="C131" i="8"/>
  <c r="U130" i="8"/>
  <c r="T130" i="8"/>
  <c r="V130" i="8" s="1"/>
  <c r="D116" i="8"/>
  <c r="C116" i="8"/>
  <c r="E116" i="8" s="1"/>
  <c r="D115" i="8"/>
  <c r="E115" i="8" s="1"/>
  <c r="C115" i="8"/>
  <c r="D114" i="8"/>
  <c r="C114" i="8"/>
  <c r="E114" i="8" s="1"/>
  <c r="D113" i="8"/>
  <c r="C113" i="8"/>
  <c r="U112" i="8"/>
  <c r="T112" i="8"/>
  <c r="V112" i="8" s="1"/>
  <c r="D112" i="8"/>
  <c r="C112" i="8"/>
  <c r="E112" i="8" s="1"/>
  <c r="U111" i="8"/>
  <c r="T111" i="8"/>
  <c r="V111" i="8" s="1"/>
  <c r="D111" i="8"/>
  <c r="C111" i="8"/>
  <c r="E111" i="8" s="1"/>
  <c r="U110" i="8"/>
  <c r="T110" i="8"/>
  <c r="V110" i="8" s="1"/>
  <c r="D110" i="8"/>
  <c r="C110" i="8"/>
  <c r="E110" i="8" s="1"/>
  <c r="U109" i="8"/>
  <c r="T109" i="8"/>
  <c r="V109" i="8" s="1"/>
  <c r="D109" i="8"/>
  <c r="C109" i="8"/>
  <c r="E109" i="8" s="1"/>
  <c r="V108" i="8"/>
  <c r="U108" i="8"/>
  <c r="T108" i="8"/>
  <c r="D108" i="8"/>
  <c r="C108" i="8"/>
  <c r="E108" i="8" s="1"/>
  <c r="U107" i="8"/>
  <c r="T107" i="8"/>
  <c r="D107" i="8"/>
  <c r="C107" i="8"/>
  <c r="E107" i="8" s="1"/>
  <c r="U106" i="8"/>
  <c r="T106" i="8"/>
  <c r="V106" i="8" s="1"/>
  <c r="D106" i="8"/>
  <c r="C106" i="8"/>
  <c r="T105" i="8"/>
  <c r="D105" i="8"/>
  <c r="C105" i="8"/>
  <c r="E105" i="8" s="1"/>
  <c r="T104" i="8"/>
  <c r="D104" i="8"/>
  <c r="C104" i="8"/>
  <c r="E104" i="8" s="1"/>
  <c r="T103" i="8"/>
  <c r="D103" i="8"/>
  <c r="C103" i="8"/>
  <c r="E103" i="8" s="1"/>
  <c r="T102" i="8"/>
  <c r="R102" i="8"/>
  <c r="R103" i="8" s="1"/>
  <c r="D102" i="8"/>
  <c r="C102" i="8"/>
  <c r="U101" i="8"/>
  <c r="T101" i="8"/>
  <c r="V101" i="8" s="1"/>
  <c r="D101" i="8"/>
  <c r="C101" i="8"/>
  <c r="E101" i="8" s="1"/>
  <c r="U100" i="8"/>
  <c r="T100" i="8"/>
  <c r="V100" i="8" s="1"/>
  <c r="D100" i="8"/>
  <c r="C100" i="8"/>
  <c r="U99" i="8"/>
  <c r="T99" i="8"/>
  <c r="D99" i="8"/>
  <c r="C99" i="8"/>
  <c r="E99" i="8" s="1"/>
  <c r="U98" i="8"/>
  <c r="T98" i="8"/>
  <c r="V98" i="8" s="1"/>
  <c r="D98" i="8"/>
  <c r="C98" i="8"/>
  <c r="U97" i="8"/>
  <c r="T97" i="8"/>
  <c r="V97" i="8" s="1"/>
  <c r="D97" i="8"/>
  <c r="E97" i="8" s="1"/>
  <c r="C97" i="8"/>
  <c r="U96" i="8"/>
  <c r="T96" i="8"/>
  <c r="V96" i="8" s="1"/>
  <c r="D96" i="8"/>
  <c r="E96" i="8" s="1"/>
  <c r="C96" i="8"/>
  <c r="U95" i="8"/>
  <c r="T95" i="8"/>
  <c r="V95" i="8" s="1"/>
  <c r="D95" i="8"/>
  <c r="C95" i="8"/>
  <c r="E95" i="8" s="1"/>
  <c r="U94" i="8"/>
  <c r="T94" i="8"/>
  <c r="V94" i="8" s="1"/>
  <c r="D88" i="8"/>
  <c r="C88" i="8"/>
  <c r="D87" i="8"/>
  <c r="C87" i="8"/>
  <c r="E87" i="8" s="1"/>
  <c r="D86" i="8"/>
  <c r="C86" i="8"/>
  <c r="E86" i="8" s="1"/>
  <c r="U85" i="8"/>
  <c r="T85" i="8"/>
  <c r="V85" i="8" s="1"/>
  <c r="D85" i="8"/>
  <c r="C85" i="8"/>
  <c r="E85" i="8" s="1"/>
  <c r="V84" i="8"/>
  <c r="U84" i="8"/>
  <c r="T84" i="8"/>
  <c r="D84" i="8"/>
  <c r="C84" i="8"/>
  <c r="E84" i="8" s="1"/>
  <c r="U83" i="8"/>
  <c r="T83" i="8"/>
  <c r="V83" i="8" s="1"/>
  <c r="D83" i="8"/>
  <c r="C83" i="8"/>
  <c r="E83" i="8" s="1"/>
  <c r="U82" i="8"/>
  <c r="T82" i="8"/>
  <c r="V82" i="8" s="1"/>
  <c r="D82" i="8"/>
  <c r="E82" i="8" s="1"/>
  <c r="C82" i="8"/>
  <c r="U81" i="8"/>
  <c r="T81" i="8"/>
  <c r="D81" i="8"/>
  <c r="C81" i="8"/>
  <c r="E81" i="8" s="1"/>
  <c r="U80" i="8"/>
  <c r="T80" i="8"/>
  <c r="V80" i="8" s="1"/>
  <c r="D80" i="8"/>
  <c r="C80" i="8"/>
  <c r="E80" i="8" s="1"/>
  <c r="T79" i="8"/>
  <c r="D79" i="8"/>
  <c r="C79" i="8"/>
  <c r="E79" i="8" s="1"/>
  <c r="T78" i="8"/>
  <c r="D78" i="8"/>
  <c r="C78" i="8"/>
  <c r="T77" i="8"/>
  <c r="R77" i="8"/>
  <c r="U77" i="8" s="1"/>
  <c r="D77" i="8"/>
  <c r="C77" i="8"/>
  <c r="E77" i="8" s="1"/>
  <c r="U76" i="8"/>
  <c r="T76" i="8"/>
  <c r="R76" i="8"/>
  <c r="D76" i="8"/>
  <c r="C76" i="8"/>
  <c r="E76" i="8" s="1"/>
  <c r="U75" i="8"/>
  <c r="T75" i="8"/>
  <c r="V75" i="8" s="1"/>
  <c r="D75" i="8"/>
  <c r="C75" i="8"/>
  <c r="E75" i="8" s="1"/>
  <c r="U74" i="8"/>
  <c r="T74" i="8"/>
  <c r="V74" i="8" s="1"/>
  <c r="D74" i="8"/>
  <c r="C74" i="8"/>
  <c r="U73" i="8"/>
  <c r="T73" i="8"/>
  <c r="V73" i="8" s="1"/>
  <c r="D73" i="8"/>
  <c r="C73" i="8"/>
  <c r="U72" i="8"/>
  <c r="T72" i="8"/>
  <c r="V72" i="8" s="1"/>
  <c r="D72" i="8"/>
  <c r="C72" i="8"/>
  <c r="E72" i="8" s="1"/>
  <c r="U71" i="8"/>
  <c r="T71" i="8"/>
  <c r="V71" i="8" s="1"/>
  <c r="D71" i="8"/>
  <c r="C71" i="8"/>
  <c r="U70" i="8"/>
  <c r="T70" i="8"/>
  <c r="V70" i="8" s="1"/>
  <c r="D70" i="8"/>
  <c r="C70" i="8"/>
  <c r="E70" i="8" s="1"/>
  <c r="U69" i="8"/>
  <c r="T69" i="8"/>
  <c r="V69" i="8" s="1"/>
  <c r="D69" i="8"/>
  <c r="C69" i="8"/>
  <c r="E69" i="8" s="1"/>
  <c r="D68" i="8"/>
  <c r="C68" i="8"/>
  <c r="E68" i="8" s="1"/>
  <c r="D61" i="8"/>
  <c r="C61" i="8"/>
  <c r="E61" i="8" s="1"/>
  <c r="D60" i="8"/>
  <c r="C60" i="8"/>
  <c r="E60" i="8" s="1"/>
  <c r="D59" i="8"/>
  <c r="C59" i="8"/>
  <c r="E59" i="8" s="1"/>
  <c r="D58" i="8"/>
  <c r="C58" i="8"/>
  <c r="E58" i="8" s="1"/>
  <c r="U57" i="8"/>
  <c r="T57" i="8"/>
  <c r="V57" i="8" s="1"/>
  <c r="D57" i="8"/>
  <c r="C57" i="8"/>
  <c r="E57" i="8" s="1"/>
  <c r="U56" i="8"/>
  <c r="T56" i="8"/>
  <c r="D56" i="8"/>
  <c r="C56" i="8"/>
  <c r="E56" i="8" s="1"/>
  <c r="U55" i="8"/>
  <c r="T55" i="8"/>
  <c r="V55" i="8" s="1"/>
  <c r="D55" i="8"/>
  <c r="C55" i="8"/>
  <c r="E55" i="8" s="1"/>
  <c r="U54" i="8"/>
  <c r="V54" i="8" s="1"/>
  <c r="T54" i="8"/>
  <c r="D54" i="8"/>
  <c r="C54" i="8"/>
  <c r="V53" i="8"/>
  <c r="U53" i="8"/>
  <c r="T53" i="8"/>
  <c r="D53" i="8"/>
  <c r="C53" i="8"/>
  <c r="E53" i="8" s="1"/>
  <c r="U52" i="8"/>
  <c r="T52" i="8"/>
  <c r="V52" i="8" s="1"/>
  <c r="D52" i="8"/>
  <c r="C52" i="8"/>
  <c r="U51" i="8"/>
  <c r="T51" i="8"/>
  <c r="V51" i="8" s="1"/>
  <c r="D51" i="8"/>
  <c r="C51" i="8"/>
  <c r="E51" i="8" s="1"/>
  <c r="U50" i="8"/>
  <c r="T50" i="8"/>
  <c r="V50" i="8" s="1"/>
  <c r="D50" i="8"/>
  <c r="C50" i="8"/>
  <c r="E50" i="8" s="1"/>
  <c r="V49" i="8"/>
  <c r="U49" i="8"/>
  <c r="T49" i="8"/>
  <c r="D49" i="8"/>
  <c r="C49" i="8"/>
  <c r="E49" i="8" s="1"/>
  <c r="U48" i="8"/>
  <c r="T48" i="8"/>
  <c r="V48" i="8" s="1"/>
  <c r="D48" i="8"/>
  <c r="C48" i="8"/>
  <c r="E48" i="8" s="1"/>
  <c r="T47" i="8"/>
  <c r="D47" i="8"/>
  <c r="C47" i="8"/>
  <c r="E47" i="8" s="1"/>
  <c r="T46" i="8"/>
  <c r="D46" i="8"/>
  <c r="C46" i="8"/>
  <c r="T45" i="8"/>
  <c r="D45" i="8"/>
  <c r="C45" i="8"/>
  <c r="T44" i="8"/>
  <c r="R44" i="8"/>
  <c r="U44" i="8" s="1"/>
  <c r="D44" i="8"/>
  <c r="C44" i="8"/>
  <c r="E44" i="8" s="1"/>
  <c r="U43" i="8"/>
  <c r="T43" i="8"/>
  <c r="D43" i="8"/>
  <c r="C43" i="8"/>
  <c r="E43" i="8" s="1"/>
  <c r="U42" i="8"/>
  <c r="T42" i="8"/>
  <c r="V42" i="8" s="1"/>
  <c r="D42" i="8"/>
  <c r="C42" i="8"/>
  <c r="E42" i="8" s="1"/>
  <c r="U41" i="8"/>
  <c r="T41" i="8"/>
  <c r="V41" i="8" s="1"/>
  <c r="E41" i="8"/>
  <c r="D41" i="8"/>
  <c r="C41" i="8"/>
  <c r="U40" i="8"/>
  <c r="T40" i="8"/>
  <c r="V40" i="8" s="1"/>
  <c r="D40" i="8"/>
  <c r="C40" i="8"/>
  <c r="E40" i="8" s="1"/>
  <c r="U39" i="8"/>
  <c r="T39" i="8"/>
  <c r="V39" i="8" s="1"/>
  <c r="D39" i="8"/>
  <c r="C39" i="8"/>
  <c r="E39" i="8" s="1"/>
  <c r="U38" i="8"/>
  <c r="T38" i="8"/>
  <c r="V38" i="8" s="1"/>
  <c r="D38" i="8"/>
  <c r="C38" i="8"/>
  <c r="E38" i="8" s="1"/>
  <c r="U37" i="8"/>
  <c r="T37" i="8"/>
  <c r="V37" i="8" s="1"/>
  <c r="D37" i="8"/>
  <c r="C37" i="8"/>
  <c r="E37" i="8" s="1"/>
  <c r="U36" i="8"/>
  <c r="T36" i="8"/>
  <c r="V36" i="8" s="1"/>
  <c r="D36" i="8"/>
  <c r="C36" i="8"/>
  <c r="D30" i="8"/>
  <c r="E30" i="8" s="1"/>
  <c r="C30" i="8"/>
  <c r="D29" i="8"/>
  <c r="C29" i="8"/>
  <c r="E29" i="8" s="1"/>
  <c r="D28" i="8"/>
  <c r="C28" i="8"/>
  <c r="D27" i="8"/>
  <c r="C27" i="8"/>
  <c r="E27" i="8" s="1"/>
  <c r="U26" i="8"/>
  <c r="T26" i="8"/>
  <c r="D26" i="8"/>
  <c r="C26" i="8"/>
  <c r="U25" i="8"/>
  <c r="T25" i="8"/>
  <c r="D25" i="8"/>
  <c r="C25" i="8"/>
  <c r="E25" i="8" s="1"/>
  <c r="U24" i="8"/>
  <c r="T24" i="8"/>
  <c r="V24" i="8" s="1"/>
  <c r="D24" i="8"/>
  <c r="C24" i="8"/>
  <c r="E24" i="8" s="1"/>
  <c r="U23" i="8"/>
  <c r="T23" i="8"/>
  <c r="D23" i="8"/>
  <c r="C23" i="8"/>
  <c r="U22" i="8"/>
  <c r="T22" i="8"/>
  <c r="D22" i="8"/>
  <c r="C22" i="8"/>
  <c r="U21" i="8"/>
  <c r="T21" i="8"/>
  <c r="V21" i="8" s="1"/>
  <c r="D21" i="8"/>
  <c r="C21" i="8"/>
  <c r="U20" i="8"/>
  <c r="T20" i="8"/>
  <c r="D20" i="8"/>
  <c r="E20" i="8" s="1"/>
  <c r="C20" i="8"/>
  <c r="T19" i="8"/>
  <c r="D19" i="8"/>
  <c r="C19" i="8"/>
  <c r="T18" i="8"/>
  <c r="D18" i="8"/>
  <c r="C18" i="8"/>
  <c r="E18" i="8" s="1"/>
  <c r="T17" i="8"/>
  <c r="R17" i="8"/>
  <c r="R18" i="8" s="1"/>
  <c r="D17" i="8"/>
  <c r="C17" i="8"/>
  <c r="E17" i="8" s="1"/>
  <c r="T16" i="8"/>
  <c r="R16" i="8"/>
  <c r="U16" i="8" s="1"/>
  <c r="D16" i="8"/>
  <c r="C16" i="8"/>
  <c r="E16" i="8" s="1"/>
  <c r="U15" i="8"/>
  <c r="T15" i="8"/>
  <c r="D15" i="8"/>
  <c r="C15" i="8"/>
  <c r="E15" i="8" s="1"/>
  <c r="U14" i="8"/>
  <c r="V14" i="8" s="1"/>
  <c r="T14" i="8"/>
  <c r="D14" i="8"/>
  <c r="C14" i="8"/>
  <c r="U13" i="8"/>
  <c r="T13" i="8"/>
  <c r="D13" i="8"/>
  <c r="C13" i="8"/>
  <c r="E13" i="8" s="1"/>
  <c r="U12" i="8"/>
  <c r="T12" i="8"/>
  <c r="D12" i="8"/>
  <c r="C12" i="8"/>
  <c r="E12" i="8" s="1"/>
  <c r="U11" i="8"/>
  <c r="V11" i="8" s="1"/>
  <c r="T11" i="8"/>
  <c r="D11" i="8"/>
  <c r="C11" i="8"/>
  <c r="U10" i="8"/>
  <c r="T10" i="8"/>
  <c r="D10" i="8"/>
  <c r="C10" i="8"/>
  <c r="E10" i="8" s="1"/>
  <c r="U9" i="8"/>
  <c r="T9" i="8"/>
  <c r="D9" i="8"/>
  <c r="C9" i="8"/>
  <c r="E9" i="8" s="1"/>
  <c r="U8" i="8"/>
  <c r="V8" i="8" s="1"/>
  <c r="T8" i="8"/>
  <c r="D8" i="8"/>
  <c r="C8" i="8"/>
  <c r="U7" i="8"/>
  <c r="T7" i="8"/>
  <c r="D7" i="8"/>
  <c r="C7" i="8"/>
  <c r="E7" i="8" s="1"/>
  <c r="D312" i="8" l="1"/>
  <c r="E301" i="8"/>
  <c r="E100" i="8"/>
  <c r="V271" i="8"/>
  <c r="E260" i="8"/>
  <c r="V306" i="8"/>
  <c r="D158" i="8"/>
  <c r="E154" i="8"/>
  <c r="V15" i="8"/>
  <c r="V151" i="8"/>
  <c r="V198" i="8"/>
  <c r="E334" i="8"/>
  <c r="E28" i="8"/>
  <c r="E98" i="8"/>
  <c r="E22" i="8"/>
  <c r="V269" i="8"/>
  <c r="D31" i="8"/>
  <c r="V22" i="8"/>
  <c r="V25" i="8"/>
  <c r="E45" i="8"/>
  <c r="E73" i="8"/>
  <c r="E89" i="8" s="1"/>
  <c r="E78" i="8"/>
  <c r="V81" i="8"/>
  <c r="V107" i="8"/>
  <c r="E113" i="8"/>
  <c r="V133" i="8"/>
  <c r="E144" i="8"/>
  <c r="E169" i="8"/>
  <c r="E178" i="8"/>
  <c r="E258" i="8"/>
  <c r="V304" i="8"/>
  <c r="V325" i="8"/>
  <c r="E21" i="8"/>
  <c r="V9" i="8"/>
  <c r="V16" i="8"/>
  <c r="V196" i="8"/>
  <c r="D117" i="8"/>
  <c r="E257" i="8"/>
  <c r="V12" i="8"/>
  <c r="V10" i="8"/>
  <c r="V13" i="8"/>
  <c r="E8" i="8"/>
  <c r="E11" i="8"/>
  <c r="E14" i="8"/>
  <c r="E23" i="8"/>
  <c r="E26" i="8"/>
  <c r="E46" i="8"/>
  <c r="E54" i="8"/>
  <c r="V56" i="8"/>
  <c r="V131" i="8"/>
  <c r="V169" i="8"/>
  <c r="V178" i="8"/>
  <c r="E197" i="8"/>
  <c r="U204" i="8"/>
  <c r="V204" i="8" s="1"/>
  <c r="E210" i="8"/>
  <c r="E234" i="8"/>
  <c r="E246" i="8" s="1"/>
  <c r="E245" i="8"/>
  <c r="E273" i="8"/>
  <c r="V291" i="8"/>
  <c r="E300" i="8"/>
  <c r="V323" i="8"/>
  <c r="D62" i="8"/>
  <c r="E71" i="8"/>
  <c r="E88" i="8"/>
  <c r="E145" i="8"/>
  <c r="E167" i="8"/>
  <c r="E216" i="8"/>
  <c r="V228" i="8"/>
  <c r="E240" i="8"/>
  <c r="V261" i="8"/>
  <c r="E264" i="8"/>
  <c r="E268" i="8"/>
  <c r="E321" i="8"/>
  <c r="V329" i="8"/>
  <c r="D189" i="8"/>
  <c r="V20" i="8"/>
  <c r="V23" i="8"/>
  <c r="V26" i="8"/>
  <c r="E36" i="8"/>
  <c r="V43" i="8"/>
  <c r="E52" i="8"/>
  <c r="E74" i="8"/>
  <c r="V76" i="8"/>
  <c r="V99" i="8"/>
  <c r="E102" i="8"/>
  <c r="E106" i="8"/>
  <c r="E153" i="8"/>
  <c r="V164" i="8"/>
  <c r="V172" i="8"/>
  <c r="E176" i="8"/>
  <c r="E179" i="8"/>
  <c r="V202" i="8"/>
  <c r="R326" i="8"/>
  <c r="R327" i="8" s="1"/>
  <c r="U327" i="8" s="1"/>
  <c r="V327" i="8" s="1"/>
  <c r="E219" i="8"/>
  <c r="V226" i="8"/>
  <c r="E241" i="8"/>
  <c r="E271" i="8"/>
  <c r="V273" i="8"/>
  <c r="D219" i="8"/>
  <c r="V208" i="8"/>
  <c r="E232" i="8"/>
  <c r="V237" i="8"/>
  <c r="V259" i="8"/>
  <c r="E262" i="8"/>
  <c r="E265" i="8"/>
  <c r="E274" i="8"/>
  <c r="E279" i="8"/>
  <c r="V287" i="8"/>
  <c r="E306" i="8"/>
  <c r="E310" i="8"/>
  <c r="D341" i="8"/>
  <c r="E333" i="8"/>
  <c r="E339" i="8"/>
  <c r="U83" i="12"/>
  <c r="V270" i="12"/>
  <c r="V149" i="12"/>
  <c r="U270" i="12"/>
  <c r="U420" i="12"/>
  <c r="V420" i="12"/>
  <c r="U149" i="12"/>
  <c r="U519" i="12"/>
  <c r="V519" i="12"/>
  <c r="V18" i="8"/>
  <c r="V77" i="8"/>
  <c r="U174" i="8"/>
  <c r="V174" i="8" s="1"/>
  <c r="R175" i="8"/>
  <c r="E312" i="8"/>
  <c r="V19" i="8"/>
  <c r="V230" i="8"/>
  <c r="E62" i="8"/>
  <c r="R266" i="8"/>
  <c r="U265" i="8"/>
  <c r="V265" i="8" s="1"/>
  <c r="R104" i="8"/>
  <c r="U103" i="8"/>
  <c r="V103" i="8" s="1"/>
  <c r="E189" i="8"/>
  <c r="V294" i="8"/>
  <c r="V205" i="8"/>
  <c r="U18" i="8"/>
  <c r="U19" i="8"/>
  <c r="E117" i="8"/>
  <c r="V44" i="8"/>
  <c r="U173" i="8"/>
  <c r="D89" i="8"/>
  <c r="D246" i="8"/>
  <c r="V7" i="8"/>
  <c r="E19" i="8"/>
  <c r="E142" i="8"/>
  <c r="E158" i="8" s="1"/>
  <c r="V194" i="8"/>
  <c r="R206" i="8"/>
  <c r="E295" i="8"/>
  <c r="R45" i="8"/>
  <c r="R142" i="8"/>
  <c r="R231" i="8"/>
  <c r="R295" i="8"/>
  <c r="U17" i="8"/>
  <c r="U27" i="8" s="1"/>
  <c r="U102" i="8"/>
  <c r="V102" i="8" s="1"/>
  <c r="U264" i="8"/>
  <c r="V264" i="8" s="1"/>
  <c r="R78" i="8"/>
  <c r="E327" i="8"/>
  <c r="E341" i="8" s="1"/>
  <c r="U326" i="8" l="1"/>
  <c r="E31" i="8"/>
  <c r="E280" i="8"/>
  <c r="U328" i="8"/>
  <c r="V328" i="8" s="1"/>
  <c r="U266" i="8"/>
  <c r="V266" i="8" s="1"/>
  <c r="V274" i="8" s="1"/>
  <c r="L276" i="8" s="1"/>
  <c r="U267" i="8"/>
  <c r="V267" i="8" s="1"/>
  <c r="U104" i="8"/>
  <c r="V104" i="8" s="1"/>
  <c r="V113" i="8" s="1"/>
  <c r="L109" i="8" s="1"/>
  <c r="U105" i="8"/>
  <c r="V105" i="8" s="1"/>
  <c r="R46" i="8"/>
  <c r="U45" i="8"/>
  <c r="U176" i="8"/>
  <c r="V176" i="8" s="1"/>
  <c r="U175" i="8"/>
  <c r="V175" i="8" s="1"/>
  <c r="U232" i="8"/>
  <c r="V232" i="8" s="1"/>
  <c r="U231" i="8"/>
  <c r="R143" i="8"/>
  <c r="U142" i="8"/>
  <c r="V17" i="8"/>
  <c r="V27" i="8" s="1"/>
  <c r="L22" i="8" s="1"/>
  <c r="U207" i="8"/>
  <c r="V207" i="8" s="1"/>
  <c r="U206" i="8"/>
  <c r="U79" i="8"/>
  <c r="V79" i="8" s="1"/>
  <c r="U78" i="8"/>
  <c r="R296" i="8"/>
  <c r="U295" i="8"/>
  <c r="V173" i="8"/>
  <c r="U113" i="8" l="1"/>
  <c r="U333" i="8"/>
  <c r="V326" i="8"/>
  <c r="V333" i="8" s="1"/>
  <c r="L335" i="8" s="1"/>
  <c r="V184" i="8"/>
  <c r="M181" i="8" s="1"/>
  <c r="U184" i="8"/>
  <c r="U47" i="8"/>
  <c r="V47" i="8" s="1"/>
  <c r="U46" i="8"/>
  <c r="V46" i="8" s="1"/>
  <c r="U297" i="8"/>
  <c r="V297" i="8" s="1"/>
  <c r="U296" i="8"/>
  <c r="V296" i="8" s="1"/>
  <c r="V78" i="8"/>
  <c r="V86" i="8" s="1"/>
  <c r="M82" i="8" s="1"/>
  <c r="U86" i="8"/>
  <c r="V231" i="8"/>
  <c r="V239" i="8" s="1"/>
  <c r="M238" i="8" s="1"/>
  <c r="U239" i="8"/>
  <c r="U215" i="8"/>
  <c r="V206" i="8"/>
  <c r="V215" i="8" s="1"/>
  <c r="M211" i="8" s="1"/>
  <c r="V45" i="8"/>
  <c r="V295" i="8"/>
  <c r="V142" i="8"/>
  <c r="U144" i="8"/>
  <c r="V144" i="8" s="1"/>
  <c r="U143" i="8"/>
  <c r="V143" i="8" s="1"/>
  <c r="U274" i="8"/>
  <c r="U153" i="8" l="1"/>
  <c r="U307" i="8"/>
  <c r="U58" i="8"/>
  <c r="V58" i="8"/>
  <c r="M53" i="8" s="1"/>
  <c r="V153" i="8"/>
  <c r="L147" i="8" s="1"/>
  <c r="V307" i="8"/>
  <c r="L302" i="8" s="1"/>
  <c r="T46" i="3" l="1"/>
  <c r="U46" i="3"/>
  <c r="T47" i="3"/>
  <c r="V47" i="3" s="1"/>
  <c r="U47" i="3"/>
  <c r="T48" i="3"/>
  <c r="U48" i="3"/>
  <c r="T49" i="3"/>
  <c r="V49" i="3" s="1"/>
  <c r="U49" i="3"/>
  <c r="T50" i="3"/>
  <c r="U50" i="3"/>
  <c r="V50" i="3"/>
  <c r="T51" i="3"/>
  <c r="T52" i="3"/>
  <c r="T53" i="3"/>
  <c r="U53" i="3"/>
  <c r="V53" i="3"/>
  <c r="T54" i="3"/>
  <c r="T55" i="3"/>
  <c r="T56" i="3"/>
  <c r="T57" i="3"/>
  <c r="U57" i="3"/>
  <c r="T58" i="3"/>
  <c r="U58" i="3"/>
  <c r="V58" i="3"/>
  <c r="T59" i="3"/>
  <c r="V59" i="3" s="1"/>
  <c r="U59" i="3"/>
  <c r="T60" i="3"/>
  <c r="U60" i="3"/>
  <c r="T61" i="3"/>
  <c r="U61" i="3"/>
  <c r="V61" i="3" s="1"/>
  <c r="T62" i="3"/>
  <c r="V62" i="3" s="1"/>
  <c r="U62" i="3"/>
  <c r="C52" i="3"/>
  <c r="D52" i="3"/>
  <c r="C53" i="3"/>
  <c r="E53" i="3" s="1"/>
  <c r="D53" i="3"/>
  <c r="C54" i="3"/>
  <c r="D54" i="3"/>
  <c r="E54" i="3"/>
  <c r="C55" i="3"/>
  <c r="E55" i="3" s="1"/>
  <c r="D55" i="3"/>
  <c r="C56" i="3"/>
  <c r="D56" i="3"/>
  <c r="C57" i="3"/>
  <c r="D57" i="3"/>
  <c r="E57" i="3"/>
  <c r="C58" i="3"/>
  <c r="D58" i="3"/>
  <c r="E58" i="3"/>
  <c r="C59" i="3"/>
  <c r="D59" i="3"/>
  <c r="C60" i="3"/>
  <c r="E60" i="3" s="1"/>
  <c r="D60" i="3"/>
  <c r="C61" i="3"/>
  <c r="D61" i="3"/>
  <c r="E61" i="3"/>
  <c r="C62" i="3"/>
  <c r="E62" i="3" s="1"/>
  <c r="D62" i="3"/>
  <c r="C63" i="3"/>
  <c r="D63" i="3"/>
  <c r="C64" i="3"/>
  <c r="D64" i="3"/>
  <c r="C65" i="3"/>
  <c r="E65" i="3" s="1"/>
  <c r="D65" i="3"/>
  <c r="C66" i="3"/>
  <c r="D66" i="3"/>
  <c r="E66" i="3"/>
  <c r="C67" i="3"/>
  <c r="E67" i="3" s="1"/>
  <c r="D67" i="3"/>
  <c r="C68" i="3"/>
  <c r="D68" i="3"/>
  <c r="C69" i="3"/>
  <c r="D69" i="3"/>
  <c r="E69" i="3"/>
  <c r="C70" i="3"/>
  <c r="D70" i="3"/>
  <c r="E70" i="3"/>
  <c r="T89" i="3"/>
  <c r="V89" i="3" s="1"/>
  <c r="U89" i="3"/>
  <c r="T90" i="3"/>
  <c r="U90" i="3"/>
  <c r="T91" i="3"/>
  <c r="U91" i="3"/>
  <c r="T92" i="3"/>
  <c r="T93" i="3"/>
  <c r="T94" i="3"/>
  <c r="T95" i="3"/>
  <c r="T96" i="3"/>
  <c r="T97" i="3"/>
  <c r="T98" i="3"/>
  <c r="T99" i="3"/>
  <c r="U99" i="3"/>
  <c r="T100" i="3"/>
  <c r="V100" i="3" s="1"/>
  <c r="U100" i="3"/>
  <c r="T101" i="3"/>
  <c r="U101" i="3"/>
  <c r="T102" i="3"/>
  <c r="U102" i="3"/>
  <c r="C88" i="3"/>
  <c r="D88" i="3"/>
  <c r="C89" i="3"/>
  <c r="D89" i="3"/>
  <c r="E89" i="3"/>
  <c r="C90" i="3"/>
  <c r="D90" i="3"/>
  <c r="E90" i="3"/>
  <c r="C91" i="3"/>
  <c r="D91" i="3"/>
  <c r="C92" i="3"/>
  <c r="E92" i="3" s="1"/>
  <c r="D92" i="3"/>
  <c r="C93" i="3"/>
  <c r="D93" i="3"/>
  <c r="E93" i="3"/>
  <c r="C94" i="3"/>
  <c r="E94" i="3" s="1"/>
  <c r="D94" i="3"/>
  <c r="C95" i="3"/>
  <c r="D95" i="3"/>
  <c r="C96" i="3"/>
  <c r="D96" i="3"/>
  <c r="C97" i="3"/>
  <c r="E97" i="3" s="1"/>
  <c r="D97" i="3"/>
  <c r="C98" i="3"/>
  <c r="D98" i="3"/>
  <c r="E98" i="3"/>
  <c r="C99" i="3"/>
  <c r="E99" i="3" s="1"/>
  <c r="D99" i="3"/>
  <c r="C100" i="3"/>
  <c r="D100" i="3"/>
  <c r="C101" i="3"/>
  <c r="D101" i="3"/>
  <c r="E101" i="3"/>
  <c r="C102" i="3"/>
  <c r="D102" i="3"/>
  <c r="E102" i="3"/>
  <c r="C103" i="3"/>
  <c r="D103" i="3"/>
  <c r="C104" i="3"/>
  <c r="E104" i="3" s="1"/>
  <c r="D104" i="3"/>
  <c r="C105" i="3"/>
  <c r="D105" i="3"/>
  <c r="E105" i="3"/>
  <c r="C106" i="3"/>
  <c r="D106" i="3"/>
  <c r="E106" i="3" s="1"/>
  <c r="C107" i="3"/>
  <c r="D107" i="3"/>
  <c r="T128" i="3"/>
  <c r="V128" i="3" s="1"/>
  <c r="U128" i="3"/>
  <c r="T129" i="3"/>
  <c r="V129" i="3" s="1"/>
  <c r="U129" i="3"/>
  <c r="T130" i="3"/>
  <c r="V130" i="3" s="1"/>
  <c r="U130" i="3"/>
  <c r="T131" i="3"/>
  <c r="T132" i="3"/>
  <c r="T133" i="3"/>
  <c r="T134" i="3"/>
  <c r="T135" i="3"/>
  <c r="T136" i="3"/>
  <c r="T137" i="3"/>
  <c r="T138" i="3"/>
  <c r="U138" i="3"/>
  <c r="V138" i="3"/>
  <c r="T139" i="3"/>
  <c r="V139" i="3" s="1"/>
  <c r="U139" i="3"/>
  <c r="T140" i="3"/>
  <c r="U140" i="3"/>
  <c r="T141" i="3"/>
  <c r="V141" i="3" s="1"/>
  <c r="U141" i="3"/>
  <c r="T142" i="3"/>
  <c r="V142" i="3" s="1"/>
  <c r="U142" i="3"/>
  <c r="C128" i="3"/>
  <c r="D128" i="3"/>
  <c r="C129" i="3"/>
  <c r="E129" i="3" s="1"/>
  <c r="D129" i="3"/>
  <c r="C130" i="3"/>
  <c r="D130" i="3"/>
  <c r="E130" i="3"/>
  <c r="C131" i="3"/>
  <c r="D131" i="3"/>
  <c r="E131" i="3" s="1"/>
  <c r="C132" i="3"/>
  <c r="E132" i="3" s="1"/>
  <c r="D132" i="3"/>
  <c r="C133" i="3"/>
  <c r="D133" i="3"/>
  <c r="C134" i="3"/>
  <c r="E134" i="3" s="1"/>
  <c r="D134" i="3"/>
  <c r="C135" i="3"/>
  <c r="D135" i="3"/>
  <c r="C136" i="3"/>
  <c r="E136" i="3" s="1"/>
  <c r="D136" i="3"/>
  <c r="C137" i="3"/>
  <c r="E137" i="3" s="1"/>
  <c r="D137" i="3"/>
  <c r="C138" i="3"/>
  <c r="D138" i="3"/>
  <c r="E138" i="3"/>
  <c r="C139" i="3"/>
  <c r="D139" i="3"/>
  <c r="E139" i="3" s="1"/>
  <c r="C140" i="3"/>
  <c r="D140" i="3"/>
  <c r="C141" i="3"/>
  <c r="D141" i="3"/>
  <c r="C142" i="3"/>
  <c r="D142" i="3"/>
  <c r="E142" i="3" s="1"/>
  <c r="C143" i="3"/>
  <c r="D143" i="3"/>
  <c r="E143" i="3" s="1"/>
  <c r="C144" i="3"/>
  <c r="D144" i="3"/>
  <c r="C145" i="3"/>
  <c r="E145" i="3" s="1"/>
  <c r="D145" i="3"/>
  <c r="C146" i="3"/>
  <c r="D146" i="3"/>
  <c r="E146" i="3"/>
  <c r="C147" i="3"/>
  <c r="D147" i="3"/>
  <c r="E147" i="3" s="1"/>
  <c r="C148" i="3"/>
  <c r="E148" i="3" s="1"/>
  <c r="D148" i="3"/>
  <c r="T170" i="3"/>
  <c r="U170" i="3"/>
  <c r="T171" i="3"/>
  <c r="U171" i="3"/>
  <c r="V171" i="3"/>
  <c r="T172" i="3"/>
  <c r="U172" i="3"/>
  <c r="V172" i="3"/>
  <c r="T173" i="3"/>
  <c r="V173" i="3" s="1"/>
  <c r="U173" i="3"/>
  <c r="T174" i="3"/>
  <c r="U174" i="3"/>
  <c r="T175" i="3"/>
  <c r="V175" i="3" s="1"/>
  <c r="U175" i="3"/>
  <c r="T176" i="3"/>
  <c r="U176" i="3"/>
  <c r="V176" i="3"/>
  <c r="T177" i="3"/>
  <c r="U177" i="3"/>
  <c r="T178" i="3"/>
  <c r="T179" i="3"/>
  <c r="T180" i="3"/>
  <c r="T181" i="3"/>
  <c r="T182" i="3"/>
  <c r="T183" i="3"/>
  <c r="T184" i="3"/>
  <c r="U184" i="3"/>
  <c r="V184" i="3"/>
  <c r="T185" i="3"/>
  <c r="V185" i="3" s="1"/>
  <c r="U185" i="3"/>
  <c r="T186" i="3"/>
  <c r="U186" i="3"/>
  <c r="T187" i="3"/>
  <c r="U187" i="3"/>
  <c r="V187" i="3" s="1"/>
  <c r="T188" i="3"/>
  <c r="U188" i="3"/>
  <c r="V188" i="3"/>
  <c r="T189" i="3"/>
  <c r="U189" i="3"/>
  <c r="T190" i="3"/>
  <c r="V190" i="3" s="1"/>
  <c r="U190" i="3"/>
  <c r="T191" i="3"/>
  <c r="U191" i="3"/>
  <c r="V191" i="3" s="1"/>
  <c r="C170" i="3"/>
  <c r="E170" i="3" s="1"/>
  <c r="D170" i="3"/>
  <c r="C171" i="3"/>
  <c r="D171" i="3"/>
  <c r="E171" i="3" s="1"/>
  <c r="C172" i="3"/>
  <c r="E172" i="3" s="1"/>
  <c r="D172" i="3"/>
  <c r="C173" i="3"/>
  <c r="D173" i="3"/>
  <c r="C174" i="3"/>
  <c r="E174" i="3" s="1"/>
  <c r="D174" i="3"/>
  <c r="C175" i="3"/>
  <c r="D175" i="3"/>
  <c r="C176" i="3"/>
  <c r="D176" i="3"/>
  <c r="E176" i="3"/>
  <c r="C177" i="3"/>
  <c r="D177" i="3"/>
  <c r="C178" i="3"/>
  <c r="E178" i="3" s="1"/>
  <c r="D178" i="3"/>
  <c r="C179" i="3"/>
  <c r="D179" i="3"/>
  <c r="E179" i="3" s="1"/>
  <c r="C180" i="3"/>
  <c r="D180" i="3"/>
  <c r="E180" i="3" s="1"/>
  <c r="C181" i="3"/>
  <c r="D181" i="3"/>
  <c r="C182" i="3"/>
  <c r="D182" i="3"/>
  <c r="C183" i="3"/>
  <c r="D183" i="3"/>
  <c r="C184" i="3"/>
  <c r="D184" i="3"/>
  <c r="E184" i="3"/>
  <c r="C185" i="3"/>
  <c r="D185" i="3"/>
  <c r="C186" i="3"/>
  <c r="E186" i="3" s="1"/>
  <c r="D186" i="3"/>
  <c r="C187" i="3"/>
  <c r="D187" i="3"/>
  <c r="E187" i="3" s="1"/>
  <c r="C188" i="3"/>
  <c r="E188" i="3" s="1"/>
  <c r="D188" i="3"/>
  <c r="C189" i="3"/>
  <c r="D189" i="3"/>
  <c r="C190" i="3"/>
  <c r="E190" i="3" s="1"/>
  <c r="D190" i="3"/>
  <c r="C191" i="3"/>
  <c r="D191" i="3"/>
  <c r="C192" i="3"/>
  <c r="D192" i="3"/>
  <c r="E192" i="3"/>
  <c r="C193" i="3"/>
  <c r="D193" i="3"/>
  <c r="C194" i="3"/>
  <c r="E194" i="3" s="1"/>
  <c r="D194" i="3"/>
  <c r="C195" i="3"/>
  <c r="D195" i="3"/>
  <c r="E195" i="3" s="1"/>
  <c r="T211" i="3"/>
  <c r="V211" i="3" s="1"/>
  <c r="U211" i="3"/>
  <c r="T212" i="3"/>
  <c r="U212" i="3"/>
  <c r="T213" i="3"/>
  <c r="U213" i="3"/>
  <c r="V213" i="3" s="1"/>
  <c r="T214" i="3"/>
  <c r="T215" i="3"/>
  <c r="T216" i="3"/>
  <c r="T217" i="3"/>
  <c r="T218" i="3"/>
  <c r="U218" i="3"/>
  <c r="V218" i="3"/>
  <c r="T219" i="3"/>
  <c r="T220" i="3"/>
  <c r="T221" i="3"/>
  <c r="U221" i="3"/>
  <c r="V221" i="3" s="1"/>
  <c r="T222" i="3"/>
  <c r="V222" i="3" s="1"/>
  <c r="U222" i="3"/>
  <c r="T223" i="3"/>
  <c r="U223" i="3"/>
  <c r="T224" i="3"/>
  <c r="V224" i="3" s="1"/>
  <c r="U224" i="3"/>
  <c r="T225" i="3"/>
  <c r="U225" i="3"/>
  <c r="V225" i="3" s="1"/>
  <c r="C217" i="3"/>
  <c r="D217" i="3"/>
  <c r="C218" i="3"/>
  <c r="E218" i="3" s="1"/>
  <c r="D218" i="3"/>
  <c r="C219" i="3"/>
  <c r="D219" i="3"/>
  <c r="E219" i="3"/>
  <c r="C220" i="3"/>
  <c r="D220" i="3"/>
  <c r="C221" i="3"/>
  <c r="D221" i="3"/>
  <c r="C222" i="3"/>
  <c r="E222" i="3" s="1"/>
  <c r="D222" i="3"/>
  <c r="C223" i="3"/>
  <c r="E223" i="3" s="1"/>
  <c r="D223" i="3"/>
  <c r="C224" i="3"/>
  <c r="D224" i="3"/>
  <c r="E224" i="3" s="1"/>
  <c r="C225" i="3"/>
  <c r="D225" i="3"/>
  <c r="C226" i="3"/>
  <c r="E226" i="3" s="1"/>
  <c r="D226" i="3"/>
  <c r="C227" i="3"/>
  <c r="D227" i="3"/>
  <c r="C228" i="3"/>
  <c r="D228" i="3"/>
  <c r="E228" i="3" s="1"/>
  <c r="C229" i="3"/>
  <c r="E229" i="3" s="1"/>
  <c r="D229" i="3"/>
  <c r="C230" i="3"/>
  <c r="D230" i="3"/>
  <c r="C231" i="3"/>
  <c r="D231" i="3"/>
  <c r="C232" i="3"/>
  <c r="D232" i="3"/>
  <c r="C233" i="3"/>
  <c r="D233" i="3"/>
  <c r="T252" i="3"/>
  <c r="V252" i="3" s="1"/>
  <c r="U252" i="3"/>
  <c r="T253" i="3"/>
  <c r="U253" i="3"/>
  <c r="T254" i="3"/>
  <c r="V254" i="3" s="1"/>
  <c r="U254" i="3"/>
  <c r="T255" i="3"/>
  <c r="U255" i="3"/>
  <c r="V255" i="3"/>
  <c r="T256" i="3"/>
  <c r="U256" i="3"/>
  <c r="T257" i="3"/>
  <c r="V257" i="3" s="1"/>
  <c r="U257" i="3"/>
  <c r="T258" i="3"/>
  <c r="U258" i="3"/>
  <c r="V258" i="3" s="1"/>
  <c r="T259" i="3"/>
  <c r="V259" i="3" s="1"/>
  <c r="U259" i="3"/>
  <c r="T260" i="3"/>
  <c r="T261" i="3"/>
  <c r="T262" i="3"/>
  <c r="T263" i="3"/>
  <c r="U263" i="3"/>
  <c r="V263" i="3"/>
  <c r="T264" i="3"/>
  <c r="T265" i="3"/>
  <c r="V265" i="3" s="1"/>
  <c r="U265" i="3"/>
  <c r="T266" i="3"/>
  <c r="U266" i="3"/>
  <c r="V266" i="3"/>
  <c r="T267" i="3"/>
  <c r="V267" i="3" s="1"/>
  <c r="U267" i="3"/>
  <c r="T268" i="3"/>
  <c r="U268" i="3"/>
  <c r="T269" i="3"/>
  <c r="V269" i="3" s="1"/>
  <c r="U269" i="3"/>
  <c r="C252" i="3"/>
  <c r="D252" i="3"/>
  <c r="C253" i="3"/>
  <c r="D253" i="3"/>
  <c r="C254" i="3"/>
  <c r="E254" i="3" s="1"/>
  <c r="D254" i="3"/>
  <c r="C255" i="3"/>
  <c r="D255" i="3"/>
  <c r="E255" i="3"/>
  <c r="C256" i="3"/>
  <c r="E256" i="3" s="1"/>
  <c r="D256" i="3"/>
  <c r="C257" i="3"/>
  <c r="D257" i="3"/>
  <c r="C258" i="3"/>
  <c r="D258" i="3"/>
  <c r="C259" i="3"/>
  <c r="E259" i="3" s="1"/>
  <c r="D259" i="3"/>
  <c r="C260" i="3"/>
  <c r="D260" i="3"/>
  <c r="E260" i="3"/>
  <c r="C261" i="3"/>
  <c r="D261" i="3"/>
  <c r="C262" i="3"/>
  <c r="D262" i="3"/>
  <c r="C263" i="3"/>
  <c r="D263" i="3"/>
  <c r="E263" i="3"/>
  <c r="C264" i="3"/>
  <c r="D264" i="3"/>
  <c r="E264" i="3"/>
  <c r="C265" i="3"/>
  <c r="D265" i="3"/>
  <c r="C266" i="3"/>
  <c r="D266" i="3"/>
  <c r="C267" i="3"/>
  <c r="D267" i="3"/>
  <c r="E267" i="3" s="1"/>
  <c r="C268" i="3"/>
  <c r="E268" i="3" s="1"/>
  <c r="D268" i="3"/>
  <c r="C269" i="3"/>
  <c r="D269" i="3"/>
  <c r="C270" i="3"/>
  <c r="D270" i="3"/>
  <c r="C271" i="3"/>
  <c r="D271" i="3"/>
  <c r="E271" i="3"/>
  <c r="C272" i="3"/>
  <c r="D272" i="3"/>
  <c r="E272" i="3"/>
  <c r="C273" i="3"/>
  <c r="E273" i="3" s="1"/>
  <c r="D273" i="3"/>
  <c r="C274" i="3"/>
  <c r="D274" i="3"/>
  <c r="T293" i="3"/>
  <c r="U293" i="3"/>
  <c r="T294" i="3"/>
  <c r="V294" i="3" s="1"/>
  <c r="U294" i="3"/>
  <c r="T295" i="3"/>
  <c r="U295" i="3"/>
  <c r="T296" i="3"/>
  <c r="U296" i="3"/>
  <c r="V296" i="3"/>
  <c r="T297" i="3"/>
  <c r="U297" i="3"/>
  <c r="T298" i="3"/>
  <c r="T299" i="3"/>
  <c r="T300" i="3"/>
  <c r="U300" i="3"/>
  <c r="V300" i="3"/>
  <c r="T301" i="3"/>
  <c r="U301" i="3"/>
  <c r="T302" i="3"/>
  <c r="U302" i="3"/>
  <c r="T303" i="3"/>
  <c r="U303" i="3"/>
  <c r="T304" i="3"/>
  <c r="U304" i="3"/>
  <c r="V304" i="3"/>
  <c r="T305" i="3"/>
  <c r="U305" i="3"/>
  <c r="U292" i="3"/>
  <c r="T292" i="3"/>
  <c r="C292" i="3"/>
  <c r="D292" i="3"/>
  <c r="C293" i="3"/>
  <c r="D293" i="3"/>
  <c r="C294" i="3"/>
  <c r="E294" i="3" s="1"/>
  <c r="D294" i="3"/>
  <c r="C295" i="3"/>
  <c r="D295" i="3"/>
  <c r="E295" i="3" s="1"/>
  <c r="C296" i="3"/>
  <c r="E296" i="3" s="1"/>
  <c r="D296" i="3"/>
  <c r="C297" i="3"/>
  <c r="D297" i="3"/>
  <c r="C298" i="3"/>
  <c r="D298" i="3"/>
  <c r="C299" i="3"/>
  <c r="E299" i="3" s="1"/>
  <c r="D299" i="3"/>
  <c r="C300" i="3"/>
  <c r="D300" i="3"/>
  <c r="E300" i="3"/>
  <c r="C301" i="3"/>
  <c r="E301" i="3" s="1"/>
  <c r="D301" i="3"/>
  <c r="C302" i="3"/>
  <c r="D302" i="3"/>
  <c r="C303" i="3"/>
  <c r="E303" i="3" s="1"/>
  <c r="D303" i="3"/>
  <c r="C304" i="3"/>
  <c r="D304" i="3"/>
  <c r="E304" i="3"/>
  <c r="C305" i="3"/>
  <c r="D305" i="3"/>
  <c r="C306" i="3"/>
  <c r="E306" i="3" s="1"/>
  <c r="D306" i="3"/>
  <c r="C307" i="3"/>
  <c r="D307" i="3"/>
  <c r="E307" i="3"/>
  <c r="C308" i="3"/>
  <c r="E308" i="3" s="1"/>
  <c r="D308" i="3"/>
  <c r="C309" i="3"/>
  <c r="D309" i="3"/>
  <c r="C310" i="3"/>
  <c r="D310" i="3"/>
  <c r="C311" i="3"/>
  <c r="E311" i="3" s="1"/>
  <c r="D311" i="3"/>
  <c r="T333" i="3"/>
  <c r="V333" i="3" s="1"/>
  <c r="U333" i="3"/>
  <c r="T334" i="3"/>
  <c r="U334" i="3"/>
  <c r="T335" i="3"/>
  <c r="U335" i="3"/>
  <c r="V335" i="3"/>
  <c r="T336" i="3"/>
  <c r="V336" i="3" s="1"/>
  <c r="U336" i="3"/>
  <c r="T337" i="3"/>
  <c r="U337" i="3"/>
  <c r="T338" i="3"/>
  <c r="V338" i="3" s="1"/>
  <c r="U338" i="3"/>
  <c r="T339" i="3"/>
  <c r="U339" i="3"/>
  <c r="V339" i="3"/>
  <c r="T340" i="3"/>
  <c r="T341" i="3"/>
  <c r="T342" i="3"/>
  <c r="U342" i="3"/>
  <c r="T343" i="3"/>
  <c r="T344" i="3"/>
  <c r="U344" i="3"/>
  <c r="V344" i="3"/>
  <c r="T345" i="3"/>
  <c r="U345" i="3"/>
  <c r="T346" i="3"/>
  <c r="V346" i="3" s="1"/>
  <c r="U346" i="3"/>
  <c r="T347" i="3"/>
  <c r="U347" i="3"/>
  <c r="V347" i="3" s="1"/>
  <c r="T348" i="3"/>
  <c r="V348" i="3" s="1"/>
  <c r="U348" i="3"/>
  <c r="T349" i="3"/>
  <c r="V349" i="3" s="1"/>
  <c r="U349" i="3"/>
  <c r="C339" i="3"/>
  <c r="D339" i="3"/>
  <c r="C340" i="3"/>
  <c r="E340" i="3" s="1"/>
  <c r="D340" i="3"/>
  <c r="C341" i="3"/>
  <c r="D341" i="3"/>
  <c r="E341" i="3"/>
  <c r="C342" i="3"/>
  <c r="D342" i="3"/>
  <c r="C343" i="3"/>
  <c r="E343" i="3" s="1"/>
  <c r="D343" i="3"/>
  <c r="C344" i="3"/>
  <c r="E344" i="3" s="1"/>
  <c r="D344" i="3"/>
  <c r="C345" i="3"/>
  <c r="E345" i="3" s="1"/>
  <c r="D345" i="3"/>
  <c r="C346" i="3"/>
  <c r="D346" i="3"/>
  <c r="E346" i="3" s="1"/>
  <c r="C347" i="3"/>
  <c r="D347" i="3"/>
  <c r="C348" i="3"/>
  <c r="D348" i="3"/>
  <c r="C349" i="3"/>
  <c r="D349" i="3"/>
  <c r="E349" i="3" s="1"/>
  <c r="C350" i="3"/>
  <c r="D350" i="3"/>
  <c r="E350" i="3" s="1"/>
  <c r="C351" i="3"/>
  <c r="D351" i="3"/>
  <c r="C352" i="3"/>
  <c r="D352" i="3"/>
  <c r="C353" i="3"/>
  <c r="E353" i="3" s="1"/>
  <c r="D353" i="3"/>
  <c r="C354" i="3"/>
  <c r="D354" i="3"/>
  <c r="E354" i="3" s="1"/>
  <c r="C381" i="3"/>
  <c r="D381" i="3"/>
  <c r="C382" i="3"/>
  <c r="D382" i="3"/>
  <c r="E382" i="3"/>
  <c r="C383" i="3"/>
  <c r="E383" i="3" s="1"/>
  <c r="D383" i="3"/>
  <c r="C384" i="3"/>
  <c r="E384" i="3" s="1"/>
  <c r="D384" i="3"/>
  <c r="C385" i="3"/>
  <c r="D385" i="3"/>
  <c r="C386" i="3"/>
  <c r="D386" i="3"/>
  <c r="E386" i="3"/>
  <c r="C387" i="3"/>
  <c r="E387" i="3" s="1"/>
  <c r="D387" i="3"/>
  <c r="C388" i="3"/>
  <c r="E388" i="3" s="1"/>
  <c r="D388" i="3"/>
  <c r="C389" i="3"/>
  <c r="E389" i="3" s="1"/>
  <c r="D389" i="3"/>
  <c r="C390" i="3"/>
  <c r="E390" i="3" s="1"/>
  <c r="D390" i="3"/>
  <c r="C391" i="3"/>
  <c r="D391" i="3"/>
  <c r="E391" i="3"/>
  <c r="C392" i="3"/>
  <c r="E392" i="3" s="1"/>
  <c r="D392" i="3"/>
  <c r="C393" i="3"/>
  <c r="E393" i="3" s="1"/>
  <c r="D393" i="3"/>
  <c r="C394" i="3"/>
  <c r="D394" i="3"/>
  <c r="E394" i="3"/>
  <c r="C395" i="3"/>
  <c r="D395" i="3"/>
  <c r="E395" i="3"/>
  <c r="C396" i="3"/>
  <c r="D396" i="3"/>
  <c r="C397" i="3"/>
  <c r="E397" i="3" s="1"/>
  <c r="D397" i="3"/>
  <c r="C398" i="3"/>
  <c r="D398" i="3"/>
  <c r="E398" i="3"/>
  <c r="C399" i="3"/>
  <c r="D399" i="3"/>
  <c r="E399" i="3"/>
  <c r="T381" i="3"/>
  <c r="T382" i="3"/>
  <c r="U382" i="3"/>
  <c r="T383" i="3"/>
  <c r="T384" i="3"/>
  <c r="T385" i="3"/>
  <c r="T386" i="3"/>
  <c r="T387" i="3"/>
  <c r="U387" i="3"/>
  <c r="V387" i="3" s="1"/>
  <c r="T388" i="3"/>
  <c r="V388" i="3" s="1"/>
  <c r="U388" i="3"/>
  <c r="T389" i="3"/>
  <c r="V389" i="3" s="1"/>
  <c r="U389" i="3"/>
  <c r="T390" i="3"/>
  <c r="V390" i="3" s="1"/>
  <c r="U390" i="3"/>
  <c r="T391" i="3"/>
  <c r="U391" i="3"/>
  <c r="V391" i="3" s="1"/>
  <c r="T392" i="3"/>
  <c r="U392" i="3"/>
  <c r="V392" i="3"/>
  <c r="T393" i="3"/>
  <c r="U393" i="3"/>
  <c r="T394" i="3"/>
  <c r="U394" i="3"/>
  <c r="T395" i="3"/>
  <c r="U395" i="3"/>
  <c r="V395" i="3" s="1"/>
  <c r="T415" i="3"/>
  <c r="U415" i="3"/>
  <c r="T416" i="3"/>
  <c r="V416" i="3" s="1"/>
  <c r="U416" i="3"/>
  <c r="T417" i="3"/>
  <c r="U417" i="3"/>
  <c r="V417" i="3"/>
  <c r="T418" i="3"/>
  <c r="T419" i="3"/>
  <c r="T420" i="3"/>
  <c r="U420" i="3"/>
  <c r="T421" i="3"/>
  <c r="V421" i="3" s="1"/>
  <c r="U421" i="3"/>
  <c r="T422" i="3"/>
  <c r="T423" i="3"/>
  <c r="T424" i="3"/>
  <c r="T425" i="3"/>
  <c r="U425" i="3"/>
  <c r="V425" i="3"/>
  <c r="T426" i="3"/>
  <c r="U426" i="3"/>
  <c r="V426" i="3" s="1"/>
  <c r="T427" i="3"/>
  <c r="U427" i="3"/>
  <c r="C422" i="3"/>
  <c r="D422" i="3"/>
  <c r="C423" i="3"/>
  <c r="D423" i="3"/>
  <c r="C424" i="3"/>
  <c r="E424" i="3" s="1"/>
  <c r="D424" i="3"/>
  <c r="C425" i="3"/>
  <c r="D425" i="3"/>
  <c r="E425" i="3" s="1"/>
  <c r="C426" i="3"/>
  <c r="D426" i="3"/>
  <c r="C427" i="3"/>
  <c r="E427" i="3" s="1"/>
  <c r="D427" i="3"/>
  <c r="C428" i="3"/>
  <c r="D428" i="3"/>
  <c r="C429" i="3"/>
  <c r="D429" i="3"/>
  <c r="E429" i="3" s="1"/>
  <c r="C430" i="3"/>
  <c r="E430" i="3" s="1"/>
  <c r="D430" i="3"/>
  <c r="C431" i="3"/>
  <c r="D431" i="3"/>
  <c r="C432" i="3"/>
  <c r="D432" i="3"/>
  <c r="C433" i="3"/>
  <c r="D433" i="3"/>
  <c r="C434" i="3"/>
  <c r="D434" i="3"/>
  <c r="U414" i="3"/>
  <c r="T414" i="3"/>
  <c r="V414" i="3" s="1"/>
  <c r="D421" i="3"/>
  <c r="C421" i="3"/>
  <c r="E421" i="3" s="1"/>
  <c r="D420" i="3"/>
  <c r="C420" i="3"/>
  <c r="E420" i="3" s="1"/>
  <c r="E419" i="3"/>
  <c r="D419" i="3"/>
  <c r="C419" i="3"/>
  <c r="D418" i="3"/>
  <c r="C418" i="3"/>
  <c r="E418" i="3" s="1"/>
  <c r="D417" i="3"/>
  <c r="C417" i="3"/>
  <c r="E417" i="3" s="1"/>
  <c r="D416" i="3"/>
  <c r="C416" i="3"/>
  <c r="D415" i="3"/>
  <c r="D435" i="3" s="1"/>
  <c r="C415" i="3"/>
  <c r="E415" i="3" s="1"/>
  <c r="U380" i="3"/>
  <c r="T380" i="3"/>
  <c r="U379" i="3"/>
  <c r="T379" i="3"/>
  <c r="V379" i="3" s="1"/>
  <c r="U378" i="3"/>
  <c r="V378" i="3" s="1"/>
  <c r="T378" i="3"/>
  <c r="U377" i="3"/>
  <c r="T377" i="3"/>
  <c r="V377" i="3" s="1"/>
  <c r="U376" i="3"/>
  <c r="T376" i="3"/>
  <c r="V376" i="3" s="1"/>
  <c r="U375" i="3"/>
  <c r="T375" i="3"/>
  <c r="V375" i="3" s="1"/>
  <c r="U374" i="3"/>
  <c r="T374" i="3"/>
  <c r="D380" i="3"/>
  <c r="C380" i="3"/>
  <c r="E380" i="3" s="1"/>
  <c r="D379" i="3"/>
  <c r="C379" i="3"/>
  <c r="E379" i="3" s="1"/>
  <c r="D378" i="3"/>
  <c r="C378" i="3"/>
  <c r="E378" i="3" s="1"/>
  <c r="D377" i="3"/>
  <c r="C377" i="3"/>
  <c r="E377" i="3" s="1"/>
  <c r="D376" i="3"/>
  <c r="C376" i="3"/>
  <c r="D375" i="3"/>
  <c r="C375" i="3"/>
  <c r="E375" i="3" s="1"/>
  <c r="D374" i="3"/>
  <c r="C374" i="3"/>
  <c r="E374" i="3" s="1"/>
  <c r="U332" i="3"/>
  <c r="T332" i="3"/>
  <c r="V332" i="3" s="1"/>
  <c r="D338" i="3"/>
  <c r="C338" i="3"/>
  <c r="E338" i="3" s="1"/>
  <c r="D337" i="3"/>
  <c r="C337" i="3"/>
  <c r="D336" i="3"/>
  <c r="C336" i="3"/>
  <c r="E336" i="3" s="1"/>
  <c r="D335" i="3"/>
  <c r="C335" i="3"/>
  <c r="D334" i="3"/>
  <c r="C334" i="3"/>
  <c r="D333" i="3"/>
  <c r="C333" i="3"/>
  <c r="E333" i="3" s="1"/>
  <c r="D332" i="3"/>
  <c r="E332" i="3" s="1"/>
  <c r="C332" i="3"/>
  <c r="D291" i="3"/>
  <c r="C291" i="3"/>
  <c r="E291" i="3" s="1"/>
  <c r="U251" i="3"/>
  <c r="T251" i="3"/>
  <c r="V251" i="3" s="1"/>
  <c r="D251" i="3"/>
  <c r="C251" i="3"/>
  <c r="E251" i="3" s="1"/>
  <c r="U210" i="3"/>
  <c r="T210" i="3"/>
  <c r="D216" i="3"/>
  <c r="C216" i="3"/>
  <c r="D215" i="3"/>
  <c r="C215" i="3"/>
  <c r="E215" i="3" s="1"/>
  <c r="D214" i="3"/>
  <c r="C214" i="3"/>
  <c r="E214" i="3" s="1"/>
  <c r="D213" i="3"/>
  <c r="C213" i="3"/>
  <c r="D212" i="3"/>
  <c r="C212" i="3"/>
  <c r="E212" i="3" s="1"/>
  <c r="D211" i="3"/>
  <c r="C211" i="3"/>
  <c r="E211" i="3" s="1"/>
  <c r="D210" i="3"/>
  <c r="C210" i="3"/>
  <c r="E210" i="3" s="1"/>
  <c r="U169" i="3"/>
  <c r="T169" i="3"/>
  <c r="V169" i="3" s="1"/>
  <c r="D169" i="3"/>
  <c r="E169" i="3" s="1"/>
  <c r="C169" i="3"/>
  <c r="U127" i="3"/>
  <c r="T127" i="3"/>
  <c r="V127" i="3" s="1"/>
  <c r="D127" i="3"/>
  <c r="C127" i="3"/>
  <c r="U88" i="3"/>
  <c r="T88" i="3"/>
  <c r="V88" i="3" s="1"/>
  <c r="D87" i="3"/>
  <c r="C87" i="3"/>
  <c r="E87" i="3" s="1"/>
  <c r="U45" i="3"/>
  <c r="T45" i="3"/>
  <c r="V45" i="3" s="1"/>
  <c r="D51" i="3"/>
  <c r="C51" i="3"/>
  <c r="E51" i="3" s="1"/>
  <c r="D50" i="3"/>
  <c r="C50" i="3"/>
  <c r="E49" i="3"/>
  <c r="D49" i="3"/>
  <c r="C49" i="3"/>
  <c r="D48" i="3"/>
  <c r="C48" i="3"/>
  <c r="D47" i="3"/>
  <c r="C47" i="3"/>
  <c r="E47" i="3" s="1"/>
  <c r="D46" i="3"/>
  <c r="C46" i="3"/>
  <c r="E46" i="3" s="1"/>
  <c r="E45" i="3"/>
  <c r="D45" i="3"/>
  <c r="C45" i="3"/>
  <c r="T10" i="3"/>
  <c r="U10" i="3"/>
  <c r="T11" i="3"/>
  <c r="U11" i="3"/>
  <c r="T12" i="3"/>
  <c r="U12" i="3"/>
  <c r="V12" i="3"/>
  <c r="T13" i="3"/>
  <c r="U13" i="3"/>
  <c r="V13" i="3"/>
  <c r="T14" i="3"/>
  <c r="V14" i="3" s="1"/>
  <c r="U14" i="3"/>
  <c r="T15" i="3"/>
  <c r="U15" i="3"/>
  <c r="T16" i="3"/>
  <c r="U16" i="3"/>
  <c r="V16" i="3"/>
  <c r="T17" i="3"/>
  <c r="V17" i="3" s="1"/>
  <c r="U17" i="3"/>
  <c r="T18" i="3"/>
  <c r="T19" i="3"/>
  <c r="T20" i="3"/>
  <c r="V20" i="3" s="1"/>
  <c r="U20" i="3"/>
  <c r="T21" i="3"/>
  <c r="U21" i="3"/>
  <c r="V21" i="3"/>
  <c r="T22" i="3"/>
  <c r="V22" i="3" s="1"/>
  <c r="U22" i="3"/>
  <c r="T23" i="3"/>
  <c r="U23" i="3"/>
  <c r="U9" i="3"/>
  <c r="V9" i="3" s="1"/>
  <c r="T9" i="3"/>
  <c r="C10" i="3"/>
  <c r="D10" i="3"/>
  <c r="D33" i="3" s="1"/>
  <c r="C11" i="3"/>
  <c r="D11" i="3"/>
  <c r="C12" i="3"/>
  <c r="E12" i="3" s="1"/>
  <c r="D12" i="3"/>
  <c r="C13" i="3"/>
  <c r="D13" i="3"/>
  <c r="E13" i="3" s="1"/>
  <c r="C14" i="3"/>
  <c r="D14" i="3"/>
  <c r="C15" i="3"/>
  <c r="E15" i="3" s="1"/>
  <c r="D15" i="3"/>
  <c r="C16" i="3"/>
  <c r="D16" i="3"/>
  <c r="E16" i="3"/>
  <c r="C17" i="3"/>
  <c r="D17" i="3"/>
  <c r="C18" i="3"/>
  <c r="D18" i="3"/>
  <c r="C19" i="3"/>
  <c r="E19" i="3" s="1"/>
  <c r="D19" i="3"/>
  <c r="C20" i="3"/>
  <c r="E20" i="3" s="1"/>
  <c r="D20" i="3"/>
  <c r="C21" i="3"/>
  <c r="D21" i="3"/>
  <c r="E21" i="3" s="1"/>
  <c r="C22" i="3"/>
  <c r="D22" i="3"/>
  <c r="C23" i="3"/>
  <c r="E23" i="3" s="1"/>
  <c r="D23" i="3"/>
  <c r="C24" i="3"/>
  <c r="E24" i="3" s="1"/>
  <c r="D24" i="3"/>
  <c r="C25" i="3"/>
  <c r="D25" i="3"/>
  <c r="E25" i="3" s="1"/>
  <c r="C26" i="3"/>
  <c r="D26" i="3"/>
  <c r="C27" i="3"/>
  <c r="D27" i="3"/>
  <c r="C28" i="3"/>
  <c r="E28" i="3" s="1"/>
  <c r="D28" i="3"/>
  <c r="C29" i="3"/>
  <c r="D29" i="3"/>
  <c r="E29" i="3" s="1"/>
  <c r="C30" i="3"/>
  <c r="D30" i="3"/>
  <c r="C31" i="3"/>
  <c r="E31" i="3" s="1"/>
  <c r="D31" i="3"/>
  <c r="C32" i="3"/>
  <c r="D32" i="3"/>
  <c r="E32" i="3"/>
  <c r="E9" i="3"/>
  <c r="D9" i="3"/>
  <c r="C9" i="3"/>
  <c r="R418" i="3"/>
  <c r="R419" i="3" s="1"/>
  <c r="R420" i="3" s="1"/>
  <c r="R421" i="3" s="1"/>
  <c r="R422" i="3" s="1"/>
  <c r="R423" i="3" s="1"/>
  <c r="U423" i="3" s="1"/>
  <c r="R381" i="3"/>
  <c r="R382" i="3" s="1"/>
  <c r="R383" i="3" s="1"/>
  <c r="R384" i="3" s="1"/>
  <c r="R385" i="3" s="1"/>
  <c r="R386" i="3" s="1"/>
  <c r="U386" i="3" s="1"/>
  <c r="R340" i="3"/>
  <c r="R341" i="3" s="1"/>
  <c r="R342" i="3" s="1"/>
  <c r="U343" i="3" s="1"/>
  <c r="V343" i="3" s="1"/>
  <c r="R297" i="3"/>
  <c r="R298" i="3" s="1"/>
  <c r="R258" i="3"/>
  <c r="R259" i="3" s="1"/>
  <c r="R260" i="3" s="1"/>
  <c r="R261" i="3" s="1"/>
  <c r="R262" i="3" s="1"/>
  <c r="R263" i="3" s="1"/>
  <c r="U264" i="3" s="1"/>
  <c r="R214" i="3"/>
  <c r="R215" i="3" s="1"/>
  <c r="R216" i="3" s="1"/>
  <c r="R217" i="3" s="1"/>
  <c r="R218" i="3" s="1"/>
  <c r="R219" i="3" s="1"/>
  <c r="U219" i="3" s="1"/>
  <c r="R178" i="3"/>
  <c r="R179" i="3" s="1"/>
  <c r="R180" i="3" s="1"/>
  <c r="R181" i="3" s="1"/>
  <c r="R182" i="3" s="1"/>
  <c r="R183" i="3" s="1"/>
  <c r="U183" i="3" s="1"/>
  <c r="V183" i="3" s="1"/>
  <c r="R131" i="3"/>
  <c r="R132" i="3" s="1"/>
  <c r="R133" i="3" s="1"/>
  <c r="R134" i="3" s="1"/>
  <c r="R135" i="3" s="1"/>
  <c r="R136" i="3" s="1"/>
  <c r="U136" i="3" s="1"/>
  <c r="R92" i="3"/>
  <c r="R93" i="3" s="1"/>
  <c r="R94" i="3" s="1"/>
  <c r="R95" i="3" s="1"/>
  <c r="R96" i="3" s="1"/>
  <c r="R97" i="3" s="1"/>
  <c r="U97" i="3" s="1"/>
  <c r="R51" i="3"/>
  <c r="R52" i="3" s="1"/>
  <c r="R53" i="3" s="1"/>
  <c r="R54" i="3" s="1"/>
  <c r="R55" i="3" s="1"/>
  <c r="U55" i="3" s="1"/>
  <c r="R15" i="3"/>
  <c r="R16" i="3" s="1"/>
  <c r="R17" i="3" s="1"/>
  <c r="R18" i="3" s="1"/>
  <c r="R19" i="3" s="1"/>
  <c r="U19" i="3" s="1"/>
  <c r="O418" i="2"/>
  <c r="O419" i="2" s="1"/>
  <c r="O420" i="2" s="1"/>
  <c r="O421" i="2" s="1"/>
  <c r="O422" i="2" s="1"/>
  <c r="O423" i="2" s="1"/>
  <c r="O381" i="2"/>
  <c r="O382" i="2" s="1"/>
  <c r="O383" i="2" s="1"/>
  <c r="O384" i="2" s="1"/>
  <c r="O385" i="2" s="1"/>
  <c r="O386" i="2" s="1"/>
  <c r="O297" i="2"/>
  <c r="O258" i="2"/>
  <c r="O259" i="2" s="1"/>
  <c r="O260" i="2" s="1"/>
  <c r="O261" i="2" s="1"/>
  <c r="O262" i="2" s="1"/>
  <c r="O263" i="2" s="1"/>
  <c r="O214" i="2"/>
  <c r="O215" i="2" s="1"/>
  <c r="O216" i="2" s="1"/>
  <c r="O217" i="2" s="1"/>
  <c r="O218" i="2" s="1"/>
  <c r="O219" i="2" s="1"/>
  <c r="O178" i="2"/>
  <c r="O179" i="2" s="1"/>
  <c r="O180" i="2" s="1"/>
  <c r="O181" i="2" s="1"/>
  <c r="O182" i="2" s="1"/>
  <c r="O183" i="2" s="1"/>
  <c r="V54" i="3" l="1"/>
  <c r="U298" i="3"/>
  <c r="U299" i="3"/>
  <c r="V299" i="3" s="1"/>
  <c r="V92" i="3"/>
  <c r="V264" i="3"/>
  <c r="E265" i="3"/>
  <c r="E225" i="3"/>
  <c r="E11" i="3"/>
  <c r="V268" i="3"/>
  <c r="E431" i="3"/>
  <c r="V420" i="3"/>
  <c r="U381" i="3"/>
  <c r="V381" i="3" s="1"/>
  <c r="U341" i="3"/>
  <c r="V341" i="3" s="1"/>
  <c r="E302" i="3"/>
  <c r="E297" i="3"/>
  <c r="E292" i="3"/>
  <c r="E312" i="3" s="1"/>
  <c r="E274" i="3"/>
  <c r="E269" i="3"/>
  <c r="V253" i="3"/>
  <c r="E230" i="3"/>
  <c r="U217" i="3"/>
  <c r="V217" i="3" s="1"/>
  <c r="V212" i="3"/>
  <c r="V174" i="3"/>
  <c r="E133" i="3"/>
  <c r="U132" i="3"/>
  <c r="V132" i="3" s="1"/>
  <c r="U98" i="3"/>
  <c r="V98" i="3" s="1"/>
  <c r="V48" i="3"/>
  <c r="U94" i="3"/>
  <c r="V94" i="3" s="1"/>
  <c r="E270" i="3"/>
  <c r="V415" i="3"/>
  <c r="V337" i="3"/>
  <c r="U179" i="3"/>
  <c r="V179" i="3" s="1"/>
  <c r="E103" i="3"/>
  <c r="V99" i="3"/>
  <c r="E26" i="3"/>
  <c r="E10" i="3"/>
  <c r="E33" i="3" s="1"/>
  <c r="V11" i="3"/>
  <c r="E213" i="3"/>
  <c r="E334" i="3"/>
  <c r="E416" i="3"/>
  <c r="U419" i="3"/>
  <c r="E381" i="3"/>
  <c r="E351" i="3"/>
  <c r="V292" i="3"/>
  <c r="V301" i="3"/>
  <c r="E181" i="3"/>
  <c r="U178" i="3"/>
  <c r="V178" i="3" s="1"/>
  <c r="U137" i="3"/>
  <c r="E107" i="3"/>
  <c r="E88" i="3"/>
  <c r="E108" i="3" s="1"/>
  <c r="E56" i="3"/>
  <c r="V57" i="3"/>
  <c r="U52" i="3"/>
  <c r="V52" i="3" s="1"/>
  <c r="E22" i="3"/>
  <c r="V393" i="3"/>
  <c r="E177" i="3"/>
  <c r="U133" i="3"/>
  <c r="V133" i="3" s="1"/>
  <c r="V382" i="3"/>
  <c r="E144" i="3"/>
  <c r="U424" i="3"/>
  <c r="V419" i="3"/>
  <c r="V386" i="3"/>
  <c r="U262" i="3"/>
  <c r="V262" i="3" s="1"/>
  <c r="U216" i="3"/>
  <c r="E191" i="3"/>
  <c r="E175" i="3"/>
  <c r="V137" i="3"/>
  <c r="U131" i="3"/>
  <c r="V131" i="3" s="1"/>
  <c r="V143" i="3" s="1"/>
  <c r="U92" i="3"/>
  <c r="E193" i="3"/>
  <c r="E182" i="3"/>
  <c r="E128" i="3"/>
  <c r="V15" i="3"/>
  <c r="V10" i="3"/>
  <c r="E48" i="3"/>
  <c r="E71" i="3" s="1"/>
  <c r="V424" i="3"/>
  <c r="U418" i="3"/>
  <c r="V418" i="3" s="1"/>
  <c r="V428" i="3" s="1"/>
  <c r="U385" i="3"/>
  <c r="V385" i="3" s="1"/>
  <c r="E385" i="3"/>
  <c r="U340" i="3"/>
  <c r="V340" i="3" s="1"/>
  <c r="V295" i="3"/>
  <c r="V216" i="3"/>
  <c r="U182" i="3"/>
  <c r="V182" i="3" s="1"/>
  <c r="V97" i="3"/>
  <c r="U56" i="3"/>
  <c r="U51" i="3"/>
  <c r="V342" i="3"/>
  <c r="E30" i="3"/>
  <c r="E14" i="3"/>
  <c r="E335" i="3"/>
  <c r="E423" i="3"/>
  <c r="E339" i="3"/>
  <c r="V345" i="3"/>
  <c r="E310" i="3"/>
  <c r="E305" i="3"/>
  <c r="V305" i="3"/>
  <c r="E258" i="3"/>
  <c r="E253" i="3"/>
  <c r="U261" i="3"/>
  <c r="V261" i="3" s="1"/>
  <c r="V256" i="3"/>
  <c r="E217" i="3"/>
  <c r="U215" i="3"/>
  <c r="V215" i="3" s="1"/>
  <c r="E185" i="3"/>
  <c r="V177" i="3"/>
  <c r="V136" i="3"/>
  <c r="V102" i="3"/>
  <c r="V56" i="3"/>
  <c r="V51" i="3"/>
  <c r="V46" i="3"/>
  <c r="E432" i="3"/>
  <c r="E435" i="3" s="1"/>
  <c r="E352" i="3"/>
  <c r="V19" i="3"/>
  <c r="V423" i="3"/>
  <c r="U220" i="3"/>
  <c r="V220" i="3" s="1"/>
  <c r="U181" i="3"/>
  <c r="U135" i="3"/>
  <c r="V135" i="3" s="1"/>
  <c r="E96" i="3"/>
  <c r="E91" i="3"/>
  <c r="U96" i="3"/>
  <c r="V96" i="3" s="1"/>
  <c r="V91" i="3"/>
  <c r="E64" i="3"/>
  <c r="E59" i="3"/>
  <c r="E426" i="3"/>
  <c r="E347" i="3"/>
  <c r="E293" i="3"/>
  <c r="V170" i="3"/>
  <c r="E396" i="3"/>
  <c r="V302" i="3"/>
  <c r="V223" i="3"/>
  <c r="U93" i="3"/>
  <c r="V93" i="3" s="1"/>
  <c r="U18" i="3"/>
  <c r="U24" i="3" s="1"/>
  <c r="E434" i="3"/>
  <c r="E428" i="3"/>
  <c r="E422" i="3"/>
  <c r="U422" i="3"/>
  <c r="V422" i="3" s="1"/>
  <c r="U384" i="3"/>
  <c r="V384" i="3" s="1"/>
  <c r="E309" i="3"/>
  <c r="E262" i="3"/>
  <c r="E257" i="3"/>
  <c r="E252" i="3"/>
  <c r="E275" i="3" s="1"/>
  <c r="U260" i="3"/>
  <c r="V260" i="3" s="1"/>
  <c r="V270" i="3" s="1"/>
  <c r="E233" i="3"/>
  <c r="E227" i="3"/>
  <c r="V186" i="3"/>
  <c r="V181" i="3"/>
  <c r="E141" i="3"/>
  <c r="E135" i="3"/>
  <c r="V101" i="3"/>
  <c r="V55" i="3"/>
  <c r="V297" i="3"/>
  <c r="E27" i="3"/>
  <c r="E52" i="3"/>
  <c r="E18" i="3"/>
  <c r="V23" i="3"/>
  <c r="E50" i="3"/>
  <c r="E433" i="3"/>
  <c r="V334" i="3"/>
  <c r="V350" i="3" s="1"/>
  <c r="V293" i="3"/>
  <c r="E232" i="3"/>
  <c r="E221" i="3"/>
  <c r="U214" i="3"/>
  <c r="V214" i="3" s="1"/>
  <c r="E189" i="3"/>
  <c r="E173" i="3"/>
  <c r="E196" i="3" s="1"/>
  <c r="V140" i="3"/>
  <c r="E100" i="3"/>
  <c r="E95" i="3"/>
  <c r="U95" i="3"/>
  <c r="V95" i="3" s="1"/>
  <c r="V90" i="3"/>
  <c r="V103" i="3" s="1"/>
  <c r="E68" i="3"/>
  <c r="E63" i="3"/>
  <c r="V60" i="3"/>
  <c r="E298" i="3"/>
  <c r="E231" i="3"/>
  <c r="V189" i="3"/>
  <c r="V210" i="3"/>
  <c r="E17" i="3"/>
  <c r="E127" i="3"/>
  <c r="E216" i="3"/>
  <c r="E234" i="3" s="1"/>
  <c r="E337" i="3"/>
  <c r="E355" i="3" s="1"/>
  <c r="L351" i="3" s="1"/>
  <c r="E376" i="3"/>
  <c r="E400" i="3" s="1"/>
  <c r="V374" i="3"/>
  <c r="V380" i="3"/>
  <c r="V427" i="3"/>
  <c r="V394" i="3"/>
  <c r="U383" i="3"/>
  <c r="V383" i="3" s="1"/>
  <c r="E348" i="3"/>
  <c r="E342" i="3"/>
  <c r="V303" i="3"/>
  <c r="V298" i="3"/>
  <c r="E266" i="3"/>
  <c r="E261" i="3"/>
  <c r="E220" i="3"/>
  <c r="V219" i="3"/>
  <c r="E183" i="3"/>
  <c r="U180" i="3"/>
  <c r="V180" i="3" s="1"/>
  <c r="E140" i="3"/>
  <c r="U134" i="3"/>
  <c r="V134" i="3" s="1"/>
  <c r="U54" i="3"/>
  <c r="O340" i="2"/>
  <c r="O341" i="2" s="1"/>
  <c r="O342" i="2" s="1"/>
  <c r="O298" i="2"/>
  <c r="O131" i="2"/>
  <c r="O132" i="2" s="1"/>
  <c r="O133" i="2" s="1"/>
  <c r="O134" i="2" s="1"/>
  <c r="O135" i="2" s="1"/>
  <c r="O136" i="2" s="1"/>
  <c r="O92" i="2"/>
  <c r="O93" i="2" s="1"/>
  <c r="O94" i="2" s="1"/>
  <c r="O15" i="2"/>
  <c r="O16" i="2" s="1"/>
  <c r="O17" i="2" s="1"/>
  <c r="O51" i="2"/>
  <c r="O52" i="2" s="1"/>
  <c r="O53" i="2" s="1"/>
  <c r="O54" i="2" s="1"/>
  <c r="O55" i="2" s="1"/>
  <c r="M304" i="3" l="1"/>
  <c r="M226" i="3"/>
  <c r="M267" i="3"/>
  <c r="L429" i="3"/>
  <c r="V24" i="3"/>
  <c r="L24" i="3" s="1"/>
  <c r="M101" i="3"/>
  <c r="V192" i="3"/>
  <c r="L185" i="3" s="1"/>
  <c r="V63" i="3"/>
  <c r="M62" i="3" s="1"/>
  <c r="V306" i="3"/>
  <c r="V396" i="3"/>
  <c r="L390" i="3" s="1"/>
  <c r="V226" i="3"/>
  <c r="E149" i="3"/>
  <c r="M145" i="3" s="1"/>
  <c r="V18" i="3"/>
  <c r="U428" i="3"/>
  <c r="O95" i="2"/>
  <c r="O96" i="2" s="1"/>
  <c r="O97" i="2" s="1"/>
  <c r="O18" i="2"/>
  <c r="O19" i="2" s="1"/>
  <c r="N30" i="3" l="1"/>
  <c r="N34" i="3" s="1"/>
  <c r="G72" i="1" l="1"/>
  <c r="G41" i="1"/>
  <c r="D8" i="1"/>
  <c r="E9" i="1" s="1"/>
  <c r="D9" i="1" s="1"/>
  <c r="D10" i="1" s="1"/>
  <c r="D11" i="1" l="1"/>
  <c r="E10" i="1"/>
  <c r="E11" i="1" l="1"/>
  <c r="D12" i="1"/>
  <c r="D13" i="1" l="1"/>
  <c r="E12" i="1"/>
  <c r="D14" i="1" l="1"/>
  <c r="E13" i="1"/>
  <c r="D32" i="1" l="1"/>
  <c r="E32" i="1" s="1"/>
  <c r="E14" i="1"/>
  <c r="D15" i="1" s="1"/>
  <c r="E15" i="1" s="1"/>
  <c r="D16" i="1" l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3" i="1" l="1"/>
  <c r="E31" i="1"/>
  <c r="D34" i="1" l="1"/>
  <c r="E33" i="1"/>
  <c r="E34" i="1" l="1"/>
  <c r="E35" i="1"/>
  <c r="D35" i="1" s="1"/>
  <c r="E36" i="1" s="1"/>
  <c r="D36" i="1" s="1"/>
  <c r="D41" i="1" s="1"/>
  <c r="E41" i="1" l="1"/>
  <c r="D42" i="1"/>
  <c r="D43" i="1" l="1"/>
  <c r="E42" i="1"/>
  <c r="E43" i="1" l="1"/>
  <c r="D44" i="1"/>
  <c r="E44" i="1" l="1"/>
  <c r="D45" i="1"/>
  <c r="D64" i="1" s="1"/>
  <c r="E45" i="1" l="1"/>
  <c r="D46" i="1" s="1"/>
  <c r="D47" i="1" l="1"/>
  <c r="E46" i="1"/>
  <c r="E64" i="1"/>
  <c r="D48" i="1" l="1"/>
  <c r="E47" i="1"/>
  <c r="D65" i="1"/>
  <c r="E65" i="1" s="1"/>
  <c r="D66" i="1" l="1"/>
  <c r="D49" i="1"/>
  <c r="E48" i="1"/>
  <c r="D67" i="1" l="1"/>
  <c r="E66" i="1"/>
  <c r="D50" i="1"/>
  <c r="E49" i="1"/>
  <c r="E67" i="1" l="1"/>
  <c r="E68" i="1"/>
  <c r="D68" i="1" s="1"/>
  <c r="D72" i="1" s="1"/>
  <c r="D51" i="1"/>
  <c r="E50" i="1"/>
  <c r="D73" i="1" l="1"/>
  <c r="E72" i="1"/>
  <c r="D52" i="1"/>
  <c r="E51" i="1"/>
  <c r="E73" i="1" l="1"/>
  <c r="D74" i="1"/>
  <c r="D53" i="1"/>
  <c r="E52" i="1"/>
  <c r="D75" i="1" l="1"/>
  <c r="E74" i="1"/>
  <c r="D54" i="1"/>
  <c r="E53" i="1"/>
  <c r="D76" i="1" l="1"/>
  <c r="E75" i="1"/>
  <c r="D55" i="1"/>
  <c r="E54" i="1"/>
  <c r="D89" i="1" l="1"/>
  <c r="E76" i="1"/>
  <c r="D77" i="1" s="1"/>
  <c r="E77" i="1" s="1"/>
  <c r="D56" i="1"/>
  <c r="E55" i="1"/>
  <c r="E89" i="1" l="1"/>
  <c r="D90" i="1"/>
  <c r="D78" i="1"/>
  <c r="D57" i="1"/>
  <c r="E56" i="1"/>
  <c r="D79" i="1" l="1"/>
  <c r="E78" i="1"/>
  <c r="D91" i="1"/>
  <c r="E90" i="1"/>
  <c r="D58" i="1"/>
  <c r="E57" i="1"/>
  <c r="D80" i="1" l="1"/>
  <c r="E79" i="1"/>
  <c r="D92" i="1"/>
  <c r="E91" i="1"/>
  <c r="D59" i="1"/>
  <c r="E58" i="1"/>
  <c r="D93" i="1" l="1"/>
  <c r="E92" i="1"/>
  <c r="D81" i="1"/>
  <c r="E80" i="1"/>
  <c r="D60" i="1"/>
  <c r="E59" i="1"/>
  <c r="E93" i="1" l="1"/>
  <c r="E94" i="1"/>
  <c r="D94" i="1" s="1"/>
  <c r="D99" i="1" s="1"/>
  <c r="D82" i="1"/>
  <c r="E81" i="1"/>
  <c r="D61" i="1"/>
  <c r="E61" i="1" s="1"/>
  <c r="E60" i="1"/>
  <c r="D83" i="1" l="1"/>
  <c r="E82" i="1"/>
  <c r="E99" i="1"/>
  <c r="D100" i="1"/>
  <c r="D62" i="1"/>
  <c r="E62" i="1" l="1"/>
  <c r="D63" i="1"/>
  <c r="E63" i="1" s="1"/>
  <c r="D101" i="1"/>
  <c r="E100" i="1"/>
  <c r="D84" i="1"/>
  <c r="E83" i="1"/>
  <c r="D102" i="1" l="1"/>
  <c r="E101" i="1"/>
  <c r="D85" i="1"/>
  <c r="E84" i="1"/>
  <c r="D86" i="1" l="1"/>
  <c r="E85" i="1"/>
  <c r="D103" i="1"/>
  <c r="E102" i="1"/>
  <c r="D118" i="1" l="1"/>
  <c r="E103" i="1"/>
  <c r="D104" i="1" s="1"/>
  <c r="D87" i="1"/>
  <c r="E86" i="1"/>
  <c r="D88" i="1" l="1"/>
  <c r="E88" i="1" s="1"/>
  <c r="E87" i="1"/>
  <c r="D105" i="1"/>
  <c r="E104" i="1"/>
  <c r="D119" i="1"/>
  <c r="E118" i="1"/>
  <c r="D120" i="1" l="1"/>
  <c r="E119" i="1"/>
  <c r="D106" i="1"/>
  <c r="E105" i="1"/>
  <c r="E106" i="1" l="1"/>
  <c r="D107" i="1"/>
  <c r="D121" i="1"/>
  <c r="E120" i="1"/>
  <c r="E121" i="1" l="1"/>
  <c r="E122" i="1"/>
  <c r="D122" i="1" s="1"/>
  <c r="D108" i="1"/>
  <c r="E107" i="1"/>
  <c r="E108" i="1" l="1"/>
  <c r="D109" i="1"/>
  <c r="D127" i="1"/>
  <c r="E123" i="1"/>
  <c r="D128" i="1" l="1"/>
  <c r="E127" i="1"/>
  <c r="D110" i="1"/>
  <c r="E109" i="1"/>
  <c r="E110" i="1" l="1"/>
  <c r="D111" i="1"/>
  <c r="E128" i="1"/>
  <c r="D129" i="1"/>
  <c r="D130" i="1" l="1"/>
  <c r="E129" i="1"/>
  <c r="D112" i="1"/>
  <c r="E111" i="1"/>
  <c r="E112" i="1" l="1"/>
  <c r="D113" i="1"/>
  <c r="E130" i="1"/>
  <c r="D131" i="1"/>
  <c r="D132" i="1" l="1"/>
  <c r="E131" i="1"/>
  <c r="D114" i="1"/>
  <c r="E113" i="1"/>
  <c r="D115" i="1" l="1"/>
  <c r="E114" i="1"/>
  <c r="D133" i="1"/>
  <c r="E132" i="1"/>
  <c r="D116" i="1" l="1"/>
  <c r="E115" i="1"/>
  <c r="E133" i="1"/>
  <c r="D134" i="1" s="1"/>
  <c r="D151" i="1"/>
  <c r="E151" i="1" s="1"/>
  <c r="D135" i="1" l="1"/>
  <c r="E134" i="1"/>
  <c r="D117" i="1"/>
  <c r="E117" i="1" s="1"/>
  <c r="E116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2" i="1" l="1"/>
  <c r="E150" i="1"/>
  <c r="D153" i="1" l="1"/>
  <c r="E152" i="1"/>
  <c r="D154" i="1" l="1"/>
  <c r="E153" i="1"/>
  <c r="E155" i="1" l="1"/>
  <c r="D155" i="1" s="1"/>
  <c r="D160" i="1" s="1"/>
  <c r="E154" i="1"/>
  <c r="E160" i="1" l="1"/>
  <c r="D161" i="1"/>
  <c r="E161" i="1" l="1"/>
  <c r="D162" i="1"/>
  <c r="D163" i="1" l="1"/>
  <c r="E162" i="1"/>
  <c r="E163" i="1" l="1"/>
  <c r="D164" i="1"/>
  <c r="D165" i="1" l="1"/>
  <c r="E164" i="1"/>
  <c r="D180" i="1" l="1"/>
  <c r="E180" i="1" s="1"/>
  <c r="E165" i="1"/>
  <c r="D166" i="1" s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1" i="1" l="1"/>
  <c r="E179" i="1"/>
  <c r="D182" i="1" l="1"/>
  <c r="E181" i="1"/>
  <c r="D183" i="1" l="1"/>
  <c r="E182" i="1"/>
  <c r="D184" i="1" l="1"/>
  <c r="E183" i="1"/>
  <c r="E185" i="1" l="1"/>
  <c r="D185" i="1" s="1"/>
  <c r="D190" i="1" s="1"/>
  <c r="E184" i="1"/>
  <c r="D191" i="1" l="1"/>
  <c r="E190" i="1"/>
  <c r="E191" i="1" l="1"/>
  <c r="D192" i="1"/>
  <c r="D193" i="1" l="1"/>
  <c r="E192" i="1"/>
  <c r="D194" i="1" l="1"/>
  <c r="E193" i="1"/>
  <c r="D195" i="1" l="1"/>
  <c r="E194" i="1"/>
  <c r="D196" i="1" l="1"/>
  <c r="E195" i="1"/>
  <c r="D211" i="1" l="1"/>
  <c r="E211" i="1" s="1"/>
  <c r="E196" i="1"/>
  <c r="D197" i="1" s="1"/>
  <c r="E197" i="1" s="1"/>
  <c r="D198" i="1" l="1"/>
  <c r="D199" i="1" l="1"/>
  <c r="E198" i="1"/>
  <c r="D200" i="1" l="1"/>
  <c r="E199" i="1"/>
  <c r="D201" i="1" l="1"/>
  <c r="E200" i="1"/>
  <c r="D202" i="1" l="1"/>
  <c r="E201" i="1"/>
  <c r="D203" i="1" l="1"/>
  <c r="E202" i="1"/>
  <c r="D204" i="1" l="1"/>
  <c r="E203" i="1"/>
  <c r="D205" i="1" l="1"/>
  <c r="E204" i="1"/>
  <c r="D206" i="1" l="1"/>
  <c r="E205" i="1"/>
  <c r="D207" i="1" l="1"/>
  <c r="E206" i="1"/>
  <c r="D208" i="1" l="1"/>
  <c r="E207" i="1"/>
  <c r="D209" i="1" l="1"/>
  <c r="E208" i="1"/>
  <c r="D210" i="1" l="1"/>
  <c r="E209" i="1"/>
  <c r="D212" i="1" l="1"/>
  <c r="E210" i="1"/>
  <c r="D213" i="1" l="1"/>
  <c r="E212" i="1"/>
  <c r="D214" i="1" l="1"/>
  <c r="E213" i="1"/>
  <c r="E214" i="1" l="1"/>
  <c r="E215" i="1"/>
  <c r="D215" i="1" s="1"/>
  <c r="D220" i="1" s="1"/>
  <c r="E220" i="1" l="1"/>
  <c r="D221" i="1"/>
  <c r="E221" i="1" l="1"/>
  <c r="D222" i="1"/>
  <c r="D223" i="1" l="1"/>
  <c r="E222" i="1"/>
  <c r="D224" i="1" l="1"/>
  <c r="E223" i="1"/>
  <c r="D237" i="1" l="1"/>
  <c r="E224" i="1"/>
  <c r="D225" i="1" s="1"/>
  <c r="E225" i="1" s="1"/>
  <c r="D238" i="1" l="1"/>
  <c r="E237" i="1"/>
  <c r="D226" i="1"/>
  <c r="D227" i="1" l="1"/>
  <c r="E226" i="1"/>
  <c r="D239" i="1"/>
  <c r="E238" i="1"/>
  <c r="D240" i="1" l="1"/>
  <c r="E239" i="1"/>
  <c r="D228" i="1"/>
  <c r="E227" i="1"/>
  <c r="D229" i="1" l="1"/>
  <c r="E228" i="1"/>
  <c r="D241" i="1"/>
  <c r="E240" i="1"/>
  <c r="E241" i="1" l="1"/>
  <c r="E242" i="1"/>
  <c r="D242" i="1" s="1"/>
  <c r="D247" i="1" s="1"/>
  <c r="D230" i="1"/>
  <c r="E229" i="1"/>
  <c r="D231" i="1" l="1"/>
  <c r="E230" i="1"/>
  <c r="D248" i="1"/>
  <c r="E247" i="1"/>
  <c r="D232" i="1" l="1"/>
  <c r="E231" i="1"/>
  <c r="E248" i="1"/>
  <c r="D249" i="1"/>
  <c r="D233" i="1" l="1"/>
  <c r="E232" i="1"/>
  <c r="D250" i="1"/>
  <c r="E249" i="1"/>
  <c r="E250" i="1" l="1"/>
  <c r="D251" i="1"/>
  <c r="D234" i="1"/>
  <c r="E233" i="1"/>
  <c r="D252" i="1" l="1"/>
  <c r="E251" i="1"/>
  <c r="D235" i="1"/>
  <c r="E234" i="1"/>
  <c r="D236" i="1" l="1"/>
  <c r="E236" i="1" s="1"/>
  <c r="E235" i="1"/>
  <c r="D253" i="1"/>
  <c r="E252" i="1"/>
  <c r="D266" i="1" l="1"/>
  <c r="E253" i="1"/>
  <c r="D254" i="1" s="1"/>
  <c r="E254" i="1" s="1"/>
  <c r="D267" i="1" l="1"/>
  <c r="E266" i="1"/>
  <c r="D255" i="1"/>
  <c r="D256" i="1" l="1"/>
  <c r="E255" i="1"/>
  <c r="D268" i="1"/>
  <c r="E267" i="1"/>
  <c r="D269" i="1" l="1"/>
  <c r="E268" i="1"/>
  <c r="D257" i="1"/>
  <c r="E256" i="1"/>
  <c r="D258" i="1" l="1"/>
  <c r="E257" i="1"/>
  <c r="D270" i="1"/>
  <c r="E269" i="1"/>
  <c r="E270" i="1" l="1"/>
  <c r="E271" i="1"/>
  <c r="D271" i="1" s="1"/>
  <c r="D276" i="1" s="1"/>
  <c r="D259" i="1"/>
  <c r="E258" i="1"/>
  <c r="D277" i="1" l="1"/>
  <c r="E276" i="1"/>
  <c r="D260" i="1"/>
  <c r="E259" i="1"/>
  <c r="E277" i="1" l="1"/>
  <c r="D278" i="1"/>
  <c r="D261" i="1"/>
  <c r="E260" i="1"/>
  <c r="E278" i="1" l="1"/>
  <c r="D279" i="1"/>
  <c r="D262" i="1"/>
  <c r="E261" i="1"/>
  <c r="D263" i="1" l="1"/>
  <c r="E262" i="1"/>
  <c r="D280" i="1"/>
  <c r="E279" i="1"/>
  <c r="D264" i="1" l="1"/>
  <c r="E263" i="1"/>
  <c r="D297" i="1"/>
  <c r="E297" i="1" s="1"/>
  <c r="E280" i="1"/>
  <c r="D281" i="1" s="1"/>
  <c r="E281" i="1" l="1"/>
  <c r="D282" i="1"/>
  <c r="D265" i="1"/>
  <c r="E265" i="1" s="1"/>
  <c r="E264" i="1"/>
  <c r="D283" i="1" l="1"/>
  <c r="E282" i="1"/>
  <c r="D284" i="1" l="1"/>
  <c r="E283" i="1"/>
  <c r="D285" i="1" l="1"/>
  <c r="E284" i="1"/>
  <c r="D286" i="1" l="1"/>
  <c r="E285" i="1"/>
  <c r="D287" i="1" l="1"/>
  <c r="E286" i="1"/>
  <c r="D288" i="1" l="1"/>
  <c r="E287" i="1"/>
  <c r="D289" i="1" l="1"/>
  <c r="E288" i="1"/>
  <c r="D290" i="1" l="1"/>
  <c r="E289" i="1"/>
  <c r="D291" i="1" l="1"/>
  <c r="E290" i="1"/>
  <c r="D292" i="1" l="1"/>
  <c r="E291" i="1"/>
  <c r="D293" i="1" l="1"/>
  <c r="E292" i="1"/>
  <c r="D294" i="1" l="1"/>
  <c r="E293" i="1"/>
  <c r="D295" i="1" l="1"/>
  <c r="E294" i="1"/>
  <c r="D296" i="1" l="1"/>
  <c r="E295" i="1"/>
  <c r="D298" i="1" l="1"/>
  <c r="E296" i="1"/>
  <c r="D299" i="1" l="1"/>
  <c r="E298" i="1"/>
  <c r="D300" i="1" l="1"/>
  <c r="E299" i="1"/>
  <c r="D301" i="1" l="1"/>
  <c r="E300" i="1"/>
  <c r="D302" i="1" l="1"/>
  <c r="E301" i="1"/>
  <c r="E302" i="1" l="1"/>
  <c r="E303" i="1"/>
  <c r="D303" i="1" s="1"/>
  <c r="D307" i="1" s="1"/>
  <c r="D308" i="1" l="1"/>
  <c r="E307" i="1"/>
  <c r="E308" i="1" l="1"/>
  <c r="D309" i="1"/>
  <c r="D310" i="1" l="1"/>
  <c r="E309" i="1"/>
  <c r="E310" i="1" l="1"/>
  <c r="D311" i="1"/>
  <c r="D324" i="1" l="1"/>
  <c r="E311" i="1"/>
  <c r="D312" i="1" s="1"/>
  <c r="E312" i="1" l="1"/>
  <c r="D313" i="1"/>
  <c r="D325" i="1"/>
  <c r="E324" i="1"/>
  <c r="E313" i="1" l="1"/>
  <c r="D314" i="1"/>
  <c r="E325" i="1"/>
  <c r="D326" i="1"/>
  <c r="D327" i="1" l="1"/>
  <c r="E326" i="1"/>
  <c r="E314" i="1"/>
  <c r="D315" i="1"/>
  <c r="E315" i="1" l="1"/>
  <c r="D316" i="1"/>
  <c r="E327" i="1"/>
  <c r="E328" i="1"/>
  <c r="D328" i="1" s="1"/>
  <c r="D332" i="1" s="1"/>
  <c r="D333" i="1" l="1"/>
  <c r="E332" i="1"/>
  <c r="E316" i="1"/>
  <c r="D317" i="1"/>
  <c r="E317" i="1" l="1"/>
  <c r="D318" i="1"/>
  <c r="E333" i="1"/>
  <c r="D334" i="1"/>
  <c r="E334" i="1" l="1"/>
  <c r="D335" i="1"/>
  <c r="E318" i="1"/>
  <c r="D319" i="1"/>
  <c r="E319" i="1" l="1"/>
  <c r="D320" i="1"/>
  <c r="E335" i="1"/>
  <c r="D336" i="1"/>
  <c r="E336" i="1" l="1"/>
  <c r="D337" i="1" s="1"/>
  <c r="D352" i="1"/>
  <c r="D321" i="1"/>
  <c r="E320" i="1"/>
  <c r="E352" i="1" l="1"/>
  <c r="D353" i="1"/>
  <c r="D322" i="1"/>
  <c r="E321" i="1"/>
  <c r="E337" i="1"/>
  <c r="D338" i="1"/>
  <c r="D323" i="1" l="1"/>
  <c r="E323" i="1" s="1"/>
  <c r="E322" i="1"/>
  <c r="E338" i="1"/>
  <c r="D339" i="1"/>
  <c r="E353" i="1"/>
  <c r="D354" i="1"/>
  <c r="D340" i="1" l="1"/>
  <c r="E339" i="1"/>
  <c r="D355" i="1"/>
  <c r="E354" i="1"/>
  <c r="D356" i="1" l="1"/>
  <c r="E355" i="1"/>
  <c r="E340" i="1"/>
  <c r="D341" i="1"/>
  <c r="D342" i="1" l="1"/>
  <c r="E341" i="1"/>
  <c r="D357" i="1"/>
  <c r="E356" i="1"/>
  <c r="E342" i="1" l="1"/>
  <c r="D343" i="1"/>
  <c r="D358" i="1"/>
  <c r="E357" i="1"/>
  <c r="E358" i="1" l="1"/>
  <c r="E359" i="1"/>
  <c r="D359" i="1" s="1"/>
  <c r="D364" i="1" s="1"/>
  <c r="D344" i="1"/>
  <c r="E343" i="1"/>
  <c r="D365" i="1" l="1"/>
  <c r="E364" i="1"/>
  <c r="E344" i="1"/>
  <c r="D345" i="1"/>
  <c r="E365" i="1" l="1"/>
  <c r="D366" i="1"/>
  <c r="D346" i="1"/>
  <c r="E345" i="1"/>
  <c r="E346" i="1" l="1"/>
  <c r="D347" i="1"/>
  <c r="D367" i="1"/>
  <c r="E366" i="1"/>
  <c r="D368" i="1" l="1"/>
  <c r="E367" i="1"/>
  <c r="E347" i="1"/>
  <c r="D348" i="1"/>
  <c r="E348" i="1" l="1"/>
  <c r="D349" i="1"/>
  <c r="D381" i="1"/>
  <c r="E368" i="1"/>
  <c r="D369" i="1" s="1"/>
  <c r="E369" i="1" l="1"/>
  <c r="D370" i="1"/>
  <c r="D382" i="1"/>
  <c r="E381" i="1"/>
  <c r="D350" i="1"/>
  <c r="E349" i="1"/>
  <c r="D371" i="1" l="1"/>
  <c r="E370" i="1"/>
  <c r="D383" i="1"/>
  <c r="E382" i="1"/>
  <c r="E350" i="1"/>
  <c r="D351" i="1"/>
  <c r="E351" i="1" s="1"/>
  <c r="D384" i="1" l="1"/>
  <c r="E383" i="1"/>
  <c r="D372" i="1"/>
  <c r="E371" i="1"/>
  <c r="E384" i="1" l="1"/>
  <c r="E385" i="1"/>
  <c r="D385" i="1" s="1"/>
  <c r="D390" i="1" s="1"/>
  <c r="D373" i="1"/>
  <c r="E372" i="1"/>
  <c r="D374" i="1" l="1"/>
  <c r="E373" i="1"/>
  <c r="D391" i="1"/>
  <c r="E390" i="1"/>
  <c r="D392" i="1" l="1"/>
  <c r="E391" i="1"/>
  <c r="D375" i="1"/>
  <c r="E374" i="1"/>
  <c r="D376" i="1" l="1"/>
  <c r="E375" i="1"/>
  <c r="E392" i="1"/>
  <c r="D393" i="1"/>
  <c r="D394" i="1" l="1"/>
  <c r="E393" i="1"/>
  <c r="E376" i="1"/>
  <c r="D377" i="1"/>
  <c r="E394" i="1" l="1"/>
  <c r="D395" i="1"/>
  <c r="E377" i="1"/>
  <c r="D378" i="1"/>
  <c r="E378" i="1" l="1"/>
  <c r="D379" i="1"/>
  <c r="D409" i="1"/>
  <c r="E395" i="1"/>
  <c r="D396" i="1" s="1"/>
  <c r="D380" i="1" l="1"/>
  <c r="E380" i="1" s="1"/>
  <c r="E379" i="1"/>
  <c r="E396" i="1"/>
  <c r="D397" i="1"/>
  <c r="E409" i="1"/>
  <c r="D410" i="1"/>
  <c r="E397" i="1" l="1"/>
  <c r="D398" i="1"/>
  <c r="E410" i="1"/>
  <c r="D411" i="1"/>
  <c r="E411" i="1" l="1"/>
  <c r="D412" i="1"/>
  <c r="E398" i="1"/>
  <c r="D399" i="1"/>
  <c r="E399" i="1" l="1"/>
  <c r="D400" i="1"/>
  <c r="E412" i="1"/>
  <c r="E413" i="1"/>
  <c r="D413" i="1" s="1"/>
  <c r="D417" i="1" s="1"/>
  <c r="E417" i="1" l="1"/>
  <c r="D418" i="1"/>
  <c r="E400" i="1"/>
  <c r="D401" i="1"/>
  <c r="E401" i="1" l="1"/>
  <c r="D402" i="1"/>
  <c r="E418" i="1"/>
  <c r="D419" i="1"/>
  <c r="E419" i="1" l="1"/>
  <c r="D420" i="1"/>
  <c r="E402" i="1"/>
  <c r="D403" i="1"/>
  <c r="E403" i="1" l="1"/>
  <c r="D404" i="1"/>
  <c r="D421" i="1"/>
  <c r="E420" i="1"/>
  <c r="E421" i="1" l="1"/>
  <c r="D422" i="1"/>
  <c r="D405" i="1"/>
  <c r="E404" i="1"/>
  <c r="D434" i="1" l="1"/>
  <c r="E422" i="1"/>
  <c r="D423" i="1" s="1"/>
  <c r="D406" i="1"/>
  <c r="E405" i="1"/>
  <c r="E434" i="1" l="1"/>
  <c r="D435" i="1"/>
  <c r="D407" i="1"/>
  <c r="E406" i="1"/>
  <c r="D424" i="1"/>
  <c r="E423" i="1"/>
  <c r="E424" i="1" l="1"/>
  <c r="D425" i="1"/>
  <c r="E407" i="1"/>
  <c r="D408" i="1"/>
  <c r="E408" i="1" s="1"/>
  <c r="E435" i="1"/>
  <c r="D436" i="1"/>
  <c r="E425" i="1" l="1"/>
  <c r="D426" i="1"/>
  <c r="D437" i="1"/>
  <c r="E436" i="1"/>
  <c r="D438" i="1" l="1"/>
  <c r="E437" i="1"/>
  <c r="D427" i="1"/>
  <c r="E426" i="1"/>
  <c r="D428" i="1" l="1"/>
  <c r="E427" i="1"/>
  <c r="E438" i="1"/>
  <c r="E439" i="1"/>
  <c r="D439" i="1" s="1"/>
  <c r="D444" i="1" s="1"/>
  <c r="D429" i="1" l="1"/>
  <c r="E428" i="1"/>
  <c r="D445" i="1"/>
  <c r="E444" i="1"/>
  <c r="D430" i="1" l="1"/>
  <c r="E429" i="1"/>
  <c r="D446" i="1"/>
  <c r="E445" i="1"/>
  <c r="D447" i="1" l="1"/>
  <c r="E446" i="1"/>
  <c r="D431" i="1"/>
  <c r="E430" i="1"/>
  <c r="E431" i="1" l="1"/>
  <c r="D432" i="1"/>
  <c r="E447" i="1"/>
  <c r="D448" i="1"/>
  <c r="D460" i="1" l="1"/>
  <c r="E448" i="1"/>
  <c r="D449" i="1" s="1"/>
  <c r="D433" i="1"/>
  <c r="E433" i="1" s="1"/>
  <c r="E432" i="1"/>
  <c r="E449" i="1" l="1"/>
  <c r="D450" i="1"/>
  <c r="D461" i="1"/>
  <c r="E460" i="1"/>
  <c r="D462" i="1" l="1"/>
  <c r="E461" i="1"/>
  <c r="D451" i="1"/>
  <c r="E450" i="1"/>
  <c r="E451" i="1" l="1"/>
  <c r="D452" i="1"/>
  <c r="D463" i="1"/>
  <c r="E462" i="1"/>
  <c r="D464" i="1" l="1"/>
  <c r="E463" i="1"/>
  <c r="E452" i="1"/>
  <c r="D453" i="1"/>
  <c r="E453" i="1" l="1"/>
  <c r="D454" i="1"/>
  <c r="E464" i="1"/>
  <c r="E465" i="1"/>
  <c r="D465" i="1" s="1"/>
  <c r="D470" i="1" s="1"/>
  <c r="D471" i="1" l="1"/>
  <c r="E470" i="1"/>
  <c r="D455" i="1"/>
  <c r="E454" i="1"/>
  <c r="E455" i="1" l="1"/>
  <c r="D456" i="1"/>
  <c r="D472" i="1"/>
  <c r="E471" i="1"/>
  <c r="E472" i="1" l="1"/>
  <c r="D473" i="1"/>
  <c r="E456" i="1"/>
  <c r="D457" i="1"/>
  <c r="E457" i="1" l="1"/>
  <c r="D458" i="1"/>
  <c r="D474" i="1"/>
  <c r="E473" i="1"/>
  <c r="D459" i="1" l="1"/>
  <c r="E459" i="1" s="1"/>
  <c r="E458" i="1"/>
  <c r="E474" i="1"/>
  <c r="D475" i="1" s="1"/>
  <c r="D488" i="1"/>
  <c r="D489" i="1" l="1"/>
  <c r="E488" i="1"/>
  <c r="E475" i="1"/>
  <c r="D476" i="1"/>
  <c r="D477" i="1" l="1"/>
  <c r="E476" i="1"/>
  <c r="D490" i="1"/>
  <c r="E489" i="1"/>
  <c r="D491" i="1" l="1"/>
  <c r="E490" i="1"/>
  <c r="D478" i="1"/>
  <c r="E477" i="1"/>
  <c r="D492" i="1" l="1"/>
  <c r="E491" i="1"/>
  <c r="D479" i="1"/>
  <c r="E478" i="1"/>
  <c r="D480" i="1" l="1"/>
  <c r="E479" i="1"/>
  <c r="D493" i="1"/>
  <c r="E492" i="1"/>
  <c r="E493" i="1" l="1"/>
  <c r="E494" i="1"/>
  <c r="D494" i="1" s="1"/>
  <c r="D499" i="1" s="1"/>
  <c r="D481" i="1"/>
  <c r="E480" i="1"/>
  <c r="D482" i="1" l="1"/>
  <c r="E481" i="1"/>
  <c r="D500" i="1"/>
  <c r="E499" i="1"/>
  <c r="E500" i="1" l="1"/>
  <c r="D501" i="1"/>
  <c r="D483" i="1"/>
  <c r="E482" i="1"/>
  <c r="D484" i="1" l="1"/>
  <c r="E483" i="1"/>
  <c r="D502" i="1"/>
  <c r="E501" i="1"/>
  <c r="D485" i="1" l="1"/>
  <c r="E484" i="1"/>
  <c r="D503" i="1"/>
  <c r="E502" i="1"/>
  <c r="D513" i="1" l="1"/>
  <c r="E503" i="1"/>
  <c r="D504" i="1" s="1"/>
  <c r="D486" i="1"/>
  <c r="E485" i="1"/>
  <c r="D487" i="1" l="1"/>
  <c r="E487" i="1" s="1"/>
  <c r="E486" i="1"/>
  <c r="D505" i="1"/>
  <c r="E504" i="1"/>
  <c r="D514" i="1"/>
  <c r="E513" i="1"/>
  <c r="D506" i="1" l="1"/>
  <c r="E505" i="1"/>
  <c r="D515" i="1"/>
  <c r="E514" i="1"/>
  <c r="E515" i="1" l="1"/>
  <c r="E516" i="1"/>
  <c r="D516" i="1" s="1"/>
  <c r="D521" i="1" s="1"/>
  <c r="D507" i="1"/>
  <c r="E506" i="1"/>
  <c r="D522" i="1" l="1"/>
  <c r="E521" i="1"/>
  <c r="D508" i="1"/>
  <c r="E507" i="1"/>
  <c r="D523" i="1" l="1"/>
  <c r="E522" i="1"/>
  <c r="D509" i="1"/>
  <c r="E508" i="1"/>
  <c r="D510" i="1" l="1"/>
  <c r="E509" i="1"/>
  <c r="E523" i="1"/>
  <c r="D524" i="1"/>
  <c r="E510" i="1" l="1"/>
  <c r="D511" i="1"/>
  <c r="D525" i="1"/>
  <c r="E524" i="1"/>
  <c r="D537" i="1" l="1"/>
  <c r="E525" i="1"/>
  <c r="D526" i="1" s="1"/>
  <c r="E511" i="1"/>
  <c r="D512" i="1"/>
  <c r="E512" i="1" s="1"/>
  <c r="E526" i="1" l="1"/>
  <c r="D527" i="1"/>
  <c r="D538" i="1"/>
  <c r="E537" i="1"/>
  <c r="E538" i="1" l="1"/>
  <c r="D539" i="1"/>
  <c r="E527" i="1"/>
  <c r="D528" i="1"/>
  <c r="E528" i="1" l="1"/>
  <c r="D529" i="1"/>
  <c r="E539" i="1"/>
  <c r="D540" i="1"/>
  <c r="E540" i="1" l="1"/>
  <c r="D541" i="1"/>
  <c r="E529" i="1"/>
  <c r="D530" i="1"/>
  <c r="E530" i="1" l="1"/>
  <c r="D531" i="1"/>
  <c r="E541" i="1"/>
  <c r="D542" i="1"/>
  <c r="E542" i="1" l="1"/>
  <c r="E543" i="1"/>
  <c r="D543" i="1" s="1"/>
  <c r="D549" i="1" s="1"/>
  <c r="E531" i="1"/>
  <c r="D532" i="1"/>
  <c r="E532" i="1" l="1"/>
  <c r="D533" i="1"/>
  <c r="E549" i="1"/>
  <c r="D550" i="1"/>
  <c r="D551" i="1" l="1"/>
  <c r="E550" i="1"/>
  <c r="E533" i="1"/>
  <c r="D534" i="1"/>
  <c r="D552" i="1" l="1"/>
  <c r="E551" i="1"/>
  <c r="E534" i="1"/>
  <c r="D535" i="1"/>
  <c r="E535" i="1" l="1"/>
  <c r="D536" i="1"/>
  <c r="E536" i="1" s="1"/>
  <c r="D553" i="1"/>
  <c r="E552" i="1"/>
  <c r="D568" i="1" l="1"/>
  <c r="E553" i="1"/>
  <c r="D554" i="1" s="1"/>
  <c r="E554" i="1" l="1"/>
  <c r="D555" i="1"/>
  <c r="D569" i="1"/>
  <c r="E568" i="1"/>
  <c r="D570" i="1" l="1"/>
  <c r="E569" i="1"/>
  <c r="D556" i="1"/>
  <c r="E555" i="1"/>
  <c r="E570" i="1" l="1"/>
  <c r="D571" i="1"/>
  <c r="D557" i="1"/>
  <c r="E556" i="1"/>
  <c r="D558" i="1" l="1"/>
  <c r="E557" i="1"/>
  <c r="D572" i="1"/>
  <c r="E571" i="1"/>
  <c r="E572" i="1" l="1"/>
  <c r="D573" i="1"/>
  <c r="E558" i="1"/>
  <c r="D559" i="1"/>
  <c r="E559" i="1" l="1"/>
  <c r="D560" i="1"/>
  <c r="E573" i="1"/>
  <c r="D574" i="1"/>
  <c r="E574" i="1" l="1"/>
  <c r="D575" i="1"/>
  <c r="E560" i="1"/>
  <c r="D561" i="1"/>
  <c r="E575" i="1" l="1"/>
  <c r="E608" i="1" s="1"/>
  <c r="D608" i="1" s="1"/>
  <c r="E609" i="1" s="1"/>
  <c r="D609" i="1" s="1"/>
  <c r="E610" i="1" s="1"/>
  <c r="D610" i="1" s="1"/>
  <c r="E611" i="1" s="1"/>
  <c r="D611" i="1" s="1"/>
  <c r="D615" i="1" s="1"/>
  <c r="E576" i="1"/>
  <c r="D576" i="1" s="1"/>
  <c r="D581" i="1" s="1"/>
  <c r="E561" i="1"/>
  <c r="D562" i="1"/>
  <c r="E562" i="1" l="1"/>
  <c r="D563" i="1"/>
  <c r="E581" i="1"/>
  <c r="D582" i="1"/>
  <c r="D616" i="1"/>
  <c r="E615" i="1"/>
  <c r="D583" i="1" l="1"/>
  <c r="E582" i="1"/>
  <c r="D564" i="1"/>
  <c r="E563" i="1"/>
  <c r="D617" i="1"/>
  <c r="E616" i="1"/>
  <c r="E564" i="1" l="1"/>
  <c r="D565" i="1"/>
  <c r="E617" i="1"/>
  <c r="D618" i="1"/>
  <c r="D584" i="1"/>
  <c r="E583" i="1"/>
  <c r="E618" i="1" l="1"/>
  <c r="D619" i="1"/>
  <c r="D566" i="1"/>
  <c r="E565" i="1"/>
  <c r="D585" i="1"/>
  <c r="E584" i="1"/>
  <c r="E585" i="1" l="1"/>
  <c r="D586" i="1"/>
  <c r="D567" i="1"/>
  <c r="E567" i="1" s="1"/>
  <c r="E566" i="1"/>
  <c r="D620" i="1"/>
  <c r="E619" i="1"/>
  <c r="D635" i="1" l="1"/>
  <c r="E620" i="1"/>
  <c r="D621" i="1" s="1"/>
  <c r="D598" i="1"/>
  <c r="E586" i="1"/>
  <c r="D587" i="1" s="1"/>
  <c r="E621" i="1" l="1"/>
  <c r="D622" i="1"/>
  <c r="D588" i="1"/>
  <c r="E587" i="1"/>
  <c r="E598" i="1"/>
  <c r="D599" i="1"/>
  <c r="D636" i="1"/>
  <c r="E635" i="1"/>
  <c r="D637" i="1" l="1"/>
  <c r="E636" i="1"/>
  <c r="D600" i="1"/>
  <c r="E599" i="1"/>
  <c r="D589" i="1"/>
  <c r="E588" i="1"/>
  <c r="E622" i="1"/>
  <c r="D623" i="1"/>
  <c r="E637" i="1" l="1"/>
  <c r="E638" i="1"/>
  <c r="D638" i="1" s="1"/>
  <c r="E639" i="1" s="1"/>
  <c r="D639" i="1" s="1"/>
  <c r="D642" i="1" s="1"/>
  <c r="E589" i="1"/>
  <c r="D590" i="1"/>
  <c r="E623" i="1"/>
  <c r="D624" i="1"/>
  <c r="D601" i="1"/>
  <c r="E600" i="1"/>
  <c r="D643" i="1" l="1"/>
  <c r="E642" i="1"/>
  <c r="E601" i="1"/>
  <c r="D602" i="1"/>
  <c r="E624" i="1"/>
  <c r="D625" i="1"/>
  <c r="D591" i="1"/>
  <c r="E590" i="1"/>
  <c r="E643" i="1" l="1"/>
  <c r="D644" i="1"/>
  <c r="E591" i="1"/>
  <c r="D592" i="1"/>
  <c r="D626" i="1"/>
  <c r="E625" i="1"/>
  <c r="D603" i="1"/>
  <c r="E602" i="1"/>
  <c r="E644" i="1" l="1"/>
  <c r="D645" i="1"/>
  <c r="E626" i="1"/>
  <c r="D627" i="1"/>
  <c r="D593" i="1"/>
  <c r="E592" i="1"/>
  <c r="E603" i="1"/>
  <c r="D604" i="1"/>
  <c r="E604" i="1" s="1"/>
  <c r="D646" i="1" l="1"/>
  <c r="E645" i="1"/>
  <c r="D628" i="1"/>
  <c r="E627" i="1"/>
  <c r="E593" i="1"/>
  <c r="D594" i="1"/>
  <c r="D660" i="1" l="1"/>
  <c r="E646" i="1"/>
  <c r="D647" i="1" s="1"/>
  <c r="D629" i="1"/>
  <c r="E628" i="1"/>
  <c r="D595" i="1"/>
  <c r="E594" i="1"/>
  <c r="D648" i="1" l="1"/>
  <c r="E647" i="1"/>
  <c r="E660" i="1"/>
  <c r="D661" i="1"/>
  <c r="E629" i="1"/>
  <c r="D630" i="1"/>
  <c r="E595" i="1"/>
  <c r="D596" i="1"/>
  <c r="D662" i="1" l="1"/>
  <c r="E661" i="1"/>
  <c r="E648" i="1"/>
  <c r="D649" i="1"/>
  <c r="D597" i="1"/>
  <c r="E597" i="1" s="1"/>
  <c r="E596" i="1"/>
  <c r="D631" i="1"/>
  <c r="E630" i="1"/>
  <c r="D650" i="1" l="1"/>
  <c r="E649" i="1"/>
  <c r="D663" i="1"/>
  <c r="E662" i="1"/>
  <c r="E631" i="1"/>
  <c r="D632" i="1"/>
  <c r="E663" i="1" l="1"/>
  <c r="D664" i="1"/>
  <c r="E650" i="1"/>
  <c r="D651" i="1"/>
  <c r="E632" i="1"/>
  <c r="D633" i="1"/>
  <c r="D652" i="1" l="1"/>
  <c r="E651" i="1"/>
  <c r="E664" i="1"/>
  <c r="E665" i="1"/>
  <c r="D665" i="1" s="1"/>
  <c r="E666" i="1" s="1"/>
  <c r="D666" i="1" s="1"/>
  <c r="D670" i="1" s="1"/>
  <c r="E633" i="1"/>
  <c r="D634" i="1"/>
  <c r="E634" i="1" s="1"/>
  <c r="D671" i="1" l="1"/>
  <c r="E670" i="1"/>
  <c r="D653" i="1"/>
  <c r="E652" i="1"/>
  <c r="D654" i="1" l="1"/>
  <c r="E653" i="1"/>
  <c r="D672" i="1"/>
  <c r="E671" i="1"/>
  <c r="E672" i="1" l="1"/>
  <c r="D673" i="1"/>
  <c r="E654" i="1"/>
  <c r="D655" i="1"/>
  <c r="D656" i="1" l="1"/>
  <c r="E655" i="1"/>
  <c r="D674" i="1"/>
  <c r="E673" i="1"/>
  <c r="E674" i="1" l="1"/>
  <c r="D675" i="1"/>
  <c r="E656" i="1"/>
  <c r="D657" i="1"/>
  <c r="D658" i="1" l="1"/>
  <c r="E657" i="1"/>
  <c r="D689" i="1"/>
  <c r="E675" i="1"/>
  <c r="D676" i="1" s="1"/>
  <c r="E676" i="1" l="1"/>
  <c r="D677" i="1"/>
  <c r="E689" i="1"/>
  <c r="D690" i="1"/>
  <c r="E658" i="1"/>
  <c r="D659" i="1"/>
  <c r="E659" i="1" s="1"/>
  <c r="E690" i="1" l="1"/>
  <c r="D691" i="1"/>
  <c r="D678" i="1"/>
  <c r="E677" i="1"/>
  <c r="E678" i="1" l="1"/>
  <c r="D679" i="1"/>
  <c r="D692" i="1"/>
  <c r="E691" i="1"/>
  <c r="E692" i="1" l="1"/>
  <c r="D693" i="1"/>
  <c r="D680" i="1"/>
  <c r="E679" i="1"/>
  <c r="E680" i="1" l="1"/>
  <c r="D681" i="1"/>
  <c r="D694" i="1"/>
  <c r="E693" i="1"/>
  <c r="E694" i="1" l="1"/>
  <c r="E695" i="1"/>
  <c r="D695" i="1" s="1"/>
  <c r="E696" i="1" s="1"/>
  <c r="D696" i="1" s="1"/>
  <c r="D697" i="1" s="1"/>
  <c r="D682" i="1"/>
  <c r="E681" i="1"/>
  <c r="E682" i="1" l="1"/>
  <c r="D683" i="1"/>
  <c r="E698" i="1"/>
  <c r="D698" i="1" s="1"/>
  <c r="D705" i="1" s="1"/>
  <c r="E697" i="1"/>
  <c r="E705" i="1" l="1"/>
  <c r="D706" i="1"/>
  <c r="D684" i="1"/>
  <c r="E683" i="1"/>
  <c r="E684" i="1" l="1"/>
  <c r="D685" i="1"/>
  <c r="E706" i="1"/>
  <c r="D707" i="1"/>
  <c r="D708" i="1" l="1"/>
  <c r="E707" i="1"/>
  <c r="D686" i="1"/>
  <c r="E685" i="1"/>
  <c r="E686" i="1" l="1"/>
  <c r="D687" i="1"/>
  <c r="D709" i="1"/>
  <c r="E708" i="1"/>
  <c r="D730" i="1" l="1"/>
  <c r="E709" i="1"/>
  <c r="D710" i="1" s="1"/>
  <c r="D688" i="1"/>
  <c r="E688" i="1" s="1"/>
  <c r="E687" i="1"/>
  <c r="D711" i="1" l="1"/>
  <c r="E710" i="1"/>
  <c r="D731" i="1"/>
  <c r="E730" i="1"/>
  <c r="D732" i="1" l="1"/>
  <c r="E731" i="1"/>
  <c r="D712" i="1"/>
  <c r="E711" i="1"/>
  <c r="D713" i="1" l="1"/>
  <c r="E712" i="1"/>
  <c r="E732" i="1"/>
  <c r="D733" i="1"/>
  <c r="D734" i="1" l="1"/>
  <c r="E734" i="1" s="1"/>
  <c r="E733" i="1"/>
  <c r="D714" i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E724" i="1" l="1"/>
  <c r="D725" i="1"/>
  <c r="E725" i="1" l="1"/>
  <c r="D726" i="1"/>
  <c r="D727" i="1" l="1"/>
  <c r="E726" i="1"/>
  <c r="E727" i="1" l="1"/>
  <c r="D728" i="1"/>
  <c r="D729" i="1" l="1"/>
  <c r="E729" i="1" s="1"/>
  <c r="E728" i="1"/>
</calcChain>
</file>

<file path=xl/sharedStrings.xml><?xml version="1.0" encoding="utf-8"?>
<sst xmlns="http://schemas.openxmlformats.org/spreadsheetml/2006/main" count="1399" uniqueCount="102">
  <si>
    <t>Back</t>
  </si>
  <si>
    <t>Inter</t>
  </si>
  <si>
    <t>Fore</t>
  </si>
  <si>
    <t>HI</t>
  </si>
  <si>
    <t>RL</t>
  </si>
  <si>
    <t>Distance</t>
  </si>
  <si>
    <t>Remakrs</t>
  </si>
  <si>
    <t>Remakrs/Lenth/m</t>
  </si>
  <si>
    <t>Isamoti khall survey</t>
  </si>
  <si>
    <t xml:space="preserve">C/S No. 1 at CH: 0.00 m  </t>
  </si>
  <si>
    <t xml:space="preserve">C/S No. 2 at CH: 100.00 m  </t>
  </si>
  <si>
    <t>W/L</t>
  </si>
  <si>
    <t>Sounding</t>
  </si>
  <si>
    <t>TBM kept on Hinda Fild bridge.whee grad</t>
  </si>
  <si>
    <t xml:space="preserve">C/S No. 3 at CH: 200.00 m  </t>
  </si>
  <si>
    <t xml:space="preserve">C/S No. 4 at CH: 300.00 m  </t>
  </si>
  <si>
    <t xml:space="preserve">C/S No. 5 at CH: 400.00 m  </t>
  </si>
  <si>
    <t xml:space="preserve">C/S No. 6 at CH: 500.00 m  </t>
  </si>
  <si>
    <t xml:space="preserve">C/S No. 7 at CH: 600.00 m  </t>
  </si>
  <si>
    <t xml:space="preserve">C/S No. 8 at CH: 700.00 m  </t>
  </si>
  <si>
    <t xml:space="preserve">C/S No. 9 at CH: 800.00 m  </t>
  </si>
  <si>
    <t xml:space="preserve">C/S No. 10 at CH: 900.00 m  </t>
  </si>
  <si>
    <t xml:space="preserve">C/S No. 12 at CH: 1.100 km  </t>
  </si>
  <si>
    <t xml:space="preserve">C/S No. 11 at CH: 1.000 km  </t>
  </si>
  <si>
    <t xml:space="preserve">C/S No. 13 at CH: 1.200 km  </t>
  </si>
  <si>
    <t xml:space="preserve">C/S No. 14 at CH: 1.300 km  </t>
  </si>
  <si>
    <t xml:space="preserve">C/S No. 15 at CH: 1.400 km  </t>
  </si>
  <si>
    <t xml:space="preserve">C/S No. 16 at CH: 1.500 km  </t>
  </si>
  <si>
    <t xml:space="preserve">C/S No. 17 at CH: 1.600 km  </t>
  </si>
  <si>
    <t xml:space="preserve">C/S No. 18 at CH: 1.700 km  </t>
  </si>
  <si>
    <t>Pond</t>
  </si>
  <si>
    <t>Road</t>
  </si>
  <si>
    <t xml:space="preserve">C/S No. 19 at CH: 1.800 km  </t>
  </si>
  <si>
    <t xml:space="preserve">C/S No. 20 at CH: 1.900 km  </t>
  </si>
  <si>
    <t>TBM kept on top of polashipara bridge wheelgard top</t>
  </si>
  <si>
    <t xml:space="preserve">C/S No. 21 at CH: 2.000 km  </t>
  </si>
  <si>
    <t>Road Top</t>
  </si>
  <si>
    <t>sounding</t>
  </si>
  <si>
    <t>Rode Eadging</t>
  </si>
  <si>
    <t>TBM Taken from Polashipara Bridge Wheel Grud</t>
  </si>
  <si>
    <t xml:space="preserve">C/S No. 22 at CH: 2.200 km  </t>
  </si>
  <si>
    <t>WL</t>
  </si>
  <si>
    <t xml:space="preserve">C/S No. 23 at CH: 2.425 km  </t>
  </si>
  <si>
    <t xml:space="preserve">C/S No. 24 at CH: 2.625 km  </t>
  </si>
  <si>
    <t>TBM Kept on wheel grud top of pagla Bridge.</t>
  </si>
  <si>
    <t xml:space="preserve">C/S No. 25 at CH: 2.850 km  </t>
  </si>
  <si>
    <t>RL (m. PWD)</t>
  </si>
  <si>
    <t>Cross section -1 chainage at km. 0.000</t>
  </si>
  <si>
    <t>Remarks</t>
  </si>
  <si>
    <t>Cross section -2 chainage at km. 0.100</t>
  </si>
  <si>
    <t>Cross section -3 chainage at km. 0.200</t>
  </si>
  <si>
    <t>Cross section -4 chainage at km. 0.300</t>
  </si>
  <si>
    <t>Cross section -5 chainage at km. 0.400</t>
  </si>
  <si>
    <t>Cross section -6 chainage at km. 0.500</t>
  </si>
  <si>
    <t>Cross section -7 chainage at km. 0.600</t>
  </si>
  <si>
    <t>Cross section -8 chainage at km. 0.700</t>
  </si>
  <si>
    <t>Cross section -9 chainage at km. 0.800</t>
  </si>
  <si>
    <t>Cross section -10 chainage at km. 0.900</t>
  </si>
  <si>
    <t>Cross section -11 chainage at km. 1.000</t>
  </si>
  <si>
    <t>Cross section -12 chainage at km. 1.100</t>
  </si>
  <si>
    <t>Cross section -13 chainage at km. 1.200</t>
  </si>
  <si>
    <t>Cross section -14 chainage at km. 1.300</t>
  </si>
  <si>
    <t>Cross section -15 chainage at km. 1.400</t>
  </si>
  <si>
    <t>Cross section -16 chainage at km. 1.500</t>
  </si>
  <si>
    <t>Cross section -17 chainage at km. 1.600</t>
  </si>
  <si>
    <t xml:space="preserve"> </t>
  </si>
  <si>
    <t>Ext Road Eadging , L/B</t>
  </si>
  <si>
    <t>Cross section -18 chainage at km. 1.800</t>
  </si>
  <si>
    <t>Cross section -19 chainage at km. 1.900</t>
  </si>
  <si>
    <t>Cross section -20 chainage at km. 2.000</t>
  </si>
  <si>
    <t>Cross section -21 chainage at km. 2.200</t>
  </si>
  <si>
    <t>Cross section -22 chainage at km. 2.400</t>
  </si>
  <si>
    <t>Cross section -23 chainage at km. 2.625</t>
  </si>
  <si>
    <t>Cross section -24 chainage at km. 2.850</t>
  </si>
  <si>
    <t xml:space="preserve">Ext Road Eadging </t>
  </si>
  <si>
    <t>Ext Road Eadging</t>
  </si>
  <si>
    <t>Ext Road</t>
  </si>
  <si>
    <t>pond dayke top</t>
  </si>
  <si>
    <t>Proposed Design</t>
  </si>
  <si>
    <t>Dif of Dist</t>
  </si>
  <si>
    <t>Av:  R.L</t>
  </si>
  <si>
    <t>Area sqm</t>
  </si>
  <si>
    <t>total =</t>
  </si>
  <si>
    <t>sqm</t>
  </si>
  <si>
    <t>Area =</t>
  </si>
  <si>
    <t>total=</t>
  </si>
  <si>
    <t>Earth Calculation for</t>
  </si>
  <si>
    <t>Re-Excavation of Ichamoti Khal from km 0.000 to km 1.000 = 1.000 km at Gangni Upazilla of Meherpur District under Operational Budget of Meherpur WD Division , BWDB, Meherpur, during the FY 2024-25.</t>
  </si>
  <si>
    <t>Re-Excavation of Ichamoti Khal from km 0.000 to km 2.850 = 2.850 km at Gangni Upazilla of Meherpur District under Meherpur WD Division , BWDB.</t>
  </si>
  <si>
    <t>Distance (km)</t>
  </si>
  <si>
    <t>Left Bank Level (Mpwd)</t>
  </si>
  <si>
    <t>Existing Bed Level (Mpwd)</t>
  </si>
  <si>
    <t>Right Bank Level (Mpwd)</t>
  </si>
  <si>
    <t>Proposed Design Bed Level (Mpwd)</t>
  </si>
  <si>
    <t>Long Section for Re-Excavation of Ichamoti Khal from km 0.000 to km 2.850 = 2.850 km at Gangni Upazilla of Meherpur District under Meherpur WD Division , BWDB.</t>
  </si>
  <si>
    <t>BANGLADESH WATER DEVELOPMENT BOARD</t>
  </si>
  <si>
    <t>DESIGN DATA</t>
  </si>
  <si>
    <t xml:space="preserve"> for</t>
  </si>
  <si>
    <t>Scan the QR Code to Get the Soft copy &amp; Scan copy of the Design Data.</t>
  </si>
  <si>
    <t>Name of Division : Meherpur W.D Division, BWDB, Meherpur.</t>
  </si>
  <si>
    <t>Name of Zone : Western Zone, BWDB, Faridpur.</t>
  </si>
  <si>
    <t>Name of Circle : Kushtia  W.D  Circle. BWDB, Kushtia.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</si>
</sst>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9"/>
      <color theme="1"/>
      <name val="Nikosh"/>
    </font>
    <font>
      <b/>
      <sz val="16"/>
      <color theme="1"/>
      <name val="Calibri"/>
      <family val="2"/>
      <scheme val="minor"/>
    </font>
    <font>
      <sz val="14"/>
      <color theme="1"/>
      <name val="Nikosh"/>
    </font>
    <font>
      <sz val="9"/>
      <name val="Nikosh"/>
    </font>
    <font>
      <b/>
      <sz val="12"/>
      <color theme="1"/>
      <name val="Nikosh"/>
    </font>
    <font>
      <i/>
      <sz val="16"/>
      <name val="Times New Roman"/>
      <family val="1"/>
    </font>
    <font>
      <sz val="16"/>
      <name val="Times New Roman"/>
      <family val="1"/>
    </font>
    <font>
      <i/>
      <sz val="10"/>
      <name val="Arial"/>
      <family val="2"/>
    </font>
    <font>
      <i/>
      <sz val="14"/>
      <name val="Times New Roman"/>
      <family val="1"/>
    </font>
    <font>
      <sz val="16"/>
      <name val="Arial"/>
      <family val="2"/>
    </font>
    <font>
      <b/>
      <i/>
      <sz val="24"/>
      <name val="Arial"/>
      <family val="2"/>
    </font>
    <font>
      <i/>
      <sz val="10"/>
      <name val="Times New Roman"/>
      <family val="1"/>
    </font>
    <font>
      <i/>
      <sz val="12"/>
      <name val="Times New Roman"/>
      <family val="1"/>
    </font>
    <font>
      <sz val="14"/>
      <name val="Arial"/>
      <family val="2"/>
    </font>
    <font>
      <sz val="13"/>
      <name val="Arial"/>
      <family val="2"/>
    </font>
    <font>
      <sz val="13"/>
      <name val="Times New Roman"/>
      <family val="1"/>
    </font>
    <font>
      <sz val="7.5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left" indent="1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3" xfId="0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left" indent="7"/>
    </xf>
    <xf numFmtId="2" fontId="0" fillId="0" borderId="6" xfId="0" applyNumberFormat="1" applyBorder="1" applyAlignment="1">
      <alignment horizontal="left" indent="6"/>
    </xf>
    <xf numFmtId="2" fontId="0" fillId="0" borderId="3" xfId="0" applyNumberFormat="1" applyBorder="1" applyAlignment="1">
      <alignment horizontal="left" indent="6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6" xfId="0" applyBorder="1" applyAlignment="1">
      <alignment horizontal="left" indent="13"/>
    </xf>
    <xf numFmtId="0" fontId="0" fillId="0" borderId="6" xfId="0" applyBorder="1" applyAlignment="1">
      <alignment horizontal="left" indent="14"/>
    </xf>
    <xf numFmtId="0" fontId="0" fillId="0" borderId="3" xfId="0" applyBorder="1" applyAlignment="1">
      <alignment horizontal="left" indent="13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 indent="1"/>
    </xf>
    <xf numFmtId="2" fontId="0" fillId="0" borderId="11" xfId="0" applyNumberFormat="1" applyBorder="1" applyAlignment="1">
      <alignment horizontal="center"/>
    </xf>
    <xf numFmtId="0" fontId="7" fillId="0" borderId="0" xfId="3" applyFont="1"/>
    <xf numFmtId="2" fontId="0" fillId="0" borderId="5" xfId="0" applyNumberFormat="1" applyBorder="1" applyAlignment="1">
      <alignment horizontal="left" indent="4"/>
    </xf>
    <xf numFmtId="0" fontId="0" fillId="0" borderId="5" xfId="0" applyBorder="1" applyAlignment="1">
      <alignment horizontal="left" indent="3"/>
    </xf>
    <xf numFmtId="0" fontId="0" fillId="0" borderId="5" xfId="0" applyBorder="1" applyAlignment="1">
      <alignment horizontal="left" indent="2"/>
    </xf>
    <xf numFmtId="0" fontId="10" fillId="0" borderId="0" xfId="0" applyFont="1" applyAlignment="1">
      <alignment horizontal="center" wrapText="1"/>
    </xf>
    <xf numFmtId="2" fontId="11" fillId="2" borderId="1" xfId="0" applyNumberFormat="1" applyFont="1" applyFill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2" fontId="8" fillId="0" borderId="5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6" fillId="0" borderId="12" xfId="3" applyBorder="1"/>
    <xf numFmtId="0" fontId="6" fillId="0" borderId="13" xfId="3" applyBorder="1"/>
    <xf numFmtId="0" fontId="6" fillId="0" borderId="14" xfId="3" applyBorder="1"/>
    <xf numFmtId="0" fontId="6" fillId="0" borderId="0" xfId="3"/>
    <xf numFmtId="0" fontId="6" fillId="0" borderId="15" xfId="3" applyBorder="1"/>
    <xf numFmtId="0" fontId="6" fillId="0" borderId="16" xfId="3" applyBorder="1"/>
    <xf numFmtId="0" fontId="14" fillId="0" borderId="0" xfId="3" applyFont="1" applyAlignment="1">
      <alignment vertical="center" wrapText="1"/>
    </xf>
    <xf numFmtId="0" fontId="15" fillId="0" borderId="15" xfId="3" applyFont="1" applyBorder="1"/>
    <xf numFmtId="0" fontId="17" fillId="0" borderId="0" xfId="3" applyFont="1" applyAlignment="1">
      <alignment vertical="center" wrapText="1"/>
    </xf>
    <xf numFmtId="0" fontId="15" fillId="0" borderId="0" xfId="3" applyFont="1"/>
    <xf numFmtId="0" fontId="15" fillId="0" borderId="16" xfId="3" applyFont="1" applyBorder="1"/>
    <xf numFmtId="0" fontId="19" fillId="0" borderId="15" xfId="3" applyFont="1" applyBorder="1"/>
    <xf numFmtId="0" fontId="19" fillId="0" borderId="0" xfId="3" applyFont="1"/>
    <xf numFmtId="0" fontId="16" fillId="0" borderId="0" xfId="3" applyFont="1" applyAlignment="1">
      <alignment vertical="center" wrapText="1"/>
    </xf>
    <xf numFmtId="0" fontId="16" fillId="0" borderId="16" xfId="3" applyFont="1" applyBorder="1" applyAlignment="1">
      <alignment vertical="center" wrapText="1"/>
    </xf>
    <xf numFmtId="0" fontId="21" fillId="0" borderId="0" xfId="3" applyFont="1" applyAlignment="1">
      <alignment vertical="center" wrapText="1"/>
    </xf>
    <xf numFmtId="0" fontId="22" fillId="0" borderId="0" xfId="3" applyFont="1" applyAlignment="1">
      <alignment vertical="center" wrapText="1"/>
    </xf>
    <xf numFmtId="0" fontId="7" fillId="0" borderId="15" xfId="3" applyFont="1" applyBorder="1"/>
    <xf numFmtId="0" fontId="23" fillId="0" borderId="0" xfId="3" applyFont="1" applyAlignment="1">
      <alignment horizontal="left" vertical="center" wrapText="1"/>
    </xf>
    <xf numFmtId="0" fontId="23" fillId="0" borderId="16" xfId="3" applyFont="1" applyBorder="1" applyAlignment="1">
      <alignment horizontal="left" vertical="center" wrapText="1"/>
    </xf>
    <xf numFmtId="0" fontId="22" fillId="0" borderId="0" xfId="3" applyFont="1" applyAlignment="1">
      <alignment horizontal="left" vertical="center" wrapText="1"/>
    </xf>
    <xf numFmtId="0" fontId="23" fillId="0" borderId="0" xfId="3" applyFont="1" applyAlignment="1">
      <alignment vertical="center" wrapText="1"/>
    </xf>
    <xf numFmtId="0" fontId="23" fillId="0" borderId="16" xfId="3" applyFont="1" applyBorder="1" applyAlignment="1">
      <alignment vertical="center" wrapText="1"/>
    </xf>
    <xf numFmtId="0" fontId="7" fillId="0" borderId="16" xfId="3" applyFont="1" applyBorder="1"/>
    <xf numFmtId="0" fontId="7" fillId="0" borderId="0" xfId="3" applyFont="1" applyAlignment="1">
      <alignment horizontal="left" indent="4"/>
    </xf>
    <xf numFmtId="0" fontId="25" fillId="0" borderId="0" xfId="3" applyFont="1" applyAlignment="1">
      <alignment horizontal="left" indent="4"/>
    </xf>
    <xf numFmtId="0" fontId="7" fillId="0" borderId="16" xfId="3" applyFont="1" applyBorder="1" applyAlignment="1">
      <alignment horizontal="left" indent="4"/>
    </xf>
    <xf numFmtId="0" fontId="6" fillId="0" borderId="0" xfId="3" applyAlignment="1">
      <alignment horizontal="left" indent="4"/>
    </xf>
    <xf numFmtId="0" fontId="26" fillId="0" borderId="0" xfId="3" applyFont="1"/>
    <xf numFmtId="0" fontId="27" fillId="0" borderId="0" xfId="7" applyFont="1"/>
    <xf numFmtId="0" fontId="27" fillId="0" borderId="16" xfId="7" applyFont="1" applyBorder="1"/>
    <xf numFmtId="0" fontId="19" fillId="0" borderId="0" xfId="10" applyFont="1" applyAlignment="1">
      <alignment horizontal="left" vertical="top"/>
    </xf>
    <xf numFmtId="0" fontId="19" fillId="0" borderId="0" xfId="10" applyFont="1"/>
    <xf numFmtId="0" fontId="6" fillId="0" borderId="17" xfId="3" applyBorder="1"/>
    <xf numFmtId="0" fontId="6" fillId="0" borderId="18" xfId="3" applyBorder="1"/>
    <xf numFmtId="0" fontId="6" fillId="0" borderId="19" xfId="3" applyBorder="1"/>
    <xf numFmtId="0" fontId="24" fillId="0" borderId="0" xfId="3" applyFont="1" applyAlignment="1">
      <alignment vertical="center" wrapText="1"/>
    </xf>
    <xf numFmtId="0" fontId="24" fillId="0" borderId="15" xfId="3" applyFont="1" applyBorder="1" applyAlignment="1">
      <alignment vertical="center" wrapText="1"/>
    </xf>
    <xf numFmtId="0" fontId="24" fillId="0" borderId="16" xfId="3" applyFont="1" applyBorder="1" applyAlignment="1">
      <alignment vertical="center" wrapText="1"/>
    </xf>
    <xf numFmtId="0" fontId="19" fillId="0" borderId="0" xfId="3" applyFont="1" applyAlignment="1">
      <alignment horizontal="right"/>
    </xf>
    <xf numFmtId="0" fontId="7" fillId="0" borderId="0" xfId="3" applyFont="1" applyAlignment="1">
      <alignment horizontal="center"/>
    </xf>
    <xf numFmtId="0" fontId="24" fillId="0" borderId="0" xfId="3" applyFont="1" applyAlignment="1">
      <alignment horizontal="center" vertical="center" wrapText="1"/>
    </xf>
    <xf numFmtId="0" fontId="13" fillId="0" borderId="15" xfId="3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3" fillId="0" borderId="16" xfId="3" applyFont="1" applyBorder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18" fillId="0" borderId="1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18" fillId="0" borderId="16" xfId="3" applyFont="1" applyBorder="1" applyAlignment="1">
      <alignment horizontal="center"/>
    </xf>
    <xf numFmtId="0" fontId="20" fillId="0" borderId="0" xfId="3" applyFont="1" applyAlignment="1">
      <alignment horizontal="center" vertical="center" wrapText="1"/>
    </xf>
    <xf numFmtId="0" fontId="20" fillId="0" borderId="16" xfId="3" applyFont="1" applyBorder="1" applyAlignment="1">
      <alignment horizontal="center" vertical="center" wrapText="1"/>
    </xf>
    <xf numFmtId="2" fontId="16" fillId="0" borderId="15" xfId="3" applyNumberFormat="1" applyFont="1" applyBorder="1" applyAlignment="1">
      <alignment horizontal="center" vertical="center" wrapText="1"/>
    </xf>
    <xf numFmtId="0" fontId="16" fillId="0" borderId="15" xfId="3" applyFont="1" applyBorder="1" applyAlignment="1">
      <alignment horizontal="center" vertical="center" wrapText="1"/>
    </xf>
    <xf numFmtId="0" fontId="19" fillId="0" borderId="15" xfId="3" applyFont="1" applyBorder="1" applyAlignment="1">
      <alignment horizontal="center"/>
    </xf>
    <xf numFmtId="0" fontId="19" fillId="0" borderId="0" xfId="3" applyFont="1" applyAlignment="1">
      <alignment horizontal="center"/>
    </xf>
    <xf numFmtId="0" fontId="19" fillId="0" borderId="16" xfId="3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vertical="center" wrapText="1"/>
    </xf>
    <xf numFmtId="2" fontId="0" fillId="0" borderId="0" xfId="0" applyNumberFormat="1" applyAlignment="1"/>
  </cellXfs>
  <cellStyles count="12">
    <cellStyle name="Comma 5" xfId="1" xr:uid="{00000000-0005-0000-0000-000000000000}"/>
    <cellStyle name="Normal" xfId="0" builtinId="0"/>
    <cellStyle name="Normal 11" xfId="2" xr:uid="{00000000-0005-0000-0000-000002000000}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3" xfId="6" xr:uid="{00000000-0005-0000-0000-000006000000}"/>
    <cellStyle name="Normal 3 2" xfId="7" xr:uid="{00000000-0005-0000-0000-000007000000}"/>
    <cellStyle name="Normal 4 3" xfId="8" xr:uid="{00000000-0005-0000-0000-000008000000}"/>
    <cellStyle name="Normal 6" xfId="9" xr:uid="{00000000-0005-0000-0000-000009000000}"/>
    <cellStyle name="Normal 6 2" xfId="10" xr:uid="{00000000-0005-0000-0000-00000A000000}"/>
    <cellStyle name="Normal 7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223881986961814E-2"/>
          <c:y val="0.17522924268612844"/>
          <c:w val="0.95365139736098326"/>
          <c:h val="0.55992164394084964"/>
        </c:manualLayout>
      </c:layout>
      <c:scatterChart>
        <c:scatterStyle val="lineMarker"/>
        <c:varyColors val="0"/>
        <c:ser>
          <c:idx val="0"/>
          <c:order val="0"/>
          <c:tx>
            <c:v>Right Bank Level (Mpwd)</c:v>
          </c:tx>
          <c:spPr>
            <a:ln>
              <a:solidFill>
                <a:srgbClr val="7030A0"/>
              </a:solidFill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xVal>
            <c:numRef>
              <c:f>'long section'!$A$7:$A$30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2.625</c:v>
                </c:pt>
                <c:pt idx="23">
                  <c:v>2.85</c:v>
                </c:pt>
              </c:numCache>
            </c:numRef>
          </c:xVal>
          <c:yVal>
            <c:numRef>
              <c:f>'long section'!$B$7:$B$30</c:f>
              <c:numCache>
                <c:formatCode>0.00</c:formatCode>
                <c:ptCount val="24"/>
                <c:pt idx="0">
                  <c:v>12.972999999999999</c:v>
                </c:pt>
                <c:pt idx="1">
                  <c:v>13.110000000000001</c:v>
                </c:pt>
                <c:pt idx="2">
                  <c:v>13.287000000000003</c:v>
                </c:pt>
                <c:pt idx="3">
                  <c:v>13.296000000000003</c:v>
                </c:pt>
                <c:pt idx="4">
                  <c:v>13.505000000000003</c:v>
                </c:pt>
                <c:pt idx="5">
                  <c:v>13.277000000000003</c:v>
                </c:pt>
                <c:pt idx="6">
                  <c:v>13.388000000000005</c:v>
                </c:pt>
                <c:pt idx="7">
                  <c:v>13.072000000000005</c:v>
                </c:pt>
                <c:pt idx="8">
                  <c:v>13.484000000000005</c:v>
                </c:pt>
                <c:pt idx="9">
                  <c:v>13.390000000000004</c:v>
                </c:pt>
                <c:pt idx="10">
                  <c:v>13.220000000000004</c:v>
                </c:pt>
                <c:pt idx="11">
                  <c:v>13.351000000000004</c:v>
                </c:pt>
                <c:pt idx="12">
                  <c:v>13.274000000000004</c:v>
                </c:pt>
                <c:pt idx="13">
                  <c:v>13.492000000000004</c:v>
                </c:pt>
                <c:pt idx="14">
                  <c:v>13.619000000000005</c:v>
                </c:pt>
                <c:pt idx="15">
                  <c:v>13.430000000000005</c:v>
                </c:pt>
                <c:pt idx="16">
                  <c:v>13.507000000000005</c:v>
                </c:pt>
                <c:pt idx="17">
                  <c:v>14.028000000000006</c:v>
                </c:pt>
                <c:pt idx="18">
                  <c:v>13.951000000000006</c:v>
                </c:pt>
                <c:pt idx="19">
                  <c:v>14.187000000000006</c:v>
                </c:pt>
                <c:pt idx="20">
                  <c:v>14.216000000000008</c:v>
                </c:pt>
                <c:pt idx="21">
                  <c:v>14.342000000000009</c:v>
                </c:pt>
                <c:pt idx="22">
                  <c:v>14.32800000000001</c:v>
                </c:pt>
                <c:pt idx="23">
                  <c:v>14.893000000000011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D1E-B347-348DCAA8BC2A}"/>
            </c:ext>
          </c:extLst>
        </c:ser>
        <c:ser>
          <c:idx val="1"/>
          <c:order val="1"/>
          <c:tx>
            <c:strRef>
              <c:f>'long section'!$D$6</c:f>
              <c:strCache>
                <c:ptCount val="1"/>
                <c:pt idx="0">
                  <c:v>Right Bank Level (Mpwd)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ln>
                <a:solidFill>
                  <a:srgbClr val="00B0F0"/>
                </a:solidFill>
              </a:ln>
            </c:spPr>
          </c:marker>
          <c:xVal>
            <c:numRef>
              <c:f>'long section'!$A$7:$A$30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2.625</c:v>
                </c:pt>
                <c:pt idx="23">
                  <c:v>2.85</c:v>
                </c:pt>
              </c:numCache>
            </c:numRef>
          </c:xVal>
          <c:yVal>
            <c:numRef>
              <c:f>'long section'!$D$7:$D$30</c:f>
              <c:numCache>
                <c:formatCode>0.00</c:formatCode>
                <c:ptCount val="24"/>
                <c:pt idx="0">
                  <c:v>12.083</c:v>
                </c:pt>
                <c:pt idx="1">
                  <c:v>11.97</c:v>
                </c:pt>
                <c:pt idx="2">
                  <c:v>12.147000000000002</c:v>
                </c:pt>
                <c:pt idx="3">
                  <c:v>12.076000000000004</c:v>
                </c:pt>
                <c:pt idx="4">
                  <c:v>11.645000000000003</c:v>
                </c:pt>
                <c:pt idx="5">
                  <c:v>11.847</c:v>
                </c:pt>
                <c:pt idx="6">
                  <c:v>12.298000000000005</c:v>
                </c:pt>
                <c:pt idx="7">
                  <c:v>11.982000000000005</c:v>
                </c:pt>
                <c:pt idx="8">
                  <c:v>12.034000000000006</c:v>
                </c:pt>
                <c:pt idx="9">
                  <c:v>12.270000000000005</c:v>
                </c:pt>
                <c:pt idx="10">
                  <c:v>12.320000000000004</c:v>
                </c:pt>
                <c:pt idx="11">
                  <c:v>12.621000000000004</c:v>
                </c:pt>
                <c:pt idx="12">
                  <c:v>12.234000000000004</c:v>
                </c:pt>
                <c:pt idx="13">
                  <c:v>12.522000000000004</c:v>
                </c:pt>
                <c:pt idx="14">
                  <c:v>12.899000000000004</c:v>
                </c:pt>
                <c:pt idx="15">
                  <c:v>13.120000000000005</c:v>
                </c:pt>
                <c:pt idx="16">
                  <c:v>12.857000000000006</c:v>
                </c:pt>
                <c:pt idx="17">
                  <c:v>13.258000000000006</c:v>
                </c:pt>
                <c:pt idx="18">
                  <c:v>13.771000000000006</c:v>
                </c:pt>
                <c:pt idx="19">
                  <c:v>14.037000000000006</c:v>
                </c:pt>
                <c:pt idx="20">
                  <c:v>13.692000000000009</c:v>
                </c:pt>
                <c:pt idx="21">
                  <c:v>14.262000000000009</c:v>
                </c:pt>
                <c:pt idx="22">
                  <c:v>13.788000000000011</c:v>
                </c:pt>
                <c:pt idx="23">
                  <c:v>12.843000000000012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4-4D1E-B347-348DCAA8BC2A}"/>
            </c:ext>
          </c:extLst>
        </c:ser>
        <c:ser>
          <c:idx val="2"/>
          <c:order val="2"/>
          <c:tx>
            <c:strRef>
              <c:f>'long section'!$C$6</c:f>
              <c:strCache>
                <c:ptCount val="1"/>
                <c:pt idx="0">
                  <c:v>Existing Bed Level (Mpwd)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'long section'!$A$7:$A$30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2.625</c:v>
                </c:pt>
                <c:pt idx="23">
                  <c:v>2.85</c:v>
                </c:pt>
              </c:numCache>
            </c:numRef>
          </c:xVal>
          <c:yVal>
            <c:numRef>
              <c:f>'long section'!$C$7:$C$30</c:f>
              <c:numCache>
                <c:formatCode>0.00</c:formatCode>
                <c:ptCount val="24"/>
                <c:pt idx="0">
                  <c:v>10.406000000000001</c:v>
                </c:pt>
                <c:pt idx="1">
                  <c:v>10.367000000000001</c:v>
                </c:pt>
                <c:pt idx="2">
                  <c:v>10.393000000000001</c:v>
                </c:pt>
                <c:pt idx="3">
                  <c:v>10.522000000000004</c:v>
                </c:pt>
                <c:pt idx="4">
                  <c:v>10.416000000000004</c:v>
                </c:pt>
                <c:pt idx="5">
                  <c:v>10.524000000000004</c:v>
                </c:pt>
                <c:pt idx="6">
                  <c:v>10.540000000000004</c:v>
                </c:pt>
                <c:pt idx="7">
                  <c:v>10.510000000000003</c:v>
                </c:pt>
                <c:pt idx="8">
                  <c:v>10.650000000000006</c:v>
                </c:pt>
                <c:pt idx="9">
                  <c:v>10.780000000000003</c:v>
                </c:pt>
                <c:pt idx="10">
                  <c:v>10.900000000000004</c:v>
                </c:pt>
                <c:pt idx="11">
                  <c:v>10.963000000000005</c:v>
                </c:pt>
                <c:pt idx="12">
                  <c:v>10.727000000000004</c:v>
                </c:pt>
                <c:pt idx="13">
                  <c:v>10.794000000000004</c:v>
                </c:pt>
                <c:pt idx="14">
                  <c:v>10.868000000000004</c:v>
                </c:pt>
                <c:pt idx="15">
                  <c:v>10.562000000000005</c:v>
                </c:pt>
                <c:pt idx="16">
                  <c:v>10.586000000000006</c:v>
                </c:pt>
                <c:pt idx="17">
                  <c:v>10.258000000000006</c:v>
                </c:pt>
                <c:pt idx="18">
                  <c:v>10.574000000000007</c:v>
                </c:pt>
                <c:pt idx="19">
                  <c:v>9.4920000000000062</c:v>
                </c:pt>
                <c:pt idx="20">
                  <c:v>10.192000000000009</c:v>
                </c:pt>
                <c:pt idx="21">
                  <c:v>10.246000000000011</c:v>
                </c:pt>
                <c:pt idx="22">
                  <c:v>10.028000000000009</c:v>
                </c:pt>
                <c:pt idx="23">
                  <c:v>10.773000000000014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4-4D1E-B347-348DCAA8BC2A}"/>
            </c:ext>
          </c:extLst>
        </c:ser>
        <c:ser>
          <c:idx val="3"/>
          <c:order val="3"/>
          <c:tx>
            <c:strRef>
              <c:f>'long section'!$E$6</c:f>
              <c:strCache>
                <c:ptCount val="1"/>
                <c:pt idx="0">
                  <c:v>Proposed Design Bed Level (Mpwd)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'long section'!$A$7:$A$16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'long section'!$E$7:$E$16</c:f>
            </c:numRef>
          </c:yVal>
          <c:smooth val="0"/>
          <c:extLst>
            <c:ext xmlns:c16="http://schemas.microsoft.com/office/drawing/2014/chart" uri="{C3380CC4-5D6E-409C-BE32-E72D297353CC}">
              <c16:uniqueId val="{00000003-5B24-4D1E-B347-348DCAA8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1872"/>
        <c:axId val="192762240"/>
      </c:scatterChart>
      <c:valAx>
        <c:axId val="192751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62240"/>
        <c:crossesAt val="0"/>
        <c:crossBetween val="midCat"/>
        <c:majorUnit val="0.1"/>
        <c:minorUnit val="0.1"/>
      </c:valAx>
      <c:valAx>
        <c:axId val="192762240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51872"/>
        <c:crosses val="autoZero"/>
        <c:crossBetween val="midCat"/>
        <c:majorUnit val="2"/>
        <c:minorUnit val="0.5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4.8397753801120075E-2"/>
          <c:y val="2.5043621941944053E-2"/>
          <c:w val="0.89999997480031779"/>
          <c:h val="0.12591671906812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66" r="0.75000000000000666" t="1" header="0.5" footer="0.5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data'!$A$252:$A$275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</c:numCache>
            </c:numRef>
          </c:xVal>
          <c:yVal>
            <c:numRef>
              <c:f>'cross sectional data'!$B$252:$B$275</c:f>
              <c:numCache>
                <c:formatCode>0.00</c:formatCode>
                <c:ptCount val="24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10.680000000000005</c:v>
                </c:pt>
                <c:pt idx="10">
                  <c:v>10.730000000000006</c:v>
                </c:pt>
                <c:pt idx="11">
                  <c:v>10.730000000000006</c:v>
                </c:pt>
                <c:pt idx="12">
                  <c:v>10.650000000000006</c:v>
                </c:pt>
                <c:pt idx="13">
                  <c:v>10.660000000000005</c:v>
                </c:pt>
                <c:pt idx="14">
                  <c:v>10.690000000000005</c:v>
                </c:pt>
                <c:pt idx="15">
                  <c:v>10.730000000000006</c:v>
                </c:pt>
                <c:pt idx="16">
                  <c:v>10.710000000000006</c:v>
                </c:pt>
                <c:pt idx="17">
                  <c:v>10.710000000000006</c:v>
                </c:pt>
                <c:pt idx="18">
                  <c:v>10.690000000000005</c:v>
                </c:pt>
                <c:pt idx="19">
                  <c:v>11.150000000000006</c:v>
                </c:pt>
                <c:pt idx="20">
                  <c:v>11.484000000000005</c:v>
                </c:pt>
                <c:pt idx="21">
                  <c:v>12.064000000000005</c:v>
                </c:pt>
                <c:pt idx="22">
                  <c:v>12.034000000000006</c:v>
                </c:pt>
                <c:pt idx="23">
                  <c:v>12.034000000000006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A-4EE2-98DE-431E11BDE08C}"/>
            </c:ext>
          </c:extLst>
        </c:ser>
        <c:ser>
          <c:idx val="1"/>
          <c:order val="1"/>
          <c:xVal>
            <c:numRef>
              <c:f>'cross sectional data'!$R$251:$R$269</c:f>
            </c:numRef>
          </c:xVal>
          <c:yVal>
            <c:numRef>
              <c:f>'cross sectional data'!$S$251:$S$269</c:f>
            </c:numRef>
          </c:yVal>
          <c:smooth val="0"/>
          <c:extLst>
            <c:ext xmlns:c16="http://schemas.microsoft.com/office/drawing/2014/chart" uri="{C3380CC4-5D6E-409C-BE32-E72D297353CC}">
              <c16:uniqueId val="{00000001-B91A-4EE2-98DE-431E11BD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7200"/>
        <c:axId val="214308736"/>
      </c:scatterChart>
      <c:valAx>
        <c:axId val="2143072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8736"/>
        <c:crosses val="autoZero"/>
        <c:crossBetween val="midCat"/>
        <c:majorUnit val="4"/>
        <c:minorUnit val="1"/>
      </c:valAx>
      <c:valAx>
        <c:axId val="2143087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7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data'!$A$281:$A$307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37</c:v>
                </c:pt>
              </c:numCache>
            </c:numRef>
          </c:xVal>
          <c:yVal>
            <c:numRef>
              <c:f>'cross sectional data'!$B$281:$B$307</c:f>
              <c:numCache>
                <c:formatCode>0.00</c:formatCode>
                <c:ptCount val="27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10.810000000000004</c:v>
                </c:pt>
                <c:pt idx="10">
                  <c:v>10.820000000000004</c:v>
                </c:pt>
                <c:pt idx="11">
                  <c:v>10.840000000000003</c:v>
                </c:pt>
                <c:pt idx="12">
                  <c:v>10.820000000000004</c:v>
                </c:pt>
                <c:pt idx="13">
                  <c:v>10.830000000000004</c:v>
                </c:pt>
                <c:pt idx="14">
                  <c:v>10.810000000000004</c:v>
                </c:pt>
                <c:pt idx="15">
                  <c:v>10.790000000000003</c:v>
                </c:pt>
                <c:pt idx="16">
                  <c:v>10.780000000000003</c:v>
                </c:pt>
                <c:pt idx="17">
                  <c:v>10.780000000000003</c:v>
                </c:pt>
                <c:pt idx="18">
                  <c:v>10.770000000000003</c:v>
                </c:pt>
                <c:pt idx="19">
                  <c:v>10.830000000000004</c:v>
                </c:pt>
                <c:pt idx="20">
                  <c:v>10.890000000000004</c:v>
                </c:pt>
                <c:pt idx="21">
                  <c:v>11.180000000000003</c:v>
                </c:pt>
                <c:pt idx="22">
                  <c:v>11.560000000000004</c:v>
                </c:pt>
                <c:pt idx="23">
                  <c:v>11.970000000000004</c:v>
                </c:pt>
                <c:pt idx="24">
                  <c:v>12.270000000000005</c:v>
                </c:pt>
                <c:pt idx="25">
                  <c:v>12.330000000000005</c:v>
                </c:pt>
                <c:pt idx="26">
                  <c:v>12.380000000000004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C-4B1E-A97E-9AF71922F372}"/>
            </c:ext>
          </c:extLst>
        </c:ser>
        <c:ser>
          <c:idx val="1"/>
          <c:order val="1"/>
          <c:xVal>
            <c:numRef>
              <c:f>'cross sectional data'!$R$280:$R$302</c:f>
            </c:numRef>
          </c:xVal>
          <c:yVal>
            <c:numRef>
              <c:f>'cross sectional data'!$S$280:$S$302</c:f>
            </c:numRef>
          </c:yVal>
          <c:smooth val="0"/>
          <c:extLst>
            <c:ext xmlns:c16="http://schemas.microsoft.com/office/drawing/2014/chart" uri="{C3380CC4-5D6E-409C-BE32-E72D297353CC}">
              <c16:uniqueId val="{00000001-ADCC-4B1E-A97E-9AF71922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3408"/>
        <c:axId val="214354944"/>
      </c:scatterChart>
      <c:valAx>
        <c:axId val="21435340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4944"/>
        <c:crosses val="autoZero"/>
        <c:crossBetween val="midCat"/>
        <c:majorUnit val="4"/>
        <c:minorUnit val="1"/>
      </c:valAx>
      <c:valAx>
        <c:axId val="2143549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3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data'!$A$315:$A$335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'cross sectional data'!$B$315:$B$335</c:f>
              <c:numCache>
                <c:formatCode>0.00</c:formatCode>
                <c:ptCount val="21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11.030000000000005</c:v>
                </c:pt>
                <c:pt idx="6">
                  <c:v>10.960000000000004</c:v>
                </c:pt>
                <c:pt idx="7">
                  <c:v>10.730000000000004</c:v>
                </c:pt>
                <c:pt idx="8">
                  <c:v>10.920000000000003</c:v>
                </c:pt>
                <c:pt idx="9">
                  <c:v>10.960000000000004</c:v>
                </c:pt>
                <c:pt idx="10">
                  <c:v>11.030000000000005</c:v>
                </c:pt>
                <c:pt idx="11">
                  <c:v>10.900000000000004</c:v>
                </c:pt>
                <c:pt idx="12">
                  <c:v>11.000000000000004</c:v>
                </c:pt>
                <c:pt idx="13">
                  <c:v>10.860000000000005</c:v>
                </c:pt>
                <c:pt idx="14">
                  <c:v>10.840000000000003</c:v>
                </c:pt>
                <c:pt idx="15">
                  <c:v>10.940000000000005</c:v>
                </c:pt>
                <c:pt idx="16">
                  <c:v>10.890000000000004</c:v>
                </c:pt>
                <c:pt idx="17">
                  <c:v>11.310000000000004</c:v>
                </c:pt>
                <c:pt idx="18">
                  <c:v>12.320000000000004</c:v>
                </c:pt>
                <c:pt idx="19">
                  <c:v>12.300000000000004</c:v>
                </c:pt>
                <c:pt idx="20">
                  <c:v>12.300000000000004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7-435C-B40F-898CF7AEC666}"/>
            </c:ext>
          </c:extLst>
        </c:ser>
        <c:ser>
          <c:idx val="1"/>
          <c:order val="1"/>
          <c:xVal>
            <c:numRef>
              <c:f>'cross sectional data'!$R$313:$R$327</c:f>
            </c:numRef>
          </c:xVal>
          <c:yVal>
            <c:numRef>
              <c:f>'cross sectional data'!$S$313:$S$327</c:f>
            </c:numRef>
          </c:yVal>
          <c:smooth val="0"/>
          <c:extLst>
            <c:ext xmlns:c16="http://schemas.microsoft.com/office/drawing/2014/chart" uri="{C3380CC4-5D6E-409C-BE32-E72D297353CC}">
              <c16:uniqueId val="{00000001-20D7-435C-B40F-898CF7AE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024"/>
        <c:axId val="214386560"/>
      </c:scatterChart>
      <c:valAx>
        <c:axId val="2143850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560"/>
        <c:crosses val="autoZero"/>
        <c:crossBetween val="midCat"/>
        <c:majorUnit val="4"/>
        <c:minorUnit val="1"/>
      </c:valAx>
      <c:valAx>
        <c:axId val="21438656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50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data'!$A$340:$A$366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45</c:v>
                </c:pt>
              </c:numCache>
            </c:numRef>
          </c:xVal>
          <c:yVal>
            <c:numRef>
              <c:f>'cross sectional data'!$B$340:$B$366</c:f>
              <c:numCache>
                <c:formatCode>0.00</c:formatCode>
                <c:ptCount val="27"/>
                <c:pt idx="0">
                  <c:v>13.351000000000004</c:v>
                </c:pt>
                <c:pt idx="1">
                  <c:v>12.701000000000004</c:v>
                </c:pt>
                <c:pt idx="2">
                  <c:v>12.101000000000004</c:v>
                </c:pt>
                <c:pt idx="3">
                  <c:v>11.651000000000003</c:v>
                </c:pt>
                <c:pt idx="4">
                  <c:v>11.323000000000004</c:v>
                </c:pt>
                <c:pt idx="5">
                  <c:v>11.053000000000004</c:v>
                </c:pt>
                <c:pt idx="6">
                  <c:v>10.923000000000004</c:v>
                </c:pt>
                <c:pt idx="7">
                  <c:v>10.893000000000004</c:v>
                </c:pt>
                <c:pt idx="8">
                  <c:v>10.953000000000005</c:v>
                </c:pt>
                <c:pt idx="9">
                  <c:v>10.983000000000004</c:v>
                </c:pt>
                <c:pt idx="10">
                  <c:v>11.063000000000004</c:v>
                </c:pt>
                <c:pt idx="11">
                  <c:v>11.083000000000004</c:v>
                </c:pt>
                <c:pt idx="12">
                  <c:v>11.013000000000003</c:v>
                </c:pt>
                <c:pt idx="13">
                  <c:v>10.933000000000003</c:v>
                </c:pt>
                <c:pt idx="14">
                  <c:v>10.963000000000005</c:v>
                </c:pt>
                <c:pt idx="15">
                  <c:v>11.003000000000004</c:v>
                </c:pt>
                <c:pt idx="16">
                  <c:v>11.033000000000005</c:v>
                </c:pt>
                <c:pt idx="17">
                  <c:v>11.013000000000003</c:v>
                </c:pt>
                <c:pt idx="18">
                  <c:v>10.993000000000004</c:v>
                </c:pt>
                <c:pt idx="19">
                  <c:v>11.043000000000005</c:v>
                </c:pt>
                <c:pt idx="20">
                  <c:v>11.323000000000004</c:v>
                </c:pt>
                <c:pt idx="21">
                  <c:v>11.441000000000004</c:v>
                </c:pt>
                <c:pt idx="22">
                  <c:v>11.301000000000004</c:v>
                </c:pt>
                <c:pt idx="23">
                  <c:v>11.711000000000004</c:v>
                </c:pt>
                <c:pt idx="24">
                  <c:v>12.151000000000003</c:v>
                </c:pt>
                <c:pt idx="25">
                  <c:v>12.621000000000004</c:v>
                </c:pt>
                <c:pt idx="26">
                  <c:v>12.681000000000004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3-49A1-AC49-7C3D575EEF3F}"/>
            </c:ext>
          </c:extLst>
        </c:ser>
        <c:ser>
          <c:idx val="1"/>
          <c:order val="1"/>
          <c:xVal>
            <c:numRef>
              <c:f>'cross sectional data'!$R$339:$R$362</c:f>
            </c:numRef>
          </c:xVal>
          <c:yVal>
            <c:numRef>
              <c:f>'cross sectional data'!$S$339:$S$362</c:f>
            </c:numRef>
          </c:yVal>
          <c:smooth val="0"/>
          <c:extLst>
            <c:ext xmlns:c16="http://schemas.microsoft.com/office/drawing/2014/chart" uri="{C3380CC4-5D6E-409C-BE32-E72D297353CC}">
              <c16:uniqueId val="{00000001-5EE3-49A1-AC49-7C3D575E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1232"/>
        <c:axId val="214432768"/>
      </c:scatterChart>
      <c:valAx>
        <c:axId val="21443123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2768"/>
        <c:crosses val="autoZero"/>
        <c:crossBetween val="midCat"/>
        <c:majorUnit val="4"/>
        <c:minorUnit val="1"/>
      </c:valAx>
      <c:valAx>
        <c:axId val="21443276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1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data'!$A$378:$A$398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'cross sectional data'!$B$378:$B$398</c:f>
              <c:numCache>
                <c:formatCode>0.00</c:formatCode>
                <c:ptCount val="21"/>
                <c:pt idx="0">
                  <c:v>13.384000000000004</c:v>
                </c:pt>
                <c:pt idx="1">
                  <c:v>13.274000000000004</c:v>
                </c:pt>
                <c:pt idx="2">
                  <c:v>12.674000000000003</c:v>
                </c:pt>
                <c:pt idx="3">
                  <c:v>11.834000000000003</c:v>
                </c:pt>
                <c:pt idx="4">
                  <c:v>11.337000000000003</c:v>
                </c:pt>
                <c:pt idx="5">
                  <c:v>11.047000000000004</c:v>
                </c:pt>
                <c:pt idx="6">
                  <c:v>10.857000000000003</c:v>
                </c:pt>
                <c:pt idx="7">
                  <c:v>10.797000000000004</c:v>
                </c:pt>
                <c:pt idx="8">
                  <c:v>10.727000000000004</c:v>
                </c:pt>
                <c:pt idx="9">
                  <c:v>10.757000000000003</c:v>
                </c:pt>
                <c:pt idx="10">
                  <c:v>10.727000000000004</c:v>
                </c:pt>
                <c:pt idx="11">
                  <c:v>10.737000000000004</c:v>
                </c:pt>
                <c:pt idx="12">
                  <c:v>10.677000000000003</c:v>
                </c:pt>
                <c:pt idx="13">
                  <c:v>10.807000000000004</c:v>
                </c:pt>
                <c:pt idx="14">
                  <c:v>10.817000000000004</c:v>
                </c:pt>
                <c:pt idx="15">
                  <c:v>10.607000000000003</c:v>
                </c:pt>
                <c:pt idx="16">
                  <c:v>11.127000000000002</c:v>
                </c:pt>
                <c:pt idx="17">
                  <c:v>11.336000000000004</c:v>
                </c:pt>
                <c:pt idx="18">
                  <c:v>11.574000000000003</c:v>
                </c:pt>
                <c:pt idx="19">
                  <c:v>12.054000000000004</c:v>
                </c:pt>
                <c:pt idx="20">
                  <c:v>12.234000000000004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D-47FB-927C-B4F7712B66E8}"/>
            </c:ext>
          </c:extLst>
        </c:ser>
        <c:ser>
          <c:idx val="1"/>
          <c:order val="1"/>
          <c:xVal>
            <c:numRef>
              <c:f>'cross sectional data'!$R$376:$R$390</c:f>
            </c:numRef>
          </c:xVal>
          <c:yVal>
            <c:numRef>
              <c:f>'cross sectional data'!$S$376:$S$390</c:f>
            </c:numRef>
          </c:yVal>
          <c:smooth val="0"/>
          <c:extLst>
            <c:ext xmlns:c16="http://schemas.microsoft.com/office/drawing/2014/chart" uri="{C3380CC4-5D6E-409C-BE32-E72D297353CC}">
              <c16:uniqueId val="{00000001-399D-47FB-927C-B4F7712B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2848"/>
        <c:axId val="214464384"/>
      </c:scatterChart>
      <c:valAx>
        <c:axId val="2144628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4384"/>
        <c:crosses val="autoZero"/>
        <c:crossBetween val="midCat"/>
        <c:majorUnit val="4"/>
        <c:minorUnit val="1"/>
      </c:valAx>
      <c:valAx>
        <c:axId val="2144643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2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data'!$A$404:$A$426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</c:numCache>
            </c:numRef>
          </c:xVal>
          <c:yVal>
            <c:numRef>
              <c:f>'cross sectional data'!$B$404:$B$426</c:f>
              <c:numCache>
                <c:formatCode>0.00</c:formatCode>
                <c:ptCount val="23"/>
                <c:pt idx="0">
                  <c:v>13.632000000000005</c:v>
                </c:pt>
                <c:pt idx="1">
                  <c:v>13.492000000000004</c:v>
                </c:pt>
                <c:pt idx="2">
                  <c:v>13.052000000000005</c:v>
                </c:pt>
                <c:pt idx="3">
                  <c:v>12.042000000000005</c:v>
                </c:pt>
                <c:pt idx="4">
                  <c:v>11.642000000000005</c:v>
                </c:pt>
                <c:pt idx="5">
                  <c:v>11.334000000000003</c:v>
                </c:pt>
                <c:pt idx="6">
                  <c:v>11.084000000000003</c:v>
                </c:pt>
                <c:pt idx="7">
                  <c:v>11.034000000000002</c:v>
                </c:pt>
                <c:pt idx="8">
                  <c:v>10.974000000000004</c:v>
                </c:pt>
                <c:pt idx="9">
                  <c:v>10.944000000000003</c:v>
                </c:pt>
                <c:pt idx="10">
                  <c:v>10.964000000000004</c:v>
                </c:pt>
                <c:pt idx="11">
                  <c:v>10.944000000000003</c:v>
                </c:pt>
                <c:pt idx="12">
                  <c:v>10.864000000000003</c:v>
                </c:pt>
                <c:pt idx="13">
                  <c:v>10.794000000000004</c:v>
                </c:pt>
                <c:pt idx="14">
                  <c:v>11.104000000000003</c:v>
                </c:pt>
                <c:pt idx="15">
                  <c:v>11.114000000000003</c:v>
                </c:pt>
                <c:pt idx="16">
                  <c:v>11.064000000000004</c:v>
                </c:pt>
                <c:pt idx="17">
                  <c:v>11.044000000000004</c:v>
                </c:pt>
                <c:pt idx="18">
                  <c:v>11.084000000000003</c:v>
                </c:pt>
                <c:pt idx="19">
                  <c:v>11.334000000000003</c:v>
                </c:pt>
                <c:pt idx="20">
                  <c:v>11.572000000000005</c:v>
                </c:pt>
                <c:pt idx="21">
                  <c:v>11.952000000000005</c:v>
                </c:pt>
                <c:pt idx="22">
                  <c:v>12.522000000000004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3-4120-B245-0DF414BF74EB}"/>
            </c:ext>
          </c:extLst>
        </c:ser>
        <c:ser>
          <c:idx val="1"/>
          <c:order val="1"/>
          <c:xVal>
            <c:numRef>
              <c:f>'cross sectional data'!$R$403:$R$419</c:f>
            </c:numRef>
          </c:xVal>
          <c:yVal>
            <c:numRef>
              <c:f>'cross sectional data'!$S$403:$S$419</c:f>
            </c:numRef>
          </c:yVal>
          <c:smooth val="0"/>
          <c:extLst>
            <c:ext xmlns:c16="http://schemas.microsoft.com/office/drawing/2014/chart" uri="{C3380CC4-5D6E-409C-BE32-E72D297353CC}">
              <c16:uniqueId val="{00000001-9B43-4120-B245-0DF414BF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7168"/>
        <c:axId val="214577152"/>
      </c:scatterChart>
      <c:valAx>
        <c:axId val="2145671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7152"/>
        <c:crosses val="autoZero"/>
        <c:crossBetween val="midCat"/>
        <c:majorUnit val="4"/>
        <c:minorUnit val="1"/>
      </c:valAx>
      <c:valAx>
        <c:axId val="2145771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7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data'!$A$441:$A$462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'cross sectional data'!$B$441:$B$462</c:f>
              <c:numCache>
                <c:formatCode>0.00</c:formatCode>
                <c:ptCount val="22"/>
                <c:pt idx="0">
                  <c:v>13.679000000000006</c:v>
                </c:pt>
                <c:pt idx="1">
                  <c:v>13.619000000000005</c:v>
                </c:pt>
                <c:pt idx="2">
                  <c:v>12.929000000000006</c:v>
                </c:pt>
                <c:pt idx="3">
                  <c:v>12.299000000000005</c:v>
                </c:pt>
                <c:pt idx="4">
                  <c:v>11.779000000000005</c:v>
                </c:pt>
                <c:pt idx="5">
                  <c:v>11.428000000000004</c:v>
                </c:pt>
                <c:pt idx="6">
                  <c:v>11.068000000000005</c:v>
                </c:pt>
                <c:pt idx="7">
                  <c:v>10.928000000000004</c:v>
                </c:pt>
                <c:pt idx="8">
                  <c:v>10.958000000000004</c:v>
                </c:pt>
                <c:pt idx="9">
                  <c:v>10.958000000000004</c:v>
                </c:pt>
                <c:pt idx="10">
                  <c:v>10.868000000000004</c:v>
                </c:pt>
                <c:pt idx="11">
                  <c:v>10.878000000000004</c:v>
                </c:pt>
                <c:pt idx="12">
                  <c:v>10.868000000000004</c:v>
                </c:pt>
                <c:pt idx="13">
                  <c:v>10.878000000000004</c:v>
                </c:pt>
                <c:pt idx="14">
                  <c:v>11.028000000000004</c:v>
                </c:pt>
                <c:pt idx="15">
                  <c:v>10.998000000000005</c:v>
                </c:pt>
                <c:pt idx="16">
                  <c:v>11.118000000000004</c:v>
                </c:pt>
                <c:pt idx="17">
                  <c:v>11.428000000000004</c:v>
                </c:pt>
                <c:pt idx="18">
                  <c:v>12.029000000000005</c:v>
                </c:pt>
                <c:pt idx="19">
                  <c:v>12.679000000000006</c:v>
                </c:pt>
                <c:pt idx="20">
                  <c:v>12.859000000000005</c:v>
                </c:pt>
                <c:pt idx="21">
                  <c:v>12.899000000000004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C-4750-B1B8-4AB309A88B9C}"/>
            </c:ext>
          </c:extLst>
        </c:ser>
        <c:ser>
          <c:idx val="1"/>
          <c:order val="1"/>
          <c:xVal>
            <c:numRef>
              <c:f>'cross sectional data'!$R$440:$R$448</c:f>
            </c:numRef>
          </c:xVal>
          <c:yVal>
            <c:numRef>
              <c:f>'cross sectional data'!$S$440:$S$448</c:f>
            </c:numRef>
          </c:yVal>
          <c:smooth val="0"/>
          <c:extLst>
            <c:ext xmlns:c16="http://schemas.microsoft.com/office/drawing/2014/chart" uri="{C3380CC4-5D6E-409C-BE32-E72D297353CC}">
              <c16:uniqueId val="{00000001-2D1C-4750-B1B8-4AB309A8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6976"/>
        <c:axId val="214608512"/>
      </c:scatterChart>
      <c:valAx>
        <c:axId val="21460697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512"/>
        <c:crosses val="autoZero"/>
        <c:crossBetween val="midCat"/>
        <c:majorUnit val="4"/>
        <c:minorUnit val="1"/>
      </c:valAx>
      <c:valAx>
        <c:axId val="21460851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9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data'!$A$467:$A$487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'cross sectional data'!$B$467:$B$487</c:f>
              <c:numCache>
                <c:formatCode>0.00</c:formatCode>
                <c:ptCount val="21"/>
                <c:pt idx="0">
                  <c:v>13.670000000000005</c:v>
                </c:pt>
                <c:pt idx="1">
                  <c:v>13.430000000000005</c:v>
                </c:pt>
                <c:pt idx="2">
                  <c:v>12.100000000000005</c:v>
                </c:pt>
                <c:pt idx="3">
                  <c:v>11.480000000000004</c:v>
                </c:pt>
                <c:pt idx="4">
                  <c:v>11.432000000000004</c:v>
                </c:pt>
                <c:pt idx="5">
                  <c:v>11.162000000000004</c:v>
                </c:pt>
                <c:pt idx="6">
                  <c:v>10.962000000000003</c:v>
                </c:pt>
                <c:pt idx="7">
                  <c:v>10.732000000000005</c:v>
                </c:pt>
                <c:pt idx="8">
                  <c:v>10.682000000000004</c:v>
                </c:pt>
                <c:pt idx="9">
                  <c:v>10.622000000000003</c:v>
                </c:pt>
                <c:pt idx="10">
                  <c:v>10.562000000000005</c:v>
                </c:pt>
                <c:pt idx="11">
                  <c:v>10.652000000000005</c:v>
                </c:pt>
                <c:pt idx="12">
                  <c:v>10.812000000000005</c:v>
                </c:pt>
                <c:pt idx="13">
                  <c:v>11.002000000000004</c:v>
                </c:pt>
                <c:pt idx="14">
                  <c:v>11.012000000000004</c:v>
                </c:pt>
                <c:pt idx="15">
                  <c:v>11.022000000000004</c:v>
                </c:pt>
                <c:pt idx="16">
                  <c:v>11.432000000000004</c:v>
                </c:pt>
                <c:pt idx="17">
                  <c:v>11.640000000000004</c:v>
                </c:pt>
                <c:pt idx="18">
                  <c:v>12.170000000000005</c:v>
                </c:pt>
                <c:pt idx="19">
                  <c:v>12.720000000000004</c:v>
                </c:pt>
                <c:pt idx="20">
                  <c:v>13.120000000000005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9-4978-A5CF-0F92654897F5}"/>
            </c:ext>
          </c:extLst>
        </c:ser>
        <c:ser>
          <c:idx val="1"/>
          <c:order val="1"/>
          <c:xVal>
            <c:numRef>
              <c:f>'cross sectional data'!$R$465:$R$478</c:f>
            </c:numRef>
          </c:xVal>
          <c:yVal>
            <c:numRef>
              <c:f>'cross sectional data'!$S$465:$S$478</c:f>
            </c:numRef>
          </c:yVal>
          <c:smooth val="0"/>
          <c:extLst>
            <c:ext xmlns:c16="http://schemas.microsoft.com/office/drawing/2014/chart" uri="{C3380CC4-5D6E-409C-BE32-E72D297353CC}">
              <c16:uniqueId val="{00000001-4009-4978-A5CF-0F926548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472"/>
        <c:axId val="214659840"/>
      </c:scatterChart>
      <c:valAx>
        <c:axId val="21463347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840"/>
        <c:crosses val="autoZero"/>
        <c:crossBetween val="midCat"/>
        <c:majorUnit val="4"/>
        <c:minorUnit val="1"/>
      </c:valAx>
      <c:valAx>
        <c:axId val="21465984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34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data'!$A$504:$A$527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28</c:v>
                </c:pt>
              </c:numCache>
            </c:numRef>
          </c:xVal>
          <c:yVal>
            <c:numRef>
              <c:f>'cross sectional data'!$B$504:$B$527</c:f>
              <c:numCache>
                <c:formatCode>0.00</c:formatCode>
                <c:ptCount val="24"/>
                <c:pt idx="0">
                  <c:v>13.767000000000005</c:v>
                </c:pt>
                <c:pt idx="1">
                  <c:v>13.507000000000005</c:v>
                </c:pt>
                <c:pt idx="2">
                  <c:v>12.507000000000005</c:v>
                </c:pt>
                <c:pt idx="3">
                  <c:v>11.794000000000006</c:v>
                </c:pt>
                <c:pt idx="4">
                  <c:v>11.426000000000005</c:v>
                </c:pt>
                <c:pt idx="5">
                  <c:v>11.106</c:v>
                </c:pt>
                <c:pt idx="6">
                  <c:v>10.726000000000006</c:v>
                </c:pt>
                <c:pt idx="7">
                  <c:v>10.676000000000005</c:v>
                </c:pt>
                <c:pt idx="8">
                  <c:v>10.556000000000006</c:v>
                </c:pt>
                <c:pt idx="9">
                  <c:v>10.626000000000005</c:v>
                </c:pt>
                <c:pt idx="10">
                  <c:v>10.536000000000005</c:v>
                </c:pt>
                <c:pt idx="11">
                  <c:v>10.586000000000006</c:v>
                </c:pt>
                <c:pt idx="12">
                  <c:v>10.626000000000005</c:v>
                </c:pt>
                <c:pt idx="13">
                  <c:v>10.786000000000005</c:v>
                </c:pt>
                <c:pt idx="14">
                  <c:v>10.726000000000006</c:v>
                </c:pt>
                <c:pt idx="15">
                  <c:v>10.926000000000005</c:v>
                </c:pt>
                <c:pt idx="16">
                  <c:v>11.096000000000005</c:v>
                </c:pt>
                <c:pt idx="17">
                  <c:v>11.176000000000005</c:v>
                </c:pt>
                <c:pt idx="18">
                  <c:v>11.426000000000005</c:v>
                </c:pt>
                <c:pt idx="19">
                  <c:v>11.567000000000005</c:v>
                </c:pt>
                <c:pt idx="20">
                  <c:v>12.007000000000005</c:v>
                </c:pt>
                <c:pt idx="21">
                  <c:v>12.557000000000006</c:v>
                </c:pt>
                <c:pt idx="22">
                  <c:v>12.857000000000006</c:v>
                </c:pt>
                <c:pt idx="23">
                  <c:v>12.857000000000006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1-41AD-AAD7-F7761BF1339D}"/>
            </c:ext>
          </c:extLst>
        </c:ser>
        <c:ser>
          <c:idx val="1"/>
          <c:order val="1"/>
          <c:xVal>
            <c:numRef>
              <c:f>'cross sectional data'!$R$503:$R$518</c:f>
            </c:numRef>
          </c:xVal>
          <c:yVal>
            <c:numRef>
              <c:f>'cross sectional data'!$S$503:$S$518</c:f>
            </c:numRef>
          </c:yVal>
          <c:smooth val="0"/>
          <c:extLst>
            <c:ext xmlns:c16="http://schemas.microsoft.com/office/drawing/2014/chart" uri="{C3380CC4-5D6E-409C-BE32-E72D297353CC}">
              <c16:uniqueId val="{00000001-0CA1-41AD-AAD7-F7761BF1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4800"/>
        <c:axId val="214686336"/>
      </c:scatterChart>
      <c:valAx>
        <c:axId val="2146848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6336"/>
        <c:crosses val="autoZero"/>
        <c:crossBetween val="midCat"/>
        <c:majorUnit val="4"/>
        <c:minorUnit val="1"/>
      </c:valAx>
      <c:valAx>
        <c:axId val="2146863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48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data'!$A$533:$A$554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</c:numCache>
            </c:numRef>
          </c:xVal>
          <c:yVal>
            <c:numRef>
              <c:f>'cross sectional data'!$B$533:$B$554</c:f>
              <c:numCache>
                <c:formatCode>0.00</c:formatCode>
                <c:ptCount val="22"/>
                <c:pt idx="0">
                  <c:v>14.138000000000007</c:v>
                </c:pt>
                <c:pt idx="1">
                  <c:v>14.028000000000006</c:v>
                </c:pt>
                <c:pt idx="2">
                  <c:v>13.508000000000006</c:v>
                </c:pt>
                <c:pt idx="3">
                  <c:v>12.308000000000007</c:v>
                </c:pt>
                <c:pt idx="4">
                  <c:v>11.418000000000006</c:v>
                </c:pt>
                <c:pt idx="5">
                  <c:v>11.168000000000006</c:v>
                </c:pt>
                <c:pt idx="6">
                  <c:v>10.828000000000007</c:v>
                </c:pt>
                <c:pt idx="7">
                  <c:v>10.618000000000006</c:v>
                </c:pt>
                <c:pt idx="8">
                  <c:v>10.268000000000006</c:v>
                </c:pt>
                <c:pt idx="9">
                  <c:v>10.258000000000006</c:v>
                </c:pt>
                <c:pt idx="10">
                  <c:v>10.238000000000007</c:v>
                </c:pt>
                <c:pt idx="11">
                  <c:v>10.378000000000007</c:v>
                </c:pt>
                <c:pt idx="12">
                  <c:v>10.498000000000006</c:v>
                </c:pt>
                <c:pt idx="13">
                  <c:v>10.718000000000007</c:v>
                </c:pt>
                <c:pt idx="14">
                  <c:v>10.718000000000007</c:v>
                </c:pt>
                <c:pt idx="15">
                  <c:v>11.048000000000007</c:v>
                </c:pt>
                <c:pt idx="16">
                  <c:v>11.418000000000006</c:v>
                </c:pt>
                <c:pt idx="17">
                  <c:v>12.118000000000006</c:v>
                </c:pt>
                <c:pt idx="18">
                  <c:v>12.648000000000007</c:v>
                </c:pt>
                <c:pt idx="19">
                  <c:v>13.228000000000007</c:v>
                </c:pt>
                <c:pt idx="20">
                  <c:v>13.318000000000007</c:v>
                </c:pt>
                <c:pt idx="21">
                  <c:v>13.258000000000006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1-4AE6-BA17-6D42F5DD8393}"/>
            </c:ext>
          </c:extLst>
        </c:ser>
        <c:ser>
          <c:idx val="1"/>
          <c:order val="1"/>
          <c:xVal>
            <c:numRef>
              <c:f>'cross sectional data'!$R$532:$R$546</c:f>
            </c:numRef>
          </c:xVal>
          <c:yVal>
            <c:numRef>
              <c:f>'cross sectional data'!$S$532:$S$546</c:f>
            </c:numRef>
          </c:yVal>
          <c:smooth val="0"/>
          <c:extLst>
            <c:ext xmlns:c16="http://schemas.microsoft.com/office/drawing/2014/chart" uri="{C3380CC4-5D6E-409C-BE32-E72D297353CC}">
              <c16:uniqueId val="{00000001-0111-4AE6-BA17-6D42F5DD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9104"/>
        <c:axId val="214729088"/>
      </c:scatterChart>
      <c:valAx>
        <c:axId val="21471910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9088"/>
        <c:crosses val="autoZero"/>
        <c:crossBetween val="midCat"/>
        <c:majorUnit val="4"/>
        <c:minorUnit val="1"/>
      </c:valAx>
      <c:valAx>
        <c:axId val="21472908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91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data'!$A$5:$A$29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'cross sectional data'!$B$5:$B$29</c:f>
              <c:numCache>
                <c:formatCode>0.00</c:formatCode>
                <c:ptCount val="25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10.576000000000001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10.396000000000001</c:v>
                </c:pt>
                <c:pt idx="11">
                  <c:v>10.396000000000001</c:v>
                </c:pt>
                <c:pt idx="12">
                  <c:v>10.416</c:v>
                </c:pt>
                <c:pt idx="13">
                  <c:v>10.406000000000001</c:v>
                </c:pt>
                <c:pt idx="14">
                  <c:v>10.416</c:v>
                </c:pt>
                <c:pt idx="15">
                  <c:v>10.446</c:v>
                </c:pt>
                <c:pt idx="16">
                  <c:v>10.426</c:v>
                </c:pt>
                <c:pt idx="17">
                  <c:v>10.426</c:v>
                </c:pt>
                <c:pt idx="18">
                  <c:v>10.426</c:v>
                </c:pt>
                <c:pt idx="19">
                  <c:v>10.426</c:v>
                </c:pt>
                <c:pt idx="20">
                  <c:v>10.625999999999999</c:v>
                </c:pt>
                <c:pt idx="21">
                  <c:v>10.826000000000001</c:v>
                </c:pt>
                <c:pt idx="22">
                  <c:v>11.343</c:v>
                </c:pt>
                <c:pt idx="23">
                  <c:v>12.023</c:v>
                </c:pt>
                <c:pt idx="24">
                  <c:v>12.083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1-448F-B1A2-AA8180D4E2F3}"/>
            </c:ext>
          </c:extLst>
        </c:ser>
        <c:ser>
          <c:idx val="1"/>
          <c:order val="1"/>
          <c:xVal>
            <c:numRef>
              <c:f>'cross sectional data'!$R$5:$R$25</c:f>
            </c:numRef>
          </c:xVal>
          <c:yVal>
            <c:numRef>
              <c:f>'cross sectional data'!$S$5:$S$25</c:f>
            </c:numRef>
          </c:yVal>
          <c:smooth val="0"/>
          <c:extLst>
            <c:ext xmlns:c16="http://schemas.microsoft.com/office/drawing/2014/chart" uri="{C3380CC4-5D6E-409C-BE32-E72D297353CC}">
              <c16:uniqueId val="{00000001-32A1-448F-B1A2-AA8180D4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1568"/>
        <c:axId val="213743104"/>
      </c:scatterChart>
      <c:valAx>
        <c:axId val="2137415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3104"/>
        <c:crosses val="autoZero"/>
        <c:crossBetween val="midCat"/>
        <c:majorUnit val="4"/>
        <c:minorUnit val="1"/>
      </c:valAx>
      <c:valAx>
        <c:axId val="213743104"/>
        <c:scaling>
          <c:orientation val="minMax"/>
          <c:max val="14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1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data'!$A$567:$A$592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</c:numCache>
            </c:numRef>
          </c:xVal>
          <c:yVal>
            <c:numRef>
              <c:f>'cross sectional data'!$B$567:$B$592</c:f>
              <c:numCache>
                <c:formatCode>0.00</c:formatCode>
                <c:ptCount val="26"/>
                <c:pt idx="0">
                  <c:v>13.951000000000006</c:v>
                </c:pt>
                <c:pt idx="1">
                  <c:v>13.721000000000005</c:v>
                </c:pt>
                <c:pt idx="2">
                  <c:v>12.841000000000006</c:v>
                </c:pt>
                <c:pt idx="3">
                  <c:v>11.831000000000007</c:v>
                </c:pt>
                <c:pt idx="4">
                  <c:v>11.424000000000007</c:v>
                </c:pt>
                <c:pt idx="5">
                  <c:v>11.084000000000007</c:v>
                </c:pt>
                <c:pt idx="6">
                  <c:v>10.674000000000007</c:v>
                </c:pt>
                <c:pt idx="7">
                  <c:v>10.564000000000007</c:v>
                </c:pt>
                <c:pt idx="8">
                  <c:v>10.364000000000006</c:v>
                </c:pt>
                <c:pt idx="9">
                  <c:v>10.294000000000008</c:v>
                </c:pt>
                <c:pt idx="10">
                  <c:v>10.324000000000007</c:v>
                </c:pt>
                <c:pt idx="11">
                  <c:v>10.514000000000006</c:v>
                </c:pt>
                <c:pt idx="12">
                  <c:v>10.574000000000007</c:v>
                </c:pt>
                <c:pt idx="13">
                  <c:v>10.574000000000007</c:v>
                </c:pt>
                <c:pt idx="14">
                  <c:v>10.634000000000007</c:v>
                </c:pt>
                <c:pt idx="15">
                  <c:v>10.734000000000007</c:v>
                </c:pt>
                <c:pt idx="16">
                  <c:v>10.894000000000007</c:v>
                </c:pt>
                <c:pt idx="17">
                  <c:v>11.004000000000007</c:v>
                </c:pt>
                <c:pt idx="18">
                  <c:v>11.054000000000007</c:v>
                </c:pt>
                <c:pt idx="19">
                  <c:v>11.424000000000007</c:v>
                </c:pt>
                <c:pt idx="20">
                  <c:v>11.621000000000006</c:v>
                </c:pt>
                <c:pt idx="21">
                  <c:v>12.701000000000006</c:v>
                </c:pt>
                <c:pt idx="22">
                  <c:v>13.391000000000005</c:v>
                </c:pt>
                <c:pt idx="23">
                  <c:v>13.711000000000006</c:v>
                </c:pt>
                <c:pt idx="24">
                  <c:v>13.771000000000006</c:v>
                </c:pt>
                <c:pt idx="25">
                  <c:v>13.771000000000006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1-4CF5-89D8-1B83A32F329D}"/>
            </c:ext>
          </c:extLst>
        </c:ser>
        <c:ser>
          <c:idx val="1"/>
          <c:order val="1"/>
          <c:xVal>
            <c:numRef>
              <c:f>'cross sectional data'!$R$566:$R$588</c:f>
            </c:numRef>
          </c:xVal>
          <c:yVal>
            <c:numRef>
              <c:f>'cross sectional data'!$S$566:$S$588</c:f>
            </c:numRef>
          </c:yVal>
          <c:smooth val="0"/>
          <c:extLst>
            <c:ext xmlns:c16="http://schemas.microsoft.com/office/drawing/2014/chart" uri="{C3380CC4-5D6E-409C-BE32-E72D297353CC}">
              <c16:uniqueId val="{00000001-59E1-4CF5-89D8-1B83A32F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27008"/>
        <c:axId val="214828544"/>
      </c:scatterChart>
      <c:valAx>
        <c:axId val="21482700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28544"/>
        <c:crosses val="autoZero"/>
        <c:crossBetween val="midCat"/>
        <c:majorUnit val="4"/>
        <c:minorUnit val="1"/>
      </c:valAx>
      <c:valAx>
        <c:axId val="2148285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27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data'!$A$599:$A$622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28</c:v>
                </c:pt>
                <c:pt idx="21">
                  <c:v>32</c:v>
                </c:pt>
                <c:pt idx="22">
                  <c:v>34</c:v>
                </c:pt>
                <c:pt idx="23">
                  <c:v>37</c:v>
                </c:pt>
              </c:numCache>
            </c:numRef>
          </c:xVal>
          <c:yVal>
            <c:numRef>
              <c:f>'cross sectional data'!$B$599:$B$622</c:f>
              <c:numCache>
                <c:formatCode>0.00</c:formatCode>
                <c:ptCount val="24"/>
                <c:pt idx="0">
                  <c:v>14.187000000000006</c:v>
                </c:pt>
                <c:pt idx="1">
                  <c:v>13.977000000000006</c:v>
                </c:pt>
                <c:pt idx="2">
                  <c:v>13.077000000000005</c:v>
                </c:pt>
                <c:pt idx="3">
                  <c:v>12.377000000000006</c:v>
                </c:pt>
                <c:pt idx="4">
                  <c:v>11.637000000000006</c:v>
                </c:pt>
                <c:pt idx="5">
                  <c:v>11.412000000000006</c:v>
                </c:pt>
                <c:pt idx="6">
                  <c:v>10.842000000000006</c:v>
                </c:pt>
                <c:pt idx="7">
                  <c:v>10.592000000000006</c:v>
                </c:pt>
                <c:pt idx="8">
                  <c:v>10.492000000000006</c:v>
                </c:pt>
                <c:pt idx="9">
                  <c:v>10.402000000000006</c:v>
                </c:pt>
                <c:pt idx="10">
                  <c:v>10.382000000000007</c:v>
                </c:pt>
                <c:pt idx="11">
                  <c:v>9.9420000000000055</c:v>
                </c:pt>
                <c:pt idx="12">
                  <c:v>9.4920000000000062</c:v>
                </c:pt>
                <c:pt idx="13">
                  <c:v>9.1620000000000061</c:v>
                </c:pt>
                <c:pt idx="14">
                  <c:v>10.382000000000007</c:v>
                </c:pt>
                <c:pt idx="15">
                  <c:v>10.672000000000006</c:v>
                </c:pt>
                <c:pt idx="16">
                  <c:v>11.092000000000006</c:v>
                </c:pt>
                <c:pt idx="17">
                  <c:v>11.412000000000006</c:v>
                </c:pt>
                <c:pt idx="18">
                  <c:v>11.807000000000006</c:v>
                </c:pt>
                <c:pt idx="19">
                  <c:v>12.147000000000006</c:v>
                </c:pt>
                <c:pt idx="20">
                  <c:v>12.337000000000007</c:v>
                </c:pt>
                <c:pt idx="21">
                  <c:v>12.257000000000005</c:v>
                </c:pt>
                <c:pt idx="22">
                  <c:v>13.227000000000006</c:v>
                </c:pt>
                <c:pt idx="23">
                  <c:v>14.037000000000006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6-44CD-9BF5-50AD11547C05}"/>
            </c:ext>
          </c:extLst>
        </c:ser>
        <c:ser>
          <c:idx val="1"/>
          <c:order val="1"/>
          <c:xVal>
            <c:numRef>
              <c:f>'cross sectional data'!$R$598:$R$614</c:f>
            </c:numRef>
          </c:xVal>
          <c:yVal>
            <c:numRef>
              <c:f>'cross sectional data'!$S$598:$S$614</c:f>
            </c:numRef>
          </c:yVal>
          <c:smooth val="0"/>
          <c:extLst>
            <c:ext xmlns:c16="http://schemas.microsoft.com/office/drawing/2014/chart" uri="{C3380CC4-5D6E-409C-BE32-E72D297353CC}">
              <c16:uniqueId val="{00000001-7116-44CD-9BF5-50AD1154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62848"/>
        <c:axId val="214864640"/>
      </c:scatterChart>
      <c:valAx>
        <c:axId val="2148628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4640"/>
        <c:crosses val="autoZero"/>
        <c:crossBetween val="midCat"/>
        <c:majorUnit val="4"/>
        <c:minorUnit val="1"/>
      </c:valAx>
      <c:valAx>
        <c:axId val="21486464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2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data'!$A$630:$A$652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41</c:v>
                </c:pt>
              </c:numCache>
            </c:numRef>
          </c:xVal>
          <c:yVal>
            <c:numRef>
              <c:f>'cross sectional data'!$B$630:$B$652</c:f>
              <c:numCache>
                <c:formatCode>0.00</c:formatCode>
                <c:ptCount val="23"/>
                <c:pt idx="0">
                  <c:v>14.216000000000008</c:v>
                </c:pt>
                <c:pt idx="1">
                  <c:v>13.847000000000008</c:v>
                </c:pt>
                <c:pt idx="2">
                  <c:v>13.23200000000001</c:v>
                </c:pt>
                <c:pt idx="3">
                  <c:v>12.612000000000009</c:v>
                </c:pt>
                <c:pt idx="4">
                  <c:v>11.75200000000001</c:v>
                </c:pt>
                <c:pt idx="5">
                  <c:v>11.432000000000009</c:v>
                </c:pt>
                <c:pt idx="6">
                  <c:v>10.932000000000009</c:v>
                </c:pt>
                <c:pt idx="7">
                  <c:v>10.592000000000009</c:v>
                </c:pt>
                <c:pt idx="8">
                  <c:v>10.49200000000001</c:v>
                </c:pt>
                <c:pt idx="9">
                  <c:v>10.352000000000009</c:v>
                </c:pt>
                <c:pt idx="10">
                  <c:v>10.39200000000001</c:v>
                </c:pt>
                <c:pt idx="11">
                  <c:v>10.25200000000001</c:v>
                </c:pt>
                <c:pt idx="12">
                  <c:v>10.24200000000001</c:v>
                </c:pt>
                <c:pt idx="13">
                  <c:v>10.192000000000009</c:v>
                </c:pt>
                <c:pt idx="14">
                  <c:v>10.112000000000009</c:v>
                </c:pt>
                <c:pt idx="15">
                  <c:v>10.30200000000001</c:v>
                </c:pt>
                <c:pt idx="16">
                  <c:v>10.422000000000009</c:v>
                </c:pt>
                <c:pt idx="17">
                  <c:v>10.57200000000001</c:v>
                </c:pt>
                <c:pt idx="18">
                  <c:v>10.73200000000001</c:v>
                </c:pt>
                <c:pt idx="19">
                  <c:v>10.81200000000001</c:v>
                </c:pt>
                <c:pt idx="20">
                  <c:v>11.432000000000009</c:v>
                </c:pt>
                <c:pt idx="21">
                  <c:v>11.692000000000009</c:v>
                </c:pt>
                <c:pt idx="22">
                  <c:v>13.692000000000009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2-4B42-AF31-AB871883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01120"/>
        <c:axId val="214902656"/>
      </c:scatterChart>
      <c:valAx>
        <c:axId val="21490112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02656"/>
        <c:crosses val="autoZero"/>
        <c:crossBetween val="midCat"/>
        <c:majorUnit val="4"/>
        <c:minorUnit val="1"/>
      </c:valAx>
      <c:valAx>
        <c:axId val="2149026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01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data'!$A$657:$A$679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xVal>
          <c:yVal>
            <c:numRef>
              <c:f>'cross sectional data'!$B$657:$B$679</c:f>
              <c:numCache>
                <c:formatCode>0.00</c:formatCode>
                <c:ptCount val="23"/>
                <c:pt idx="0">
                  <c:v>14.342000000000009</c:v>
                </c:pt>
                <c:pt idx="1">
                  <c:v>13.90200000000001</c:v>
                </c:pt>
                <c:pt idx="2">
                  <c:v>12.762000000000009</c:v>
                </c:pt>
                <c:pt idx="3">
                  <c:v>11.98200000000001</c:v>
                </c:pt>
                <c:pt idx="4">
                  <c:v>11.436000000000011</c:v>
                </c:pt>
                <c:pt idx="5">
                  <c:v>10.96600000000001</c:v>
                </c:pt>
                <c:pt idx="6">
                  <c:v>10.77600000000001</c:v>
                </c:pt>
                <c:pt idx="7">
                  <c:v>10.766000000000011</c:v>
                </c:pt>
                <c:pt idx="8">
                  <c:v>10.63600000000001</c:v>
                </c:pt>
                <c:pt idx="9">
                  <c:v>10.496000000000011</c:v>
                </c:pt>
                <c:pt idx="10">
                  <c:v>10.416000000000011</c:v>
                </c:pt>
                <c:pt idx="11">
                  <c:v>10.47600000000001</c:v>
                </c:pt>
                <c:pt idx="12">
                  <c:v>10.36600000000001</c:v>
                </c:pt>
                <c:pt idx="13">
                  <c:v>10.246000000000011</c:v>
                </c:pt>
                <c:pt idx="14">
                  <c:v>10.266000000000011</c:v>
                </c:pt>
                <c:pt idx="15">
                  <c:v>10.426000000000011</c:v>
                </c:pt>
                <c:pt idx="16">
                  <c:v>11.016000000000011</c:v>
                </c:pt>
                <c:pt idx="17">
                  <c:v>11.096000000000011</c:v>
                </c:pt>
                <c:pt idx="18">
                  <c:v>11.436000000000011</c:v>
                </c:pt>
                <c:pt idx="19">
                  <c:v>12.31200000000001</c:v>
                </c:pt>
                <c:pt idx="20">
                  <c:v>13.012000000000009</c:v>
                </c:pt>
                <c:pt idx="21">
                  <c:v>13.83200000000001</c:v>
                </c:pt>
                <c:pt idx="22">
                  <c:v>14.262000000000009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5-466F-9FF2-805612E8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9136"/>
        <c:axId val="214940672"/>
      </c:scatterChart>
      <c:valAx>
        <c:axId val="21493913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40672"/>
        <c:crosses val="autoZero"/>
        <c:crossBetween val="midCat"/>
        <c:majorUnit val="4"/>
        <c:minorUnit val="1"/>
      </c:valAx>
      <c:valAx>
        <c:axId val="21494067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391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data'!$A$693:$A$717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'cross sectional data'!$B$693:$B$718</c:f>
              <c:numCache>
                <c:formatCode>0.00</c:formatCode>
                <c:ptCount val="26"/>
                <c:pt idx="0">
                  <c:v>14.32800000000001</c:v>
                </c:pt>
                <c:pt idx="1">
                  <c:v>13.89800000000001</c:v>
                </c:pt>
                <c:pt idx="2">
                  <c:v>13.30800000000001</c:v>
                </c:pt>
                <c:pt idx="3">
                  <c:v>12.618000000000011</c:v>
                </c:pt>
                <c:pt idx="4">
                  <c:v>11.838000000000012</c:v>
                </c:pt>
                <c:pt idx="5">
                  <c:v>11.41800000000001</c:v>
                </c:pt>
                <c:pt idx="6">
                  <c:v>10.97800000000001</c:v>
                </c:pt>
                <c:pt idx="7">
                  <c:v>10.82800000000001</c:v>
                </c:pt>
                <c:pt idx="8">
                  <c:v>10.698000000000009</c:v>
                </c:pt>
                <c:pt idx="9">
                  <c:v>10.438000000000009</c:v>
                </c:pt>
                <c:pt idx="10">
                  <c:v>10.31800000000001</c:v>
                </c:pt>
                <c:pt idx="11">
                  <c:v>10.26800000000001</c:v>
                </c:pt>
                <c:pt idx="12">
                  <c:v>9.9680000000000106</c:v>
                </c:pt>
                <c:pt idx="13">
                  <c:v>10.028000000000009</c:v>
                </c:pt>
                <c:pt idx="14">
                  <c:v>10.26800000000001</c:v>
                </c:pt>
                <c:pt idx="15">
                  <c:v>10.40800000000001</c:v>
                </c:pt>
                <c:pt idx="16">
                  <c:v>10.548000000000011</c:v>
                </c:pt>
                <c:pt idx="17">
                  <c:v>10.64800000000001</c:v>
                </c:pt>
                <c:pt idx="18">
                  <c:v>10.92800000000001</c:v>
                </c:pt>
                <c:pt idx="19">
                  <c:v>11.41800000000001</c:v>
                </c:pt>
                <c:pt idx="20">
                  <c:v>11.698000000000011</c:v>
                </c:pt>
                <c:pt idx="21">
                  <c:v>11.72800000000001</c:v>
                </c:pt>
                <c:pt idx="22">
                  <c:v>12.06800000000001</c:v>
                </c:pt>
                <c:pt idx="23">
                  <c:v>12.98800000000001</c:v>
                </c:pt>
                <c:pt idx="24">
                  <c:v>13.788000000000011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B-42BD-AFBF-44623D21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9616"/>
        <c:axId val="214961152"/>
      </c:scatterChart>
      <c:valAx>
        <c:axId val="2149596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61152"/>
        <c:crosses val="autoZero"/>
        <c:crossBetween val="midCat"/>
        <c:majorUnit val="4"/>
        <c:minorUnit val="1"/>
      </c:valAx>
      <c:valAx>
        <c:axId val="2149611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59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data'!$A$723:$A$752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</c:numCache>
            </c:numRef>
          </c:xVal>
          <c:yVal>
            <c:numRef>
              <c:f>'cross sectional data'!$B$723:$B$752</c:f>
              <c:numCache>
                <c:formatCode>0.00</c:formatCode>
                <c:ptCount val="30"/>
                <c:pt idx="0">
                  <c:v>14.893000000000011</c:v>
                </c:pt>
                <c:pt idx="1">
                  <c:v>14.233000000000013</c:v>
                </c:pt>
                <c:pt idx="2">
                  <c:v>13.613000000000012</c:v>
                </c:pt>
                <c:pt idx="3">
                  <c:v>12.473000000000013</c:v>
                </c:pt>
                <c:pt idx="4">
                  <c:v>11.453000000000014</c:v>
                </c:pt>
                <c:pt idx="5">
                  <c:v>11.233000000000013</c:v>
                </c:pt>
                <c:pt idx="6">
                  <c:v>10.973000000000013</c:v>
                </c:pt>
                <c:pt idx="7">
                  <c:v>10.983000000000013</c:v>
                </c:pt>
                <c:pt idx="8">
                  <c:v>10.933000000000014</c:v>
                </c:pt>
                <c:pt idx="9">
                  <c:v>10.883000000000013</c:v>
                </c:pt>
                <c:pt idx="10">
                  <c:v>11.013000000000014</c:v>
                </c:pt>
                <c:pt idx="11">
                  <c:v>11.043000000000013</c:v>
                </c:pt>
                <c:pt idx="12">
                  <c:v>11.053000000000013</c:v>
                </c:pt>
                <c:pt idx="13">
                  <c:v>10.973000000000013</c:v>
                </c:pt>
                <c:pt idx="14">
                  <c:v>10.963000000000013</c:v>
                </c:pt>
                <c:pt idx="15">
                  <c:v>10.893000000000013</c:v>
                </c:pt>
                <c:pt idx="16">
                  <c:v>10.803000000000013</c:v>
                </c:pt>
                <c:pt idx="17">
                  <c:v>10.773000000000014</c:v>
                </c:pt>
                <c:pt idx="18">
                  <c:v>10.833000000000014</c:v>
                </c:pt>
                <c:pt idx="19">
                  <c:v>10.923000000000014</c:v>
                </c:pt>
                <c:pt idx="20">
                  <c:v>10.913000000000014</c:v>
                </c:pt>
                <c:pt idx="21">
                  <c:v>10.973000000000013</c:v>
                </c:pt>
                <c:pt idx="22">
                  <c:v>11.023000000000014</c:v>
                </c:pt>
                <c:pt idx="23">
                  <c:v>11.053000000000013</c:v>
                </c:pt>
                <c:pt idx="24">
                  <c:v>11.053000000000013</c:v>
                </c:pt>
                <c:pt idx="25">
                  <c:v>11.457000000000011</c:v>
                </c:pt>
                <c:pt idx="26">
                  <c:v>11.063000000000013</c:v>
                </c:pt>
                <c:pt idx="27">
                  <c:v>12.483000000000013</c:v>
                </c:pt>
                <c:pt idx="28">
                  <c:v>12.083000000000013</c:v>
                </c:pt>
                <c:pt idx="29">
                  <c:v>12.843000000000012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9-43E9-812C-5DE69D1A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89056"/>
        <c:axId val="214999040"/>
      </c:scatterChart>
      <c:valAx>
        <c:axId val="21498905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9040"/>
        <c:crosses val="autoZero"/>
        <c:crossBetween val="midCat"/>
        <c:majorUnit val="4"/>
        <c:minorUnit val="1"/>
      </c:valAx>
      <c:valAx>
        <c:axId val="21499904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9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final'!$A$6:$A$30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'crossectional data final'!$B$6:$B$30</c:f>
              <c:numCache>
                <c:formatCode>0.00</c:formatCode>
                <c:ptCount val="25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10.576000000000001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10.396000000000001</c:v>
                </c:pt>
                <c:pt idx="11">
                  <c:v>10.396000000000001</c:v>
                </c:pt>
                <c:pt idx="12">
                  <c:v>10.416</c:v>
                </c:pt>
                <c:pt idx="13">
                  <c:v>10.406000000000001</c:v>
                </c:pt>
                <c:pt idx="14">
                  <c:v>10.416</c:v>
                </c:pt>
                <c:pt idx="15">
                  <c:v>10.446</c:v>
                </c:pt>
                <c:pt idx="16">
                  <c:v>10.426</c:v>
                </c:pt>
                <c:pt idx="17">
                  <c:v>10.426</c:v>
                </c:pt>
                <c:pt idx="18">
                  <c:v>10.426</c:v>
                </c:pt>
                <c:pt idx="19">
                  <c:v>10.426</c:v>
                </c:pt>
                <c:pt idx="20">
                  <c:v>10.625999999999999</c:v>
                </c:pt>
                <c:pt idx="21">
                  <c:v>10.826000000000001</c:v>
                </c:pt>
                <c:pt idx="22">
                  <c:v>11.343</c:v>
                </c:pt>
                <c:pt idx="23">
                  <c:v>12.023</c:v>
                </c:pt>
                <c:pt idx="24">
                  <c:v>12.083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8-49F8-83E1-0C7BCF9B7421}"/>
            </c:ext>
          </c:extLst>
        </c:ser>
        <c:ser>
          <c:idx val="1"/>
          <c:order val="1"/>
          <c:xVal>
            <c:numRef>
              <c:f>'crossectional data final'!$R$6:$R$26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11.08</c:v>
                </c:pt>
                <c:pt idx="11">
                  <c:v>21.08</c:v>
                </c:pt>
                <c:pt idx="12">
                  <c:v>23.23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'crossectional data final'!$S$6:$S$26</c:f>
              <c:numCache>
                <c:formatCode>0.00</c:formatCode>
                <c:ptCount val="21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10.58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9</c:v>
                </c:pt>
                <c:pt idx="11">
                  <c:v>9</c:v>
                </c:pt>
                <c:pt idx="12">
                  <c:v>10.43</c:v>
                </c:pt>
                <c:pt idx="13">
                  <c:v>10.426</c:v>
                </c:pt>
                <c:pt idx="14">
                  <c:v>10.426</c:v>
                </c:pt>
                <c:pt idx="15">
                  <c:v>10.426</c:v>
                </c:pt>
                <c:pt idx="16">
                  <c:v>10.625999999999999</c:v>
                </c:pt>
                <c:pt idx="17">
                  <c:v>10.826000000000001</c:v>
                </c:pt>
                <c:pt idx="18">
                  <c:v>11.343</c:v>
                </c:pt>
                <c:pt idx="19">
                  <c:v>12.023</c:v>
                </c:pt>
                <c:pt idx="20">
                  <c:v>12.083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8-49F8-83E1-0C7BCF9B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61728"/>
        <c:axId val="217571712"/>
      </c:scatterChart>
      <c:valAx>
        <c:axId val="21756172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71712"/>
        <c:crosses val="autoZero"/>
        <c:crossBetween val="midCat"/>
        <c:majorUnit val="4"/>
        <c:minorUnit val="1"/>
      </c:valAx>
      <c:valAx>
        <c:axId val="217571712"/>
        <c:scaling>
          <c:orientation val="minMax"/>
          <c:max val="14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17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final'!$A$35:$A$61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'crossectional data final'!$B$35:$B$61</c:f>
              <c:numCache>
                <c:formatCode>0.00</c:formatCode>
                <c:ptCount val="27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10.467000000000001</c:v>
                </c:pt>
                <c:pt idx="10">
                  <c:v>10.467000000000001</c:v>
                </c:pt>
                <c:pt idx="11">
                  <c:v>10.377000000000001</c:v>
                </c:pt>
                <c:pt idx="12">
                  <c:v>10.377000000000001</c:v>
                </c:pt>
                <c:pt idx="13">
                  <c:v>10.367000000000001</c:v>
                </c:pt>
                <c:pt idx="14">
                  <c:v>10.477000000000002</c:v>
                </c:pt>
                <c:pt idx="15">
                  <c:v>10.397000000000002</c:v>
                </c:pt>
                <c:pt idx="16">
                  <c:v>10.467000000000001</c:v>
                </c:pt>
                <c:pt idx="17">
                  <c:v>10.577000000000002</c:v>
                </c:pt>
                <c:pt idx="18">
                  <c:v>10.707000000000001</c:v>
                </c:pt>
                <c:pt idx="19">
                  <c:v>10.767000000000001</c:v>
                </c:pt>
                <c:pt idx="20">
                  <c:v>10.797000000000001</c:v>
                </c:pt>
                <c:pt idx="21">
                  <c:v>10.807000000000002</c:v>
                </c:pt>
                <c:pt idx="22">
                  <c:v>10.867000000000001</c:v>
                </c:pt>
                <c:pt idx="23">
                  <c:v>11.097000000000001</c:v>
                </c:pt>
                <c:pt idx="24">
                  <c:v>11.3</c:v>
                </c:pt>
                <c:pt idx="25">
                  <c:v>11.830000000000002</c:v>
                </c:pt>
                <c:pt idx="26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A-4B87-A6BA-90ED7B3D261A}"/>
            </c:ext>
          </c:extLst>
        </c:ser>
        <c:ser>
          <c:idx val="1"/>
          <c:order val="1"/>
          <c:xVal>
            <c:numRef>
              <c:f>'crossectional data final'!$R$35:$R$57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11.23</c:v>
                </c:pt>
                <c:pt idx="10">
                  <c:v>21.23</c:v>
                </c:pt>
                <c:pt idx="11">
                  <c:v>23.33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</c:numCache>
            </c:numRef>
          </c:xVal>
          <c:yVal>
            <c:numRef>
              <c:f>'crossectional data final'!$S$35:$S$57</c:f>
              <c:numCache>
                <c:formatCode>0.00</c:formatCode>
                <c:ptCount val="23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10.467000000000001</c:v>
                </c:pt>
                <c:pt idx="13">
                  <c:v>10.577000000000002</c:v>
                </c:pt>
                <c:pt idx="14">
                  <c:v>10.707000000000001</c:v>
                </c:pt>
                <c:pt idx="15">
                  <c:v>10.767000000000001</c:v>
                </c:pt>
                <c:pt idx="16">
                  <c:v>10.797000000000001</c:v>
                </c:pt>
                <c:pt idx="17">
                  <c:v>10.807000000000002</c:v>
                </c:pt>
                <c:pt idx="18">
                  <c:v>10.867000000000001</c:v>
                </c:pt>
                <c:pt idx="19">
                  <c:v>11.097000000000001</c:v>
                </c:pt>
                <c:pt idx="20">
                  <c:v>11.3</c:v>
                </c:pt>
                <c:pt idx="21">
                  <c:v>11.830000000000002</c:v>
                </c:pt>
                <c:pt idx="22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A-4B87-A6BA-90ED7B3D2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89184"/>
        <c:axId val="217790720"/>
      </c:scatterChart>
      <c:valAx>
        <c:axId val="21778918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0720"/>
        <c:crosses val="autoZero"/>
        <c:crossBetween val="midCat"/>
        <c:majorUnit val="4"/>
        <c:minorUnit val="1"/>
      </c:valAx>
      <c:valAx>
        <c:axId val="21779072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89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final'!$A$67:$A$88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'crossectional data final'!$B$67:$B$88</c:f>
              <c:numCache>
                <c:formatCode>0.00</c:formatCode>
                <c:ptCount val="22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10.433000000000002</c:v>
                </c:pt>
                <c:pt idx="9">
                  <c:v>10.423000000000002</c:v>
                </c:pt>
                <c:pt idx="10">
                  <c:v>10.393000000000001</c:v>
                </c:pt>
                <c:pt idx="11">
                  <c:v>10.393000000000001</c:v>
                </c:pt>
                <c:pt idx="12">
                  <c:v>10.413000000000002</c:v>
                </c:pt>
                <c:pt idx="13">
                  <c:v>10.393000000000001</c:v>
                </c:pt>
                <c:pt idx="14">
                  <c:v>10.423000000000002</c:v>
                </c:pt>
                <c:pt idx="15">
                  <c:v>10.463000000000001</c:v>
                </c:pt>
                <c:pt idx="16">
                  <c:v>10.633000000000001</c:v>
                </c:pt>
                <c:pt idx="17">
                  <c:v>11.103000000000002</c:v>
                </c:pt>
                <c:pt idx="18">
                  <c:v>11.447000000000003</c:v>
                </c:pt>
                <c:pt idx="19">
                  <c:v>11.907000000000004</c:v>
                </c:pt>
                <c:pt idx="20">
                  <c:v>12.147000000000002</c:v>
                </c:pt>
                <c:pt idx="21">
                  <c:v>12.077000000000002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B-4881-A81C-FA0BC4548005}"/>
            </c:ext>
          </c:extLst>
        </c:ser>
        <c:ser>
          <c:idx val="1"/>
          <c:order val="1"/>
          <c:xVal>
            <c:numRef>
              <c:f>'crossectional data final'!$R$68:$R$85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9.25</c:v>
                </c:pt>
                <c:pt idx="9">
                  <c:v>19.25</c:v>
                </c:pt>
                <c:pt idx="10">
                  <c:v>21.38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</c:numCache>
            </c:numRef>
          </c:xVal>
          <c:yVal>
            <c:numRef>
              <c:f>'crossectional data final'!$S$68:$S$85</c:f>
              <c:numCache>
                <c:formatCode>0.00</c:formatCode>
                <c:ptCount val="18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9</c:v>
                </c:pt>
                <c:pt idx="9">
                  <c:v>9</c:v>
                </c:pt>
                <c:pt idx="10">
                  <c:v>10.42</c:v>
                </c:pt>
                <c:pt idx="11">
                  <c:v>10.463000000000001</c:v>
                </c:pt>
                <c:pt idx="12">
                  <c:v>10.633000000000001</c:v>
                </c:pt>
                <c:pt idx="13">
                  <c:v>11.103000000000002</c:v>
                </c:pt>
                <c:pt idx="14">
                  <c:v>11.447000000000003</c:v>
                </c:pt>
                <c:pt idx="15">
                  <c:v>11.907000000000004</c:v>
                </c:pt>
                <c:pt idx="16">
                  <c:v>12.147000000000002</c:v>
                </c:pt>
                <c:pt idx="17">
                  <c:v>12.077000000000002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B-4881-A81C-FA0BC454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06496"/>
        <c:axId val="218108288"/>
      </c:scatterChart>
      <c:valAx>
        <c:axId val="21810649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8288"/>
        <c:crosses val="autoZero"/>
        <c:crossBetween val="midCat"/>
        <c:majorUnit val="4"/>
        <c:minorUnit val="1"/>
      </c:valAx>
      <c:valAx>
        <c:axId val="21810828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final'!$A$94:$A$116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'crossectional data final'!$B$94:$B$116</c:f>
              <c:numCache>
                <c:formatCode>0.00</c:formatCode>
                <c:ptCount val="23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10.552000000000003</c:v>
                </c:pt>
                <c:pt idx="10">
                  <c:v>10.522000000000004</c:v>
                </c:pt>
                <c:pt idx="11">
                  <c:v>10.522000000000004</c:v>
                </c:pt>
                <c:pt idx="12">
                  <c:v>10.522000000000004</c:v>
                </c:pt>
                <c:pt idx="13">
                  <c:v>10.482000000000003</c:v>
                </c:pt>
                <c:pt idx="14">
                  <c:v>10.432000000000004</c:v>
                </c:pt>
                <c:pt idx="15">
                  <c:v>10.322000000000003</c:v>
                </c:pt>
                <c:pt idx="16">
                  <c:v>10.332000000000004</c:v>
                </c:pt>
                <c:pt idx="17">
                  <c:v>10.562000000000003</c:v>
                </c:pt>
                <c:pt idx="18">
                  <c:v>10.642000000000003</c:v>
                </c:pt>
                <c:pt idx="19">
                  <c:v>11.112000000000004</c:v>
                </c:pt>
                <c:pt idx="20">
                  <c:v>11.546000000000003</c:v>
                </c:pt>
                <c:pt idx="21">
                  <c:v>11.966000000000005</c:v>
                </c:pt>
                <c:pt idx="22">
                  <c:v>12.076000000000004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9-43CE-B3C0-76586AE90513}"/>
            </c:ext>
          </c:extLst>
        </c:ser>
        <c:ser>
          <c:idx val="1"/>
          <c:order val="1"/>
          <c:xVal>
            <c:numRef>
              <c:f>'crossectional data final'!$R$93:$R$112</c:f>
              <c:numCache>
                <c:formatCode>0.00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10.25</c:v>
                </c:pt>
                <c:pt idx="10">
                  <c:v>20.25</c:v>
                </c:pt>
                <c:pt idx="11">
                  <c:v>22.35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'crossectional data final'!$S$93:$S$112</c:f>
              <c:numCache>
                <c:formatCode>0.00</c:formatCode>
                <c:ptCount val="20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10.322000000000003</c:v>
                </c:pt>
                <c:pt idx="13">
                  <c:v>10.332000000000004</c:v>
                </c:pt>
                <c:pt idx="14">
                  <c:v>10.562000000000003</c:v>
                </c:pt>
                <c:pt idx="15">
                  <c:v>10.642000000000003</c:v>
                </c:pt>
                <c:pt idx="16">
                  <c:v>11.112000000000004</c:v>
                </c:pt>
                <c:pt idx="17">
                  <c:v>11.546000000000003</c:v>
                </c:pt>
                <c:pt idx="18">
                  <c:v>11.966000000000005</c:v>
                </c:pt>
                <c:pt idx="19">
                  <c:v>12.076000000000004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9-43CE-B3C0-76586AE9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45536"/>
        <c:axId val="218147072"/>
      </c:scatterChart>
      <c:valAx>
        <c:axId val="21814553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47072"/>
        <c:crosses val="autoZero"/>
        <c:crossBetween val="midCat"/>
        <c:majorUnit val="4"/>
        <c:minorUnit val="1"/>
      </c:valAx>
      <c:valAx>
        <c:axId val="21814707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45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data'!$A$34:$A$60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'cross sectional data'!$B$34:$B$60</c:f>
              <c:numCache>
                <c:formatCode>0.00</c:formatCode>
                <c:ptCount val="27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10.467000000000001</c:v>
                </c:pt>
                <c:pt idx="10">
                  <c:v>10.467000000000001</c:v>
                </c:pt>
                <c:pt idx="11">
                  <c:v>10.377000000000001</c:v>
                </c:pt>
                <c:pt idx="12">
                  <c:v>10.377000000000001</c:v>
                </c:pt>
                <c:pt idx="13">
                  <c:v>10.367000000000001</c:v>
                </c:pt>
                <c:pt idx="14">
                  <c:v>10.477000000000002</c:v>
                </c:pt>
                <c:pt idx="15">
                  <c:v>10.397000000000002</c:v>
                </c:pt>
                <c:pt idx="16">
                  <c:v>10.467000000000001</c:v>
                </c:pt>
                <c:pt idx="17">
                  <c:v>10.577000000000002</c:v>
                </c:pt>
                <c:pt idx="18">
                  <c:v>10.707000000000001</c:v>
                </c:pt>
                <c:pt idx="19">
                  <c:v>10.767000000000001</c:v>
                </c:pt>
                <c:pt idx="20">
                  <c:v>10.797000000000001</c:v>
                </c:pt>
                <c:pt idx="21">
                  <c:v>10.807000000000002</c:v>
                </c:pt>
                <c:pt idx="22">
                  <c:v>10.867000000000001</c:v>
                </c:pt>
                <c:pt idx="23">
                  <c:v>11.097000000000001</c:v>
                </c:pt>
                <c:pt idx="24">
                  <c:v>11.3</c:v>
                </c:pt>
                <c:pt idx="25">
                  <c:v>11.830000000000002</c:v>
                </c:pt>
                <c:pt idx="26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5-4DAD-8EFA-6D52F99B0A1B}"/>
            </c:ext>
          </c:extLst>
        </c:ser>
        <c:ser>
          <c:idx val="1"/>
          <c:order val="1"/>
          <c:xVal>
            <c:numRef>
              <c:f>'cross sectional data'!$R$34:$R$56</c:f>
            </c:numRef>
          </c:xVal>
          <c:yVal>
            <c:numRef>
              <c:f>'cross sectional data'!$S$34:$S$56</c:f>
            </c:numRef>
          </c:yVal>
          <c:smooth val="0"/>
          <c:extLst>
            <c:ext xmlns:c16="http://schemas.microsoft.com/office/drawing/2014/chart" uri="{C3380CC4-5D6E-409C-BE32-E72D297353CC}">
              <c16:uniqueId val="{00000001-DB65-4DAD-8EFA-6D52F99B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6256"/>
        <c:axId val="213777792"/>
      </c:scatterChart>
      <c:valAx>
        <c:axId val="21377625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7792"/>
        <c:crosses val="autoZero"/>
        <c:crossBetween val="midCat"/>
        <c:majorUnit val="4"/>
        <c:minorUnit val="1"/>
      </c:valAx>
      <c:valAx>
        <c:axId val="21377779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final'!$A$130:$A$157</c:f>
              <c:numCache>
                <c:formatCode>0.00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</c:numCache>
            </c:numRef>
          </c:xVal>
          <c:yVal>
            <c:numRef>
              <c:f>'crossectional data final'!$B$130:$B$157</c:f>
              <c:numCache>
                <c:formatCode>0.00</c:formatCode>
                <c:ptCount val="28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10.516000000000004</c:v>
                </c:pt>
                <c:pt idx="12">
                  <c:v>10.596000000000004</c:v>
                </c:pt>
                <c:pt idx="13">
                  <c:v>10.556000000000003</c:v>
                </c:pt>
                <c:pt idx="14">
                  <c:v>10.416000000000004</c:v>
                </c:pt>
                <c:pt idx="15">
                  <c:v>10.526000000000003</c:v>
                </c:pt>
                <c:pt idx="16">
                  <c:v>10.506000000000004</c:v>
                </c:pt>
                <c:pt idx="17">
                  <c:v>10.566000000000003</c:v>
                </c:pt>
                <c:pt idx="18">
                  <c:v>10.546000000000003</c:v>
                </c:pt>
                <c:pt idx="19">
                  <c:v>10.596000000000004</c:v>
                </c:pt>
                <c:pt idx="20">
                  <c:v>10.586000000000002</c:v>
                </c:pt>
                <c:pt idx="21">
                  <c:v>10.616000000000003</c:v>
                </c:pt>
                <c:pt idx="22">
                  <c:v>10.606000000000003</c:v>
                </c:pt>
                <c:pt idx="23">
                  <c:v>10.676000000000004</c:v>
                </c:pt>
                <c:pt idx="24">
                  <c:v>11.126000000000003</c:v>
                </c:pt>
                <c:pt idx="25">
                  <c:v>11.485000000000003</c:v>
                </c:pt>
                <c:pt idx="26">
                  <c:v>11.645000000000003</c:v>
                </c:pt>
                <c:pt idx="27">
                  <c:v>11.645000000000003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2-47B0-939B-62FDFCF736F3}"/>
            </c:ext>
          </c:extLst>
        </c:ser>
        <c:ser>
          <c:idx val="1"/>
          <c:order val="1"/>
          <c:xVal>
            <c:numRef>
              <c:f>'crossectional data final'!$R$129:$R$152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13.28</c:v>
                </c:pt>
                <c:pt idx="13">
                  <c:v>23.28</c:v>
                </c:pt>
                <c:pt idx="14">
                  <c:v>25.61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</c:numCache>
            </c:numRef>
          </c:xVal>
          <c:yVal>
            <c:numRef>
              <c:f>'crossectional data final'!$S$129:$S$152</c:f>
              <c:numCache>
                <c:formatCode>0.00</c:formatCode>
                <c:ptCount val="24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10.52</c:v>
                </c:pt>
                <c:pt idx="12">
                  <c:v>9</c:v>
                </c:pt>
                <c:pt idx="13">
                  <c:v>9</c:v>
                </c:pt>
                <c:pt idx="14">
                  <c:v>10.55</c:v>
                </c:pt>
                <c:pt idx="15">
                  <c:v>10.596000000000004</c:v>
                </c:pt>
                <c:pt idx="16">
                  <c:v>10.586000000000002</c:v>
                </c:pt>
                <c:pt idx="17">
                  <c:v>10.616000000000003</c:v>
                </c:pt>
                <c:pt idx="18">
                  <c:v>10.606000000000003</c:v>
                </c:pt>
                <c:pt idx="19">
                  <c:v>10.676000000000004</c:v>
                </c:pt>
                <c:pt idx="20">
                  <c:v>11.126000000000003</c:v>
                </c:pt>
                <c:pt idx="21">
                  <c:v>11.485000000000003</c:v>
                </c:pt>
                <c:pt idx="22">
                  <c:v>11.645000000000003</c:v>
                </c:pt>
                <c:pt idx="23">
                  <c:v>11.645000000000003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2-47B0-939B-62FDFCF7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5760"/>
        <c:axId val="218247552"/>
      </c:scatterChart>
      <c:valAx>
        <c:axId val="21824576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47552"/>
        <c:crosses val="autoZero"/>
        <c:crossBetween val="midCat"/>
        <c:majorUnit val="4"/>
        <c:minorUnit val="1"/>
      </c:valAx>
      <c:valAx>
        <c:axId val="2182475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4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final'!$A$164:$A$188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</c:numCache>
            </c:numRef>
          </c:xVal>
          <c:yVal>
            <c:numRef>
              <c:f>'crossectional data final'!$B$164:$B$188</c:f>
              <c:numCache>
                <c:formatCode>0.00</c:formatCode>
                <c:ptCount val="25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10.604000000000005</c:v>
                </c:pt>
                <c:pt idx="10">
                  <c:v>10.684000000000005</c:v>
                </c:pt>
                <c:pt idx="11">
                  <c:v>10.614000000000004</c:v>
                </c:pt>
                <c:pt idx="12">
                  <c:v>10.564000000000004</c:v>
                </c:pt>
                <c:pt idx="13">
                  <c:v>10.524000000000004</c:v>
                </c:pt>
                <c:pt idx="14">
                  <c:v>10.584000000000003</c:v>
                </c:pt>
                <c:pt idx="15">
                  <c:v>10.564000000000004</c:v>
                </c:pt>
                <c:pt idx="16">
                  <c:v>10.544000000000004</c:v>
                </c:pt>
                <c:pt idx="17">
                  <c:v>10.574000000000003</c:v>
                </c:pt>
                <c:pt idx="18">
                  <c:v>10.584000000000003</c:v>
                </c:pt>
                <c:pt idx="19">
                  <c:v>10.694000000000004</c:v>
                </c:pt>
                <c:pt idx="20">
                  <c:v>11.134000000000004</c:v>
                </c:pt>
                <c:pt idx="21">
                  <c:v>11.847</c:v>
                </c:pt>
                <c:pt idx="22">
                  <c:v>11.787000000000003</c:v>
                </c:pt>
                <c:pt idx="23">
                  <c:v>11.807000000000004</c:v>
                </c:pt>
                <c:pt idx="24">
                  <c:v>11.807000000000004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7-4769-ABF5-7DF4F64EDB2B}"/>
            </c:ext>
          </c:extLst>
        </c:ser>
        <c:ser>
          <c:idx val="1"/>
          <c:order val="1"/>
          <c:xVal>
            <c:numRef>
              <c:f>'crossectional data final'!$R$163:$R$183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10.4</c:v>
                </c:pt>
                <c:pt idx="11">
                  <c:v>20.399999999999999</c:v>
                </c:pt>
                <c:pt idx="12">
                  <c:v>22.76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</c:numCache>
            </c:numRef>
          </c:xVal>
          <c:yVal>
            <c:numRef>
              <c:f>'crossectional data final'!$S$163:$S$183</c:f>
              <c:numCache>
                <c:formatCode>0.00</c:formatCode>
                <c:ptCount val="21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</c:v>
                </c:pt>
                <c:pt idx="10">
                  <c:v>9</c:v>
                </c:pt>
                <c:pt idx="11">
                  <c:v>9</c:v>
                </c:pt>
                <c:pt idx="12">
                  <c:v>10.57</c:v>
                </c:pt>
                <c:pt idx="13">
                  <c:v>10.574000000000003</c:v>
                </c:pt>
                <c:pt idx="14">
                  <c:v>10.584000000000003</c:v>
                </c:pt>
                <c:pt idx="15">
                  <c:v>10.694000000000004</c:v>
                </c:pt>
                <c:pt idx="16">
                  <c:v>11.134000000000004</c:v>
                </c:pt>
                <c:pt idx="17">
                  <c:v>11.847</c:v>
                </c:pt>
                <c:pt idx="18">
                  <c:v>11.787000000000003</c:v>
                </c:pt>
                <c:pt idx="19">
                  <c:v>11.807000000000004</c:v>
                </c:pt>
                <c:pt idx="20">
                  <c:v>11.807000000000004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7-4769-ABF5-7DF4F64E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84800"/>
        <c:axId val="218286336"/>
      </c:scatterChart>
      <c:valAx>
        <c:axId val="2182848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86336"/>
        <c:crosses val="autoZero"/>
        <c:crossBetween val="midCat"/>
        <c:majorUnit val="4"/>
        <c:minorUnit val="1"/>
      </c:valAx>
      <c:valAx>
        <c:axId val="2182863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848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final'!$A$194:$A$218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'crossectional data final'!$B$194:$B$218</c:f>
              <c:numCache>
                <c:formatCode>0.00</c:formatCode>
                <c:ptCount val="25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10.680000000000003</c:v>
                </c:pt>
                <c:pt idx="11">
                  <c:v>10.650000000000004</c:v>
                </c:pt>
                <c:pt idx="12">
                  <c:v>10.670000000000003</c:v>
                </c:pt>
                <c:pt idx="13">
                  <c:v>10.640000000000004</c:v>
                </c:pt>
                <c:pt idx="14">
                  <c:v>10.570000000000004</c:v>
                </c:pt>
                <c:pt idx="15">
                  <c:v>10.650000000000004</c:v>
                </c:pt>
                <c:pt idx="16">
                  <c:v>10.620000000000005</c:v>
                </c:pt>
                <c:pt idx="17">
                  <c:v>10.540000000000004</c:v>
                </c:pt>
                <c:pt idx="18">
                  <c:v>10.610000000000005</c:v>
                </c:pt>
                <c:pt idx="19">
                  <c:v>10.590000000000003</c:v>
                </c:pt>
                <c:pt idx="20">
                  <c:v>10.700000000000005</c:v>
                </c:pt>
                <c:pt idx="21">
                  <c:v>11.140000000000004</c:v>
                </c:pt>
                <c:pt idx="22">
                  <c:v>11.558000000000003</c:v>
                </c:pt>
                <c:pt idx="23">
                  <c:v>12.098000000000004</c:v>
                </c:pt>
                <c:pt idx="24">
                  <c:v>12.298000000000005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2-4D56-8EB5-E56A32BEE4D2}"/>
            </c:ext>
          </c:extLst>
        </c:ser>
        <c:ser>
          <c:idx val="1"/>
          <c:order val="1"/>
          <c:xVal>
            <c:numRef>
              <c:f>'crossectional data final'!$R$193:$R$214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12.45</c:v>
                </c:pt>
                <c:pt idx="12">
                  <c:v>22.45</c:v>
                </c:pt>
                <c:pt idx="13">
                  <c:v>24.76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</c:numCache>
            </c:numRef>
          </c:xVal>
          <c:yVal>
            <c:numRef>
              <c:f>'crossectional data final'!$S$193:$S$214</c:f>
              <c:numCache>
                <c:formatCode>0.00</c:formatCode>
                <c:ptCount val="22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10.63</c:v>
                </c:pt>
                <c:pt idx="11">
                  <c:v>9</c:v>
                </c:pt>
                <c:pt idx="12">
                  <c:v>9</c:v>
                </c:pt>
                <c:pt idx="13">
                  <c:v>10.54</c:v>
                </c:pt>
                <c:pt idx="14">
                  <c:v>10.540000000000004</c:v>
                </c:pt>
                <c:pt idx="15">
                  <c:v>10.610000000000005</c:v>
                </c:pt>
                <c:pt idx="16">
                  <c:v>10.590000000000003</c:v>
                </c:pt>
                <c:pt idx="17">
                  <c:v>10.700000000000005</c:v>
                </c:pt>
                <c:pt idx="18">
                  <c:v>11.140000000000004</c:v>
                </c:pt>
                <c:pt idx="19">
                  <c:v>11.558000000000003</c:v>
                </c:pt>
                <c:pt idx="20">
                  <c:v>12.098000000000004</c:v>
                </c:pt>
                <c:pt idx="21">
                  <c:v>12.298000000000005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2-4D56-8EB5-E56A32BE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07200"/>
        <c:axId val="218325376"/>
      </c:scatterChart>
      <c:valAx>
        <c:axId val="2183072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25376"/>
        <c:crosses val="autoZero"/>
        <c:crossBetween val="midCat"/>
        <c:majorUnit val="4"/>
        <c:minorUnit val="1"/>
      </c:valAx>
      <c:valAx>
        <c:axId val="21832537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7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final'!$A$224:$A$245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'crossectional data final'!$B$224:$B$245</c:f>
              <c:numCache>
                <c:formatCode>0.00</c:formatCode>
                <c:ptCount val="22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10.630000000000004</c:v>
                </c:pt>
                <c:pt idx="7">
                  <c:v>10.690000000000005</c:v>
                </c:pt>
                <c:pt idx="8">
                  <c:v>10.540000000000004</c:v>
                </c:pt>
                <c:pt idx="9">
                  <c:v>10.550000000000004</c:v>
                </c:pt>
                <c:pt idx="10">
                  <c:v>10.580000000000004</c:v>
                </c:pt>
                <c:pt idx="11">
                  <c:v>10.570000000000004</c:v>
                </c:pt>
                <c:pt idx="12">
                  <c:v>10.530000000000005</c:v>
                </c:pt>
                <c:pt idx="13">
                  <c:v>10.490000000000004</c:v>
                </c:pt>
                <c:pt idx="14">
                  <c:v>10.510000000000003</c:v>
                </c:pt>
                <c:pt idx="15">
                  <c:v>10.620000000000005</c:v>
                </c:pt>
                <c:pt idx="16">
                  <c:v>10.640000000000004</c:v>
                </c:pt>
                <c:pt idx="17">
                  <c:v>11.140000000000004</c:v>
                </c:pt>
                <c:pt idx="18">
                  <c:v>11.352000000000006</c:v>
                </c:pt>
                <c:pt idx="19">
                  <c:v>11.982000000000005</c:v>
                </c:pt>
                <c:pt idx="20">
                  <c:v>12.072000000000006</c:v>
                </c:pt>
                <c:pt idx="21">
                  <c:v>12.122000000000005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7-4603-AFFC-E9764232A602}"/>
            </c:ext>
          </c:extLst>
        </c:ser>
        <c:ser>
          <c:idx val="1"/>
          <c:order val="1"/>
          <c:xVal>
            <c:numRef>
              <c:f>'crossectional data final'!$R$224:$R$239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7.55</c:v>
                </c:pt>
                <c:pt idx="7">
                  <c:v>17.55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'crossectional data final'!$S$224:$S$239</c:f>
              <c:numCache>
                <c:formatCode>0.00</c:formatCode>
                <c:ptCount val="16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9</c:v>
                </c:pt>
                <c:pt idx="7">
                  <c:v>9</c:v>
                </c:pt>
                <c:pt idx="8">
                  <c:v>10.620000000000005</c:v>
                </c:pt>
                <c:pt idx="9">
                  <c:v>10.640000000000004</c:v>
                </c:pt>
                <c:pt idx="10">
                  <c:v>11.140000000000004</c:v>
                </c:pt>
                <c:pt idx="11">
                  <c:v>11.352000000000006</c:v>
                </c:pt>
                <c:pt idx="12">
                  <c:v>11.982000000000005</c:v>
                </c:pt>
                <c:pt idx="13">
                  <c:v>12.072000000000006</c:v>
                </c:pt>
                <c:pt idx="14">
                  <c:v>12.122000000000005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7-4603-AFFC-E9764232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54432"/>
        <c:axId val="218355968"/>
      </c:scatterChart>
      <c:valAx>
        <c:axId val="21835443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55968"/>
        <c:crosses val="autoZero"/>
        <c:crossBetween val="midCat"/>
        <c:majorUnit val="4"/>
        <c:minorUnit val="1"/>
      </c:valAx>
      <c:valAx>
        <c:axId val="21835596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54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final'!$A$256:$A$279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</c:numCache>
            </c:numRef>
          </c:xVal>
          <c:yVal>
            <c:numRef>
              <c:f>'crossectional data final'!$B$256:$B$279</c:f>
              <c:numCache>
                <c:formatCode>0.00</c:formatCode>
                <c:ptCount val="24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10.680000000000005</c:v>
                </c:pt>
                <c:pt idx="10">
                  <c:v>10.730000000000006</c:v>
                </c:pt>
                <c:pt idx="11">
                  <c:v>10.730000000000006</c:v>
                </c:pt>
                <c:pt idx="12">
                  <c:v>10.650000000000006</c:v>
                </c:pt>
                <c:pt idx="13">
                  <c:v>10.660000000000005</c:v>
                </c:pt>
                <c:pt idx="14">
                  <c:v>10.690000000000005</c:v>
                </c:pt>
                <c:pt idx="15">
                  <c:v>10.730000000000006</c:v>
                </c:pt>
                <c:pt idx="16">
                  <c:v>10.710000000000006</c:v>
                </c:pt>
                <c:pt idx="17">
                  <c:v>10.710000000000006</c:v>
                </c:pt>
                <c:pt idx="18">
                  <c:v>10.690000000000005</c:v>
                </c:pt>
                <c:pt idx="19">
                  <c:v>11.150000000000006</c:v>
                </c:pt>
                <c:pt idx="20">
                  <c:v>11.484000000000005</c:v>
                </c:pt>
                <c:pt idx="21">
                  <c:v>12.064000000000005</c:v>
                </c:pt>
                <c:pt idx="22">
                  <c:v>12.034000000000006</c:v>
                </c:pt>
                <c:pt idx="23">
                  <c:v>12.034000000000006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2-4D45-9F67-3E84277BECAD}"/>
            </c:ext>
          </c:extLst>
        </c:ser>
        <c:ser>
          <c:idx val="1"/>
          <c:order val="1"/>
          <c:xVal>
            <c:numRef>
              <c:f>'crossectional data final'!$R$255:$R$273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9.52</c:v>
                </c:pt>
                <c:pt idx="10">
                  <c:v>19.52</c:v>
                </c:pt>
                <c:pt idx="11">
                  <c:v>21.62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'crossectional data final'!$S$255:$S$273</c:f>
              <c:numCache>
                <c:formatCode>0.00</c:formatCode>
                <c:ptCount val="19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10.710000000000006</c:v>
                </c:pt>
                <c:pt idx="13">
                  <c:v>10.690000000000005</c:v>
                </c:pt>
                <c:pt idx="14">
                  <c:v>11.150000000000006</c:v>
                </c:pt>
                <c:pt idx="15">
                  <c:v>11.484000000000005</c:v>
                </c:pt>
                <c:pt idx="16">
                  <c:v>12.064000000000005</c:v>
                </c:pt>
                <c:pt idx="17">
                  <c:v>12.034000000000006</c:v>
                </c:pt>
                <c:pt idx="18">
                  <c:v>12.034000000000006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2-4D45-9F67-3E84277B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93216"/>
        <c:axId val="218399104"/>
      </c:scatterChart>
      <c:valAx>
        <c:axId val="2183932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99104"/>
        <c:crosses val="autoZero"/>
        <c:crossBetween val="midCat"/>
        <c:majorUnit val="4"/>
        <c:minorUnit val="1"/>
      </c:valAx>
      <c:valAx>
        <c:axId val="21839910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93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final'!$A$285:$A$311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37</c:v>
                </c:pt>
              </c:numCache>
            </c:numRef>
          </c:xVal>
          <c:yVal>
            <c:numRef>
              <c:f>'crossectional data final'!$B$285:$B$311</c:f>
              <c:numCache>
                <c:formatCode>0.00</c:formatCode>
                <c:ptCount val="27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10.810000000000004</c:v>
                </c:pt>
                <c:pt idx="10">
                  <c:v>10.820000000000004</c:v>
                </c:pt>
                <c:pt idx="11">
                  <c:v>10.840000000000003</c:v>
                </c:pt>
                <c:pt idx="12">
                  <c:v>10.820000000000004</c:v>
                </c:pt>
                <c:pt idx="13">
                  <c:v>10.830000000000004</c:v>
                </c:pt>
                <c:pt idx="14">
                  <c:v>10.810000000000004</c:v>
                </c:pt>
                <c:pt idx="15">
                  <c:v>10.790000000000003</c:v>
                </c:pt>
                <c:pt idx="16">
                  <c:v>10.780000000000003</c:v>
                </c:pt>
                <c:pt idx="17">
                  <c:v>10.780000000000003</c:v>
                </c:pt>
                <c:pt idx="18">
                  <c:v>10.770000000000003</c:v>
                </c:pt>
                <c:pt idx="19">
                  <c:v>10.830000000000004</c:v>
                </c:pt>
                <c:pt idx="20">
                  <c:v>10.890000000000004</c:v>
                </c:pt>
                <c:pt idx="21">
                  <c:v>11.180000000000003</c:v>
                </c:pt>
                <c:pt idx="22">
                  <c:v>11.560000000000004</c:v>
                </c:pt>
                <c:pt idx="23">
                  <c:v>11.970000000000004</c:v>
                </c:pt>
                <c:pt idx="24">
                  <c:v>12.270000000000005</c:v>
                </c:pt>
                <c:pt idx="25">
                  <c:v>12.330000000000005</c:v>
                </c:pt>
                <c:pt idx="26">
                  <c:v>12.380000000000004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5-47C7-921B-4FE385FE9458}"/>
            </c:ext>
          </c:extLst>
        </c:ser>
        <c:ser>
          <c:idx val="1"/>
          <c:order val="1"/>
          <c:xVal>
            <c:numRef>
              <c:f>'crossectional data final'!$R$284:$R$306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12.73</c:v>
                </c:pt>
                <c:pt idx="11">
                  <c:v>22.73</c:v>
                </c:pt>
                <c:pt idx="12">
                  <c:v>25.4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</c:numCache>
            </c:numRef>
          </c:xVal>
          <c:yVal>
            <c:numRef>
              <c:f>'crossectional data final'!$S$284:$S$306</c:f>
              <c:numCache>
                <c:formatCode>0.00</c:formatCode>
                <c:ptCount val="23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10.82</c:v>
                </c:pt>
                <c:pt idx="10">
                  <c:v>9</c:v>
                </c:pt>
                <c:pt idx="11">
                  <c:v>9</c:v>
                </c:pt>
                <c:pt idx="12">
                  <c:v>10.78</c:v>
                </c:pt>
                <c:pt idx="13">
                  <c:v>10.780000000000003</c:v>
                </c:pt>
                <c:pt idx="14">
                  <c:v>10.770000000000003</c:v>
                </c:pt>
                <c:pt idx="15">
                  <c:v>10.830000000000004</c:v>
                </c:pt>
                <c:pt idx="16">
                  <c:v>10.890000000000004</c:v>
                </c:pt>
                <c:pt idx="17">
                  <c:v>11.180000000000003</c:v>
                </c:pt>
                <c:pt idx="18">
                  <c:v>11.560000000000004</c:v>
                </c:pt>
                <c:pt idx="19">
                  <c:v>11.970000000000004</c:v>
                </c:pt>
                <c:pt idx="20">
                  <c:v>12.270000000000005</c:v>
                </c:pt>
                <c:pt idx="21">
                  <c:v>12.330000000000005</c:v>
                </c:pt>
                <c:pt idx="22">
                  <c:v>12.380000000000004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5-47C7-921B-4FE385FE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0448"/>
        <c:axId val="218441984"/>
      </c:scatterChart>
      <c:valAx>
        <c:axId val="2184404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1984"/>
        <c:crosses val="autoZero"/>
        <c:crossBetween val="midCat"/>
        <c:majorUnit val="4"/>
        <c:minorUnit val="1"/>
      </c:valAx>
      <c:valAx>
        <c:axId val="2184419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0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final'!$A$320:$A$340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'crossectional data final'!$B$320:$B$340</c:f>
              <c:numCache>
                <c:formatCode>0.00</c:formatCode>
                <c:ptCount val="21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11.030000000000005</c:v>
                </c:pt>
                <c:pt idx="6">
                  <c:v>10.960000000000004</c:v>
                </c:pt>
                <c:pt idx="7">
                  <c:v>10.730000000000004</c:v>
                </c:pt>
                <c:pt idx="8">
                  <c:v>10.920000000000003</c:v>
                </c:pt>
                <c:pt idx="9">
                  <c:v>10.960000000000004</c:v>
                </c:pt>
                <c:pt idx="10">
                  <c:v>11.030000000000005</c:v>
                </c:pt>
                <c:pt idx="11">
                  <c:v>10.900000000000004</c:v>
                </c:pt>
                <c:pt idx="12">
                  <c:v>11.000000000000004</c:v>
                </c:pt>
                <c:pt idx="13">
                  <c:v>10.860000000000005</c:v>
                </c:pt>
                <c:pt idx="14">
                  <c:v>10.840000000000003</c:v>
                </c:pt>
                <c:pt idx="15">
                  <c:v>10.940000000000005</c:v>
                </c:pt>
                <c:pt idx="16">
                  <c:v>10.890000000000004</c:v>
                </c:pt>
                <c:pt idx="17">
                  <c:v>11.310000000000004</c:v>
                </c:pt>
                <c:pt idx="18">
                  <c:v>12.320000000000004</c:v>
                </c:pt>
                <c:pt idx="19">
                  <c:v>12.300000000000004</c:v>
                </c:pt>
                <c:pt idx="20">
                  <c:v>12.300000000000004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F-485B-A192-EE76D4B034AE}"/>
            </c:ext>
          </c:extLst>
        </c:ser>
        <c:ser>
          <c:idx val="1"/>
          <c:order val="1"/>
          <c:xVal>
            <c:numRef>
              <c:f>'crossectional data final'!$R$318:$R$332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8.44</c:v>
                </c:pt>
                <c:pt idx="8">
                  <c:v>18.439999999999998</c:v>
                </c:pt>
                <c:pt idx="9">
                  <c:v>21.28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'crossectional data final'!$S$318:$S$332</c:f>
              <c:numCache>
                <c:formatCode>0.00</c:formatCode>
                <c:ptCount val="15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</c:v>
                </c:pt>
                <c:pt idx="6">
                  <c:v>10.96</c:v>
                </c:pt>
                <c:pt idx="7">
                  <c:v>9</c:v>
                </c:pt>
                <c:pt idx="8">
                  <c:v>9</c:v>
                </c:pt>
                <c:pt idx="9">
                  <c:v>10.89</c:v>
                </c:pt>
                <c:pt idx="10">
                  <c:v>10.890000000000004</c:v>
                </c:pt>
                <c:pt idx="11">
                  <c:v>11.310000000000004</c:v>
                </c:pt>
                <c:pt idx="12">
                  <c:v>12.320000000000004</c:v>
                </c:pt>
                <c:pt idx="13">
                  <c:v>12.300000000000004</c:v>
                </c:pt>
                <c:pt idx="14">
                  <c:v>12.300000000000004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F-485B-A192-EE76D4B03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87424"/>
        <c:axId val="218489216"/>
      </c:scatterChart>
      <c:valAx>
        <c:axId val="2184874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89216"/>
        <c:crosses val="autoZero"/>
        <c:crossBetween val="midCat"/>
        <c:majorUnit val="4"/>
        <c:minorUnit val="1"/>
      </c:valAx>
      <c:valAx>
        <c:axId val="21848921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87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7-4792-ACDD-7F6FDA124F49}"/>
            </c:ext>
          </c:extLst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'crossectional data final'!$A$360:$A$386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45</c:v>
                </c:pt>
              </c:numCache>
            </c:numRef>
          </c:xVal>
          <c:yVal>
            <c:numRef>
              <c:f>'crossectional data final'!$B$360:$B$386</c:f>
              <c:numCache>
                <c:formatCode>0.00</c:formatCode>
                <c:ptCount val="27"/>
                <c:pt idx="0">
                  <c:v>13.351000000000004</c:v>
                </c:pt>
                <c:pt idx="1">
                  <c:v>12.701000000000004</c:v>
                </c:pt>
                <c:pt idx="2">
                  <c:v>12.101000000000004</c:v>
                </c:pt>
                <c:pt idx="3">
                  <c:v>11.651000000000003</c:v>
                </c:pt>
                <c:pt idx="4">
                  <c:v>11.323000000000004</c:v>
                </c:pt>
                <c:pt idx="5">
                  <c:v>11.053000000000004</c:v>
                </c:pt>
                <c:pt idx="6">
                  <c:v>10.923000000000004</c:v>
                </c:pt>
                <c:pt idx="7">
                  <c:v>10.893000000000004</c:v>
                </c:pt>
                <c:pt idx="8">
                  <c:v>10.953000000000005</c:v>
                </c:pt>
                <c:pt idx="9">
                  <c:v>10.983000000000004</c:v>
                </c:pt>
                <c:pt idx="10">
                  <c:v>11.063000000000004</c:v>
                </c:pt>
                <c:pt idx="11">
                  <c:v>11.083000000000004</c:v>
                </c:pt>
                <c:pt idx="12">
                  <c:v>11.013000000000003</c:v>
                </c:pt>
                <c:pt idx="13">
                  <c:v>10.933000000000003</c:v>
                </c:pt>
                <c:pt idx="14">
                  <c:v>10.963000000000005</c:v>
                </c:pt>
                <c:pt idx="15">
                  <c:v>11.003000000000004</c:v>
                </c:pt>
                <c:pt idx="16">
                  <c:v>11.033000000000005</c:v>
                </c:pt>
                <c:pt idx="17">
                  <c:v>11.013000000000003</c:v>
                </c:pt>
                <c:pt idx="18">
                  <c:v>10.993000000000004</c:v>
                </c:pt>
                <c:pt idx="19">
                  <c:v>11.043000000000005</c:v>
                </c:pt>
                <c:pt idx="20">
                  <c:v>11.323000000000004</c:v>
                </c:pt>
                <c:pt idx="21">
                  <c:v>11.441000000000004</c:v>
                </c:pt>
                <c:pt idx="22">
                  <c:v>11.301000000000004</c:v>
                </c:pt>
                <c:pt idx="23">
                  <c:v>11.711000000000004</c:v>
                </c:pt>
                <c:pt idx="24">
                  <c:v>12.151000000000003</c:v>
                </c:pt>
                <c:pt idx="25">
                  <c:v>12.621000000000004</c:v>
                </c:pt>
                <c:pt idx="26">
                  <c:v>12.681000000000004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7-4792-ACDD-7F6FDA12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96384"/>
        <c:axId val="218670592"/>
      </c:scatterChart>
      <c:valAx>
        <c:axId val="2184963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0592"/>
        <c:crosses val="autoZero"/>
        <c:crossBetween val="midCat"/>
        <c:majorUnit val="4"/>
        <c:minorUnit val="1"/>
      </c:valAx>
      <c:valAx>
        <c:axId val="218670592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96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9-4146-9283-F81680BFA047}"/>
            </c:ext>
          </c:extLst>
        </c:ser>
        <c:ser>
          <c:idx val="1"/>
          <c:order val="1"/>
          <c:xVal>
            <c:numRef>
              <c:f>'crossectional data final'!$A$399:$A$419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</c:numCache>
            </c:numRef>
          </c:xVal>
          <c:yVal>
            <c:numRef>
              <c:f>'crossectional data final'!$B$399:$B$419</c:f>
              <c:numCache>
                <c:formatCode>0.00</c:formatCode>
                <c:ptCount val="21"/>
                <c:pt idx="0">
                  <c:v>13.384000000000004</c:v>
                </c:pt>
                <c:pt idx="1">
                  <c:v>13.274000000000004</c:v>
                </c:pt>
                <c:pt idx="2">
                  <c:v>12.674000000000003</c:v>
                </c:pt>
                <c:pt idx="3">
                  <c:v>11.834000000000003</c:v>
                </c:pt>
                <c:pt idx="4">
                  <c:v>11.337000000000003</c:v>
                </c:pt>
                <c:pt idx="5">
                  <c:v>11.047000000000004</c:v>
                </c:pt>
                <c:pt idx="6">
                  <c:v>10.857000000000003</c:v>
                </c:pt>
                <c:pt idx="7">
                  <c:v>10.797000000000004</c:v>
                </c:pt>
                <c:pt idx="8">
                  <c:v>10.727000000000004</c:v>
                </c:pt>
                <c:pt idx="9">
                  <c:v>10.757000000000003</c:v>
                </c:pt>
                <c:pt idx="10">
                  <c:v>10.727000000000004</c:v>
                </c:pt>
                <c:pt idx="11">
                  <c:v>10.737000000000004</c:v>
                </c:pt>
                <c:pt idx="12">
                  <c:v>10.677000000000003</c:v>
                </c:pt>
                <c:pt idx="13">
                  <c:v>10.807000000000004</c:v>
                </c:pt>
                <c:pt idx="14">
                  <c:v>10.817000000000004</c:v>
                </c:pt>
                <c:pt idx="15">
                  <c:v>10.607000000000003</c:v>
                </c:pt>
                <c:pt idx="16">
                  <c:v>11.127000000000002</c:v>
                </c:pt>
                <c:pt idx="17">
                  <c:v>11.336000000000004</c:v>
                </c:pt>
                <c:pt idx="18">
                  <c:v>11.574000000000003</c:v>
                </c:pt>
                <c:pt idx="19">
                  <c:v>12.054000000000004</c:v>
                </c:pt>
                <c:pt idx="20">
                  <c:v>12.234000000000004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9-4146-9283-F81680B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88896"/>
        <c:axId val="218690688"/>
      </c:scatterChart>
      <c:valAx>
        <c:axId val="2186888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0688"/>
        <c:crosses val="autoZero"/>
        <c:crossBetween val="midCat"/>
        <c:majorUnit val="4"/>
        <c:minorUnit val="1"/>
      </c:valAx>
      <c:valAx>
        <c:axId val="218690688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8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A-4146-B952-FF55F2FB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2688"/>
        <c:axId val="218724224"/>
      </c:scatterChart>
      <c:valAx>
        <c:axId val="2187226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24224"/>
        <c:crosses val="autoZero"/>
        <c:crossBetween val="midCat"/>
        <c:majorUnit val="4"/>
        <c:minorUnit val="1"/>
      </c:valAx>
      <c:valAx>
        <c:axId val="218724224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22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data'!$A$64:$A$85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'cross sectional data'!$B$64:$B$85</c:f>
              <c:numCache>
                <c:formatCode>0.00</c:formatCode>
                <c:ptCount val="22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10.433000000000002</c:v>
                </c:pt>
                <c:pt idx="9">
                  <c:v>10.423000000000002</c:v>
                </c:pt>
                <c:pt idx="10">
                  <c:v>10.393000000000001</c:v>
                </c:pt>
                <c:pt idx="11">
                  <c:v>10.393000000000001</c:v>
                </c:pt>
                <c:pt idx="12">
                  <c:v>10.413000000000002</c:v>
                </c:pt>
                <c:pt idx="13">
                  <c:v>10.393000000000001</c:v>
                </c:pt>
                <c:pt idx="14">
                  <c:v>10.423000000000002</c:v>
                </c:pt>
                <c:pt idx="15">
                  <c:v>10.463000000000001</c:v>
                </c:pt>
                <c:pt idx="16">
                  <c:v>10.633000000000001</c:v>
                </c:pt>
                <c:pt idx="17">
                  <c:v>11.103000000000002</c:v>
                </c:pt>
                <c:pt idx="18">
                  <c:v>11.447000000000003</c:v>
                </c:pt>
                <c:pt idx="19">
                  <c:v>11.907000000000004</c:v>
                </c:pt>
                <c:pt idx="20">
                  <c:v>12.147000000000002</c:v>
                </c:pt>
                <c:pt idx="21">
                  <c:v>12.077000000000002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A-4A28-A5A4-68C5DB2958E1}"/>
            </c:ext>
          </c:extLst>
        </c:ser>
        <c:ser>
          <c:idx val="1"/>
          <c:order val="1"/>
          <c:xVal>
            <c:numRef>
              <c:f>'cross sectional data'!$R$65:$R$82</c:f>
            </c:numRef>
          </c:xVal>
          <c:yVal>
            <c:numRef>
              <c:f>'cross sectional data'!$S$65:$S$82</c:f>
            </c:numRef>
          </c:yVal>
          <c:smooth val="0"/>
          <c:extLst>
            <c:ext xmlns:c16="http://schemas.microsoft.com/office/drawing/2014/chart" uri="{C3380CC4-5D6E-409C-BE32-E72D297353CC}">
              <c16:uniqueId val="{00000001-AC1A-4A28-A5A4-68C5DB29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9456"/>
        <c:axId val="213620992"/>
      </c:scatterChart>
      <c:valAx>
        <c:axId val="21361945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0992"/>
        <c:crosses val="autoZero"/>
        <c:crossBetween val="midCat"/>
        <c:majorUnit val="4"/>
        <c:minorUnit val="1"/>
      </c:valAx>
      <c:valAx>
        <c:axId val="21362099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9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1-4D6F-AEE5-AE9BEBF5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34816"/>
        <c:axId val="218836352"/>
      </c:scatterChart>
      <c:valAx>
        <c:axId val="2188348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6352"/>
        <c:crosses val="autoZero"/>
        <c:crossBetween val="midCat"/>
        <c:majorUnit val="4"/>
        <c:minorUnit val="1"/>
      </c:valAx>
      <c:valAx>
        <c:axId val="218836352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4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A-490D-8408-AF7D19539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56448"/>
        <c:axId val="218858240"/>
      </c:scatterChart>
      <c:valAx>
        <c:axId val="21885644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58240"/>
        <c:crosses val="autoZero"/>
        <c:crossBetween val="midCat"/>
        <c:majorUnit val="4"/>
        <c:minorUnit val="1"/>
      </c:valAx>
      <c:valAx>
        <c:axId val="218858240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56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6-42BB-87A4-12801352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0624"/>
        <c:axId val="218892160"/>
      </c:scatterChart>
      <c:valAx>
        <c:axId val="21889062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2160"/>
        <c:crosses val="autoZero"/>
        <c:crossBetween val="midCat"/>
        <c:majorUnit val="4"/>
        <c:minorUnit val="1"/>
      </c:valAx>
      <c:valAx>
        <c:axId val="218892160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06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6-4590-B751-BFAD8929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20064"/>
        <c:axId val="218921600"/>
      </c:scatterChart>
      <c:valAx>
        <c:axId val="21892006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1600"/>
        <c:crosses val="autoZero"/>
        <c:crossBetween val="midCat"/>
        <c:majorUnit val="4"/>
        <c:minorUnit val="1"/>
      </c:valAx>
      <c:valAx>
        <c:axId val="218921600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0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7-42F8-B91D-6EA281E1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53216"/>
        <c:axId val="218954752"/>
      </c:scatterChart>
      <c:valAx>
        <c:axId val="2189532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4752"/>
        <c:crosses val="autoZero"/>
        <c:crossBetween val="midCat"/>
        <c:majorUnit val="4"/>
        <c:minorUnit val="1"/>
      </c:valAx>
      <c:valAx>
        <c:axId val="218954752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3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9BE-B4F9-96BB0004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92000"/>
        <c:axId val="219001984"/>
      </c:scatterChart>
      <c:valAx>
        <c:axId val="2189920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01984"/>
        <c:crosses val="autoZero"/>
        <c:crossBetween val="midCat"/>
        <c:majorUnit val="4"/>
        <c:minorUnit val="1"/>
      </c:valAx>
      <c:valAx>
        <c:axId val="219001984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92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D-4FF0-BB09-DF684BF1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54720"/>
        <c:axId val="217856256"/>
      </c:scatterChart>
      <c:valAx>
        <c:axId val="21785472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56256"/>
        <c:crosses val="autoZero"/>
        <c:crossBetween val="midCat"/>
        <c:majorUnit val="4"/>
        <c:minorUnit val="1"/>
      </c:valAx>
      <c:valAx>
        <c:axId val="217856256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54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D6C-BCF4-A5471A36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6352"/>
        <c:axId val="217877888"/>
      </c:scatterChart>
      <c:valAx>
        <c:axId val="21787635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7888"/>
        <c:crosses val="autoZero"/>
        <c:crossBetween val="midCat"/>
        <c:majorUnit val="4"/>
        <c:minorUnit val="1"/>
      </c:valAx>
      <c:valAx>
        <c:axId val="217877888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6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8-484C-8BBE-3065C3C3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8192"/>
        <c:axId val="219054080"/>
      </c:scatterChart>
      <c:valAx>
        <c:axId val="2190481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54080"/>
        <c:crosses val="autoZero"/>
        <c:crossBetween val="midCat"/>
        <c:majorUnit val="4"/>
        <c:minorUnit val="1"/>
      </c:valAx>
      <c:valAx>
        <c:axId val="219054080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81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4919-AD37-EE4A1342D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61632"/>
        <c:axId val="219075712"/>
      </c:scatterChart>
      <c:valAx>
        <c:axId val="21906163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75712"/>
        <c:crosses val="autoZero"/>
        <c:crossBetween val="midCat"/>
        <c:majorUnit val="4"/>
        <c:minorUnit val="1"/>
      </c:valAx>
      <c:valAx>
        <c:axId val="219075712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61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data'!$A$90:$A$112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'cross sectional data'!$B$90:$B$112</c:f>
              <c:numCache>
                <c:formatCode>0.00</c:formatCode>
                <c:ptCount val="23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10.552000000000003</c:v>
                </c:pt>
                <c:pt idx="10">
                  <c:v>10.522000000000004</c:v>
                </c:pt>
                <c:pt idx="11">
                  <c:v>10.522000000000004</c:v>
                </c:pt>
                <c:pt idx="12">
                  <c:v>10.522000000000004</c:v>
                </c:pt>
                <c:pt idx="13">
                  <c:v>10.482000000000003</c:v>
                </c:pt>
                <c:pt idx="14">
                  <c:v>10.432000000000004</c:v>
                </c:pt>
                <c:pt idx="15">
                  <c:v>10.322000000000003</c:v>
                </c:pt>
                <c:pt idx="16">
                  <c:v>10.332000000000004</c:v>
                </c:pt>
                <c:pt idx="17">
                  <c:v>10.562000000000003</c:v>
                </c:pt>
                <c:pt idx="18">
                  <c:v>10.642000000000003</c:v>
                </c:pt>
                <c:pt idx="19">
                  <c:v>11.112000000000004</c:v>
                </c:pt>
                <c:pt idx="20">
                  <c:v>11.546000000000003</c:v>
                </c:pt>
                <c:pt idx="21">
                  <c:v>11.966000000000005</c:v>
                </c:pt>
                <c:pt idx="22">
                  <c:v>12.076000000000004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4-4DAA-ABF9-879529CE2C19}"/>
            </c:ext>
          </c:extLst>
        </c:ser>
        <c:ser>
          <c:idx val="1"/>
          <c:order val="1"/>
          <c:xVal>
            <c:numRef>
              <c:f>'cross sectional data'!$R$89:$R$108</c:f>
            </c:numRef>
          </c:xVal>
          <c:yVal>
            <c:numRef>
              <c:f>'cross sectional data'!$S$89:$S$108</c:f>
            </c:numRef>
          </c:yVal>
          <c:smooth val="0"/>
          <c:extLst>
            <c:ext xmlns:c16="http://schemas.microsoft.com/office/drawing/2014/chart" uri="{C3380CC4-5D6E-409C-BE32-E72D297353CC}">
              <c16:uniqueId val="{00000001-0544-4DAA-ABF9-879529CE2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5184"/>
        <c:axId val="214131072"/>
      </c:scatterChart>
      <c:valAx>
        <c:axId val="21412518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1072"/>
        <c:crosses val="autoZero"/>
        <c:crossBetween val="midCat"/>
        <c:majorUnit val="4"/>
        <c:minorUnit val="1"/>
      </c:valAx>
      <c:valAx>
        <c:axId val="21413107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calculation'!$A$8:$A$32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'earth calculation'!$B$8:$B$32</c:f>
              <c:numCache>
                <c:formatCode>0.00</c:formatCode>
                <c:ptCount val="25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10.576000000000001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10.396000000000001</c:v>
                </c:pt>
                <c:pt idx="11">
                  <c:v>10.396000000000001</c:v>
                </c:pt>
                <c:pt idx="12">
                  <c:v>10.416</c:v>
                </c:pt>
                <c:pt idx="13">
                  <c:v>10.406000000000001</c:v>
                </c:pt>
                <c:pt idx="14">
                  <c:v>10.416</c:v>
                </c:pt>
                <c:pt idx="15">
                  <c:v>10.446</c:v>
                </c:pt>
                <c:pt idx="16">
                  <c:v>10.426</c:v>
                </c:pt>
                <c:pt idx="17">
                  <c:v>10.426</c:v>
                </c:pt>
                <c:pt idx="18">
                  <c:v>10.426</c:v>
                </c:pt>
                <c:pt idx="19">
                  <c:v>10.426</c:v>
                </c:pt>
                <c:pt idx="20">
                  <c:v>10.625999999999999</c:v>
                </c:pt>
                <c:pt idx="21">
                  <c:v>10.826000000000001</c:v>
                </c:pt>
                <c:pt idx="22">
                  <c:v>11.343</c:v>
                </c:pt>
                <c:pt idx="23">
                  <c:v>12.023</c:v>
                </c:pt>
                <c:pt idx="24">
                  <c:v>12.083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9-4C3D-BB1F-095AED0DF5F4}"/>
            </c:ext>
          </c:extLst>
        </c:ser>
        <c:ser>
          <c:idx val="1"/>
          <c:order val="1"/>
          <c:xVal>
            <c:numRef>
              <c:f>'earth calculation'!$R$8:$R$23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7.5</c:v>
                </c:pt>
                <c:pt idx="8">
                  <c:v>9.6</c:v>
                </c:pt>
                <c:pt idx="9">
                  <c:v>24.6</c:v>
                </c:pt>
                <c:pt idx="10">
                  <c:v>26.7</c:v>
                </c:pt>
                <c:pt idx="11">
                  <c:v>29.2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</c:numCache>
            </c:numRef>
          </c:xVal>
          <c:yVal>
            <c:numRef>
              <c:f>'earth calculation'!$S$8:$S$23</c:f>
              <c:numCache>
                <c:formatCode>0.00</c:formatCode>
                <c:ptCount val="16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10.4</c:v>
                </c:pt>
                <c:pt idx="7">
                  <c:v>10.4</c:v>
                </c:pt>
                <c:pt idx="8">
                  <c:v>9</c:v>
                </c:pt>
                <c:pt idx="9">
                  <c:v>9</c:v>
                </c:pt>
                <c:pt idx="10">
                  <c:v>10.4</c:v>
                </c:pt>
                <c:pt idx="11">
                  <c:v>10.4</c:v>
                </c:pt>
                <c:pt idx="12">
                  <c:v>10.826000000000001</c:v>
                </c:pt>
                <c:pt idx="13">
                  <c:v>11.343</c:v>
                </c:pt>
                <c:pt idx="14">
                  <c:v>12.023</c:v>
                </c:pt>
                <c:pt idx="15">
                  <c:v>12.083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9-4C3D-BB1F-095AED0D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92320"/>
        <c:axId val="219194112"/>
      </c:scatterChart>
      <c:valAx>
        <c:axId val="21919232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94112"/>
        <c:crosses val="autoZero"/>
        <c:crossBetween val="midCat"/>
        <c:majorUnit val="4"/>
        <c:minorUnit val="1"/>
      </c:valAx>
      <c:valAx>
        <c:axId val="219194112"/>
        <c:scaling>
          <c:orientation val="minMax"/>
          <c:max val="14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923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calculation'!$A$44:$A$70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'earth calculation'!$B$44:$B$70</c:f>
              <c:numCache>
                <c:formatCode>0.00</c:formatCode>
                <c:ptCount val="27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10.467000000000001</c:v>
                </c:pt>
                <c:pt idx="10">
                  <c:v>10.467000000000001</c:v>
                </c:pt>
                <c:pt idx="11">
                  <c:v>10.377000000000001</c:v>
                </c:pt>
                <c:pt idx="12">
                  <c:v>10.377000000000001</c:v>
                </c:pt>
                <c:pt idx="13">
                  <c:v>10.367000000000001</c:v>
                </c:pt>
                <c:pt idx="14">
                  <c:v>10.477000000000002</c:v>
                </c:pt>
                <c:pt idx="15">
                  <c:v>10.397000000000002</c:v>
                </c:pt>
                <c:pt idx="16">
                  <c:v>10.467000000000001</c:v>
                </c:pt>
                <c:pt idx="17">
                  <c:v>10.577000000000002</c:v>
                </c:pt>
                <c:pt idx="18">
                  <c:v>10.707000000000001</c:v>
                </c:pt>
                <c:pt idx="19">
                  <c:v>10.767000000000001</c:v>
                </c:pt>
                <c:pt idx="20">
                  <c:v>10.797000000000001</c:v>
                </c:pt>
                <c:pt idx="21">
                  <c:v>10.807000000000002</c:v>
                </c:pt>
                <c:pt idx="22">
                  <c:v>10.867000000000001</c:v>
                </c:pt>
                <c:pt idx="23">
                  <c:v>11.097000000000001</c:v>
                </c:pt>
                <c:pt idx="24">
                  <c:v>11.3</c:v>
                </c:pt>
                <c:pt idx="25">
                  <c:v>11.830000000000002</c:v>
                </c:pt>
                <c:pt idx="26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5-4058-B208-123D42DAFDCC}"/>
            </c:ext>
          </c:extLst>
        </c:ser>
        <c:ser>
          <c:idx val="1"/>
          <c:order val="1"/>
          <c:xVal>
            <c:numRef>
              <c:f>'earth calculation'!$R$44:$R$62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8.5</c:v>
                </c:pt>
                <c:pt idx="8">
                  <c:v>10.6</c:v>
                </c:pt>
                <c:pt idx="9">
                  <c:v>25.6</c:v>
                </c:pt>
                <c:pt idx="10">
                  <c:v>27.7</c:v>
                </c:pt>
                <c:pt idx="11">
                  <c:v>30.2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</c:numCache>
            </c:numRef>
          </c:xVal>
          <c:yVal>
            <c:numRef>
              <c:f>'earth calculation'!$S$44:$S$62</c:f>
              <c:numCache>
                <c:formatCode>0.00</c:formatCode>
                <c:ptCount val="19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10.4</c:v>
                </c:pt>
                <c:pt idx="8">
                  <c:v>9</c:v>
                </c:pt>
                <c:pt idx="9">
                  <c:v>9</c:v>
                </c:pt>
                <c:pt idx="10">
                  <c:v>10.4</c:v>
                </c:pt>
                <c:pt idx="11">
                  <c:v>10.4</c:v>
                </c:pt>
                <c:pt idx="12">
                  <c:v>10.797000000000001</c:v>
                </c:pt>
                <c:pt idx="13">
                  <c:v>10.807000000000002</c:v>
                </c:pt>
                <c:pt idx="14">
                  <c:v>10.867000000000001</c:v>
                </c:pt>
                <c:pt idx="15">
                  <c:v>11.097000000000001</c:v>
                </c:pt>
                <c:pt idx="16">
                  <c:v>11.3</c:v>
                </c:pt>
                <c:pt idx="17">
                  <c:v>11.830000000000002</c:v>
                </c:pt>
                <c:pt idx="18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5-4058-B208-123D42DA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88000"/>
        <c:axId val="219089536"/>
      </c:scatterChart>
      <c:valAx>
        <c:axId val="2190880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9536"/>
        <c:crosses val="autoZero"/>
        <c:crossBetween val="midCat"/>
        <c:majorUnit val="4"/>
        <c:minorUnit val="1"/>
      </c:valAx>
      <c:valAx>
        <c:axId val="2190895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8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calculation'!$A$86:$A$107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'earth calculation'!$B$86:$B$107</c:f>
              <c:numCache>
                <c:formatCode>0.00</c:formatCode>
                <c:ptCount val="22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10.433000000000002</c:v>
                </c:pt>
                <c:pt idx="9">
                  <c:v>10.423000000000002</c:v>
                </c:pt>
                <c:pt idx="10">
                  <c:v>10.393000000000001</c:v>
                </c:pt>
                <c:pt idx="11">
                  <c:v>10.393000000000001</c:v>
                </c:pt>
                <c:pt idx="12">
                  <c:v>10.413000000000002</c:v>
                </c:pt>
                <c:pt idx="13">
                  <c:v>10.393000000000001</c:v>
                </c:pt>
                <c:pt idx="14">
                  <c:v>10.423000000000002</c:v>
                </c:pt>
                <c:pt idx="15">
                  <c:v>10.463000000000001</c:v>
                </c:pt>
                <c:pt idx="16">
                  <c:v>10.633000000000001</c:v>
                </c:pt>
                <c:pt idx="17">
                  <c:v>11.103000000000002</c:v>
                </c:pt>
                <c:pt idx="18">
                  <c:v>11.447000000000003</c:v>
                </c:pt>
                <c:pt idx="19">
                  <c:v>11.907000000000004</c:v>
                </c:pt>
                <c:pt idx="20">
                  <c:v>12.147000000000002</c:v>
                </c:pt>
                <c:pt idx="21">
                  <c:v>12.077000000000002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A-4BD5-905B-3CD53A24A687}"/>
            </c:ext>
          </c:extLst>
        </c:ser>
        <c:ser>
          <c:idx val="1"/>
          <c:order val="1"/>
          <c:xVal>
            <c:numRef>
              <c:f>'earth calculation'!$R$87:$R$102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5.0545000000000018</c:v>
                </c:pt>
                <c:pt idx="6">
                  <c:v>7.5545000000000018</c:v>
                </c:pt>
                <c:pt idx="7">
                  <c:v>9.65</c:v>
                </c:pt>
                <c:pt idx="8">
                  <c:v>19.649999999999999</c:v>
                </c:pt>
                <c:pt idx="9">
                  <c:v>21.75</c:v>
                </c:pt>
                <c:pt idx="10">
                  <c:v>24.25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</c:numCache>
            </c:numRef>
          </c:xVal>
          <c:yVal>
            <c:numRef>
              <c:f>'earth calculation'!$S$87:$S$102</c:f>
              <c:numCache>
                <c:formatCode>0.00</c:formatCode>
                <c:ptCount val="16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11.103000000000002</c:v>
                </c:pt>
                <c:pt idx="12">
                  <c:v>11.447000000000003</c:v>
                </c:pt>
                <c:pt idx="13">
                  <c:v>11.907000000000004</c:v>
                </c:pt>
                <c:pt idx="14">
                  <c:v>12.147000000000002</c:v>
                </c:pt>
                <c:pt idx="15">
                  <c:v>12.077000000000002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A-4BD5-905B-3CD53A24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5520"/>
        <c:axId val="219117056"/>
      </c:scatterChart>
      <c:valAx>
        <c:axId val="21911552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17056"/>
        <c:crosses val="autoZero"/>
        <c:crossBetween val="midCat"/>
        <c:majorUnit val="4"/>
        <c:minorUnit val="1"/>
      </c:valAx>
      <c:valAx>
        <c:axId val="2191170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15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calculation'!$A$126:$A$148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'earth calculation'!$B$126:$B$148</c:f>
              <c:numCache>
                <c:formatCode>0.00</c:formatCode>
                <c:ptCount val="23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10.552000000000003</c:v>
                </c:pt>
                <c:pt idx="10">
                  <c:v>10.522000000000004</c:v>
                </c:pt>
                <c:pt idx="11">
                  <c:v>10.522000000000004</c:v>
                </c:pt>
                <c:pt idx="12">
                  <c:v>10.522000000000004</c:v>
                </c:pt>
                <c:pt idx="13">
                  <c:v>10.482000000000003</c:v>
                </c:pt>
                <c:pt idx="14">
                  <c:v>10.432000000000004</c:v>
                </c:pt>
                <c:pt idx="15">
                  <c:v>10.322000000000003</c:v>
                </c:pt>
                <c:pt idx="16">
                  <c:v>10.332000000000004</c:v>
                </c:pt>
                <c:pt idx="17">
                  <c:v>10.562000000000003</c:v>
                </c:pt>
                <c:pt idx="18">
                  <c:v>10.642000000000003</c:v>
                </c:pt>
                <c:pt idx="19">
                  <c:v>11.112000000000004</c:v>
                </c:pt>
                <c:pt idx="20">
                  <c:v>11.546000000000003</c:v>
                </c:pt>
                <c:pt idx="21">
                  <c:v>11.966000000000005</c:v>
                </c:pt>
                <c:pt idx="22">
                  <c:v>12.076000000000004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4-470C-ABBF-41F10201CB57}"/>
            </c:ext>
          </c:extLst>
        </c:ser>
        <c:ser>
          <c:idx val="1"/>
          <c:order val="1"/>
          <c:xVal>
            <c:numRef>
              <c:f>'earth calculation'!$R$126:$R$142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5.0680000000000049</c:v>
                </c:pt>
                <c:pt idx="6">
                  <c:v>7.5680000000000049</c:v>
                </c:pt>
                <c:pt idx="7">
                  <c:v>9.67</c:v>
                </c:pt>
                <c:pt idx="8">
                  <c:v>19.670000000000002</c:v>
                </c:pt>
                <c:pt idx="9">
                  <c:v>21.77</c:v>
                </c:pt>
                <c:pt idx="10">
                  <c:v>24.27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xVal>
          <c:yVal>
            <c:numRef>
              <c:f>'earth calculation'!$S$126:$S$142</c:f>
              <c:numCache>
                <c:formatCode>0.00</c:formatCode>
                <c:ptCount val="17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10.562000000000003</c:v>
                </c:pt>
                <c:pt idx="12">
                  <c:v>10.642000000000003</c:v>
                </c:pt>
                <c:pt idx="13">
                  <c:v>11.112000000000004</c:v>
                </c:pt>
                <c:pt idx="14">
                  <c:v>11.546000000000003</c:v>
                </c:pt>
                <c:pt idx="15">
                  <c:v>11.966000000000005</c:v>
                </c:pt>
                <c:pt idx="16">
                  <c:v>12.076000000000004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4-470C-ABBF-41F10201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50208"/>
        <c:axId val="219151744"/>
      </c:scatterChart>
      <c:valAx>
        <c:axId val="21915020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1744"/>
        <c:crosses val="autoZero"/>
        <c:crossBetween val="midCat"/>
        <c:majorUnit val="4"/>
        <c:minorUnit val="1"/>
      </c:valAx>
      <c:valAx>
        <c:axId val="2191517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0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calculation'!$A$168:$A$195</c:f>
              <c:numCache>
                <c:formatCode>0.00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</c:numCache>
            </c:numRef>
          </c:xVal>
          <c:yVal>
            <c:numRef>
              <c:f>'earth calculation'!$B$168:$B$195</c:f>
              <c:numCache>
                <c:formatCode>0.00</c:formatCode>
                <c:ptCount val="28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10.516000000000004</c:v>
                </c:pt>
                <c:pt idx="12">
                  <c:v>10.596000000000004</c:v>
                </c:pt>
                <c:pt idx="13">
                  <c:v>10.556000000000003</c:v>
                </c:pt>
                <c:pt idx="14">
                  <c:v>10.416000000000004</c:v>
                </c:pt>
                <c:pt idx="15">
                  <c:v>10.526000000000003</c:v>
                </c:pt>
                <c:pt idx="16">
                  <c:v>10.506000000000004</c:v>
                </c:pt>
                <c:pt idx="17">
                  <c:v>10.566000000000003</c:v>
                </c:pt>
                <c:pt idx="18">
                  <c:v>10.546000000000003</c:v>
                </c:pt>
                <c:pt idx="19">
                  <c:v>10.596000000000004</c:v>
                </c:pt>
                <c:pt idx="20">
                  <c:v>10.586000000000002</c:v>
                </c:pt>
                <c:pt idx="21">
                  <c:v>10.616000000000003</c:v>
                </c:pt>
                <c:pt idx="22">
                  <c:v>10.606000000000003</c:v>
                </c:pt>
                <c:pt idx="23">
                  <c:v>10.676000000000004</c:v>
                </c:pt>
                <c:pt idx="24">
                  <c:v>11.126000000000003</c:v>
                </c:pt>
                <c:pt idx="25">
                  <c:v>11.485000000000003</c:v>
                </c:pt>
                <c:pt idx="26">
                  <c:v>11.645000000000003</c:v>
                </c:pt>
                <c:pt idx="27">
                  <c:v>11.645000000000003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6-4610-920A-7FEDA8C24D31}"/>
            </c:ext>
          </c:extLst>
        </c:ser>
        <c:ser>
          <c:idx val="1"/>
          <c:order val="1"/>
          <c:xVal>
            <c:numRef>
              <c:f>'earth calculation'!$R$168:$R$191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8.2490000000000023</c:v>
                </c:pt>
                <c:pt idx="11">
                  <c:v>10.749000000000002</c:v>
                </c:pt>
                <c:pt idx="12">
                  <c:v>12.85</c:v>
                </c:pt>
                <c:pt idx="13">
                  <c:v>22.85</c:v>
                </c:pt>
                <c:pt idx="14">
                  <c:v>24.95</c:v>
                </c:pt>
                <c:pt idx="15">
                  <c:v>27.45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</c:numCache>
            </c:numRef>
          </c:xVal>
          <c:yVal>
            <c:numRef>
              <c:f>'earth calculation'!$S$168:$S$191</c:f>
              <c:numCache>
                <c:formatCode>0.00</c:formatCode>
                <c:ptCount val="24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10.4</c:v>
                </c:pt>
                <c:pt idx="11">
                  <c:v>10.4</c:v>
                </c:pt>
                <c:pt idx="12">
                  <c:v>9</c:v>
                </c:pt>
                <c:pt idx="13">
                  <c:v>9</c:v>
                </c:pt>
                <c:pt idx="14">
                  <c:v>10.4</c:v>
                </c:pt>
                <c:pt idx="15">
                  <c:v>10.4</c:v>
                </c:pt>
                <c:pt idx="16">
                  <c:v>10.586000000000002</c:v>
                </c:pt>
                <c:pt idx="17">
                  <c:v>10.616000000000003</c:v>
                </c:pt>
                <c:pt idx="18">
                  <c:v>10.606000000000003</c:v>
                </c:pt>
                <c:pt idx="19">
                  <c:v>10.676000000000004</c:v>
                </c:pt>
                <c:pt idx="20">
                  <c:v>11.126000000000003</c:v>
                </c:pt>
                <c:pt idx="21">
                  <c:v>11.485000000000003</c:v>
                </c:pt>
                <c:pt idx="22">
                  <c:v>11.645000000000003</c:v>
                </c:pt>
                <c:pt idx="23">
                  <c:v>11.645000000000003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6-4610-920A-7FEDA8C2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32608"/>
        <c:axId val="219334144"/>
      </c:scatterChart>
      <c:valAx>
        <c:axId val="21933260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34144"/>
        <c:crosses val="autoZero"/>
        <c:crossBetween val="midCat"/>
        <c:majorUnit val="4"/>
        <c:minorUnit val="1"/>
      </c:valAx>
      <c:valAx>
        <c:axId val="2193341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326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calculation'!$A$209:$A$233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</c:numCache>
            </c:numRef>
          </c:xVal>
          <c:yVal>
            <c:numRef>
              <c:f>'earth calculation'!$B$209:$B$233</c:f>
              <c:numCache>
                <c:formatCode>0.00</c:formatCode>
                <c:ptCount val="25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10.604000000000005</c:v>
                </c:pt>
                <c:pt idx="10">
                  <c:v>10.684000000000005</c:v>
                </c:pt>
                <c:pt idx="11">
                  <c:v>10.614000000000004</c:v>
                </c:pt>
                <c:pt idx="12">
                  <c:v>10.564000000000004</c:v>
                </c:pt>
                <c:pt idx="13">
                  <c:v>10.524000000000004</c:v>
                </c:pt>
                <c:pt idx="14">
                  <c:v>10.584000000000003</c:v>
                </c:pt>
                <c:pt idx="15">
                  <c:v>10.564000000000004</c:v>
                </c:pt>
                <c:pt idx="16">
                  <c:v>10.544000000000004</c:v>
                </c:pt>
                <c:pt idx="17">
                  <c:v>10.574000000000003</c:v>
                </c:pt>
                <c:pt idx="18">
                  <c:v>10.584000000000003</c:v>
                </c:pt>
                <c:pt idx="19">
                  <c:v>10.694000000000004</c:v>
                </c:pt>
                <c:pt idx="20">
                  <c:v>11.134000000000004</c:v>
                </c:pt>
                <c:pt idx="21">
                  <c:v>11.847</c:v>
                </c:pt>
                <c:pt idx="22">
                  <c:v>11.787000000000003</c:v>
                </c:pt>
                <c:pt idx="23">
                  <c:v>11.807000000000004</c:v>
                </c:pt>
                <c:pt idx="24">
                  <c:v>11.807000000000004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F-433C-B261-8258915B45B1}"/>
            </c:ext>
          </c:extLst>
        </c:ser>
        <c:ser>
          <c:idx val="1"/>
          <c:order val="1"/>
          <c:xVal>
            <c:numRef>
              <c:f>'earth calculation'!$R$209:$R$225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5.3155000000000037</c:v>
                </c:pt>
                <c:pt idx="6">
                  <c:v>7.8155000000000037</c:v>
                </c:pt>
                <c:pt idx="7">
                  <c:v>9.92</c:v>
                </c:pt>
                <c:pt idx="8">
                  <c:v>19.920000000000002</c:v>
                </c:pt>
                <c:pt idx="9">
                  <c:v>22.02</c:v>
                </c:pt>
                <c:pt idx="10">
                  <c:v>24.52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</c:numCache>
            </c:numRef>
          </c:xVal>
          <c:yVal>
            <c:numRef>
              <c:f>'earth calculation'!$S$209:$S$225</c:f>
              <c:numCache>
                <c:formatCode>0.00</c:formatCode>
                <c:ptCount val="17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10.694000000000004</c:v>
                </c:pt>
                <c:pt idx="12">
                  <c:v>11.134000000000004</c:v>
                </c:pt>
                <c:pt idx="13">
                  <c:v>11.847</c:v>
                </c:pt>
                <c:pt idx="14">
                  <c:v>11.787000000000003</c:v>
                </c:pt>
                <c:pt idx="15">
                  <c:v>11.807000000000004</c:v>
                </c:pt>
                <c:pt idx="16">
                  <c:v>11.807000000000004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F-433C-B261-8258915B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44064"/>
        <c:axId val="219945600"/>
      </c:scatterChart>
      <c:valAx>
        <c:axId val="21994406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45600"/>
        <c:crosses val="autoZero"/>
        <c:crossBetween val="midCat"/>
        <c:majorUnit val="4"/>
        <c:minorUnit val="1"/>
      </c:valAx>
      <c:valAx>
        <c:axId val="2199456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44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calculation'!$A$250:$A$274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'earth calculation'!$B$250:$B$274</c:f>
              <c:numCache>
                <c:formatCode>0.00</c:formatCode>
                <c:ptCount val="25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10.680000000000003</c:v>
                </c:pt>
                <c:pt idx="11">
                  <c:v>10.650000000000004</c:v>
                </c:pt>
                <c:pt idx="12">
                  <c:v>10.670000000000003</c:v>
                </c:pt>
                <c:pt idx="13">
                  <c:v>10.640000000000004</c:v>
                </c:pt>
                <c:pt idx="14">
                  <c:v>10.570000000000004</c:v>
                </c:pt>
                <c:pt idx="15">
                  <c:v>10.650000000000004</c:v>
                </c:pt>
                <c:pt idx="16">
                  <c:v>10.620000000000005</c:v>
                </c:pt>
                <c:pt idx="17">
                  <c:v>10.540000000000004</c:v>
                </c:pt>
                <c:pt idx="18">
                  <c:v>10.610000000000005</c:v>
                </c:pt>
                <c:pt idx="19">
                  <c:v>10.590000000000003</c:v>
                </c:pt>
                <c:pt idx="20">
                  <c:v>10.700000000000005</c:v>
                </c:pt>
                <c:pt idx="21">
                  <c:v>11.140000000000004</c:v>
                </c:pt>
                <c:pt idx="22">
                  <c:v>11.558000000000003</c:v>
                </c:pt>
                <c:pt idx="23">
                  <c:v>12.098000000000004</c:v>
                </c:pt>
                <c:pt idx="24">
                  <c:v>12.298000000000005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0-4DBD-88A3-5904A93AA0C3}"/>
            </c:ext>
          </c:extLst>
        </c:ser>
        <c:ser>
          <c:idx val="1"/>
          <c:order val="1"/>
          <c:xVal>
            <c:numRef>
              <c:f>'earth calculation'!$R$250:$R$269</c:f>
              <c:numCache>
                <c:formatCode>0.00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7.3750000000000053</c:v>
                </c:pt>
                <c:pt idx="9">
                  <c:v>9.8750000000000053</c:v>
                </c:pt>
                <c:pt idx="10">
                  <c:v>11.98</c:v>
                </c:pt>
                <c:pt idx="11">
                  <c:v>21.98</c:v>
                </c:pt>
                <c:pt idx="12">
                  <c:v>24.08</c:v>
                </c:pt>
                <c:pt idx="13">
                  <c:v>26.58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</c:numCache>
            </c:numRef>
          </c:xVal>
          <c:yVal>
            <c:numRef>
              <c:f>'earth calculation'!$S$250:$S$269</c:f>
              <c:numCache>
                <c:formatCode>0.00</c:formatCode>
                <c:ptCount val="20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10.4</c:v>
                </c:pt>
                <c:pt idx="9">
                  <c:v>10.4</c:v>
                </c:pt>
                <c:pt idx="10">
                  <c:v>9</c:v>
                </c:pt>
                <c:pt idx="11">
                  <c:v>9</c:v>
                </c:pt>
                <c:pt idx="12">
                  <c:v>10.4</c:v>
                </c:pt>
                <c:pt idx="13">
                  <c:v>10.4</c:v>
                </c:pt>
                <c:pt idx="14">
                  <c:v>10.590000000000003</c:v>
                </c:pt>
                <c:pt idx="15">
                  <c:v>10.700000000000005</c:v>
                </c:pt>
                <c:pt idx="16">
                  <c:v>11.140000000000004</c:v>
                </c:pt>
                <c:pt idx="17">
                  <c:v>11.558000000000003</c:v>
                </c:pt>
                <c:pt idx="18">
                  <c:v>12.098000000000004</c:v>
                </c:pt>
                <c:pt idx="19">
                  <c:v>12.298000000000005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0-4DBD-88A3-5904A93A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1040"/>
        <c:axId val="219996928"/>
      </c:scatterChart>
      <c:valAx>
        <c:axId val="21999104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6928"/>
        <c:crosses val="autoZero"/>
        <c:crossBetween val="midCat"/>
        <c:majorUnit val="4"/>
        <c:minorUnit val="1"/>
      </c:valAx>
      <c:valAx>
        <c:axId val="21999692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1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calculation'!$A$290:$A$311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'earth calculation'!$B$290:$B$311</c:f>
              <c:numCache>
                <c:formatCode>0.00</c:formatCode>
                <c:ptCount val="22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10.630000000000004</c:v>
                </c:pt>
                <c:pt idx="7">
                  <c:v>10.690000000000005</c:v>
                </c:pt>
                <c:pt idx="8">
                  <c:v>10.540000000000004</c:v>
                </c:pt>
                <c:pt idx="9">
                  <c:v>10.550000000000004</c:v>
                </c:pt>
                <c:pt idx="10">
                  <c:v>10.580000000000004</c:v>
                </c:pt>
                <c:pt idx="11">
                  <c:v>10.570000000000004</c:v>
                </c:pt>
                <c:pt idx="12">
                  <c:v>10.530000000000005</c:v>
                </c:pt>
                <c:pt idx="13">
                  <c:v>10.490000000000004</c:v>
                </c:pt>
                <c:pt idx="14">
                  <c:v>10.510000000000003</c:v>
                </c:pt>
                <c:pt idx="15">
                  <c:v>10.620000000000005</c:v>
                </c:pt>
                <c:pt idx="16">
                  <c:v>10.640000000000004</c:v>
                </c:pt>
                <c:pt idx="17">
                  <c:v>11.140000000000004</c:v>
                </c:pt>
                <c:pt idx="18">
                  <c:v>11.352000000000006</c:v>
                </c:pt>
                <c:pt idx="19">
                  <c:v>11.982000000000005</c:v>
                </c:pt>
                <c:pt idx="20">
                  <c:v>12.072000000000006</c:v>
                </c:pt>
                <c:pt idx="21">
                  <c:v>12.122000000000005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5-420D-95F4-A24D3991434B}"/>
            </c:ext>
          </c:extLst>
        </c:ser>
        <c:ser>
          <c:idx val="1"/>
          <c:order val="1"/>
          <c:xVal>
            <c:numRef>
              <c:f>'earth calculation'!$R$291:$R$306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7.55</c:v>
                </c:pt>
                <c:pt idx="7">
                  <c:v>17.55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'earth calculation'!$S$291:$S$306</c:f>
              <c:numCache>
                <c:formatCode>0.00</c:formatCode>
                <c:ptCount val="16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9</c:v>
                </c:pt>
                <c:pt idx="7">
                  <c:v>9</c:v>
                </c:pt>
                <c:pt idx="8">
                  <c:v>10.620000000000005</c:v>
                </c:pt>
                <c:pt idx="9">
                  <c:v>10.640000000000004</c:v>
                </c:pt>
                <c:pt idx="10">
                  <c:v>11.140000000000004</c:v>
                </c:pt>
                <c:pt idx="11">
                  <c:v>11.352000000000006</c:v>
                </c:pt>
                <c:pt idx="12">
                  <c:v>11.982000000000005</c:v>
                </c:pt>
                <c:pt idx="13">
                  <c:v>12.072000000000006</c:v>
                </c:pt>
                <c:pt idx="14">
                  <c:v>12.122000000000005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5-420D-95F4-A24D3991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30848"/>
        <c:axId val="220032384"/>
      </c:scatterChart>
      <c:valAx>
        <c:axId val="2200308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2384"/>
        <c:crosses val="autoZero"/>
        <c:crossBetween val="midCat"/>
        <c:majorUnit val="4"/>
        <c:minorUnit val="1"/>
      </c:valAx>
      <c:valAx>
        <c:axId val="2200323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0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calculation'!$A$331:$A$354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</c:numCache>
            </c:numRef>
          </c:xVal>
          <c:yVal>
            <c:numRef>
              <c:f>'earth calculation'!$B$331:$B$354</c:f>
              <c:numCache>
                <c:formatCode>0.00</c:formatCode>
                <c:ptCount val="24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10.680000000000005</c:v>
                </c:pt>
                <c:pt idx="10">
                  <c:v>10.730000000000006</c:v>
                </c:pt>
                <c:pt idx="11">
                  <c:v>10.730000000000006</c:v>
                </c:pt>
                <c:pt idx="12">
                  <c:v>10.650000000000006</c:v>
                </c:pt>
                <c:pt idx="13">
                  <c:v>10.660000000000005</c:v>
                </c:pt>
                <c:pt idx="14">
                  <c:v>10.690000000000005</c:v>
                </c:pt>
                <c:pt idx="15">
                  <c:v>10.730000000000006</c:v>
                </c:pt>
                <c:pt idx="16">
                  <c:v>10.710000000000006</c:v>
                </c:pt>
                <c:pt idx="17">
                  <c:v>10.710000000000006</c:v>
                </c:pt>
                <c:pt idx="18">
                  <c:v>10.690000000000005</c:v>
                </c:pt>
                <c:pt idx="19">
                  <c:v>11.150000000000006</c:v>
                </c:pt>
                <c:pt idx="20">
                  <c:v>11.484000000000005</c:v>
                </c:pt>
                <c:pt idx="21">
                  <c:v>12.064000000000005</c:v>
                </c:pt>
                <c:pt idx="22">
                  <c:v>12.034000000000006</c:v>
                </c:pt>
                <c:pt idx="23">
                  <c:v>12.034000000000006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8-4CB8-AA6B-991AA6B8B53D}"/>
            </c:ext>
          </c:extLst>
        </c:ser>
        <c:ser>
          <c:idx val="1"/>
          <c:order val="1"/>
          <c:xVal>
            <c:numRef>
              <c:f>'earth calculation'!$R$331:$R$349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9.52</c:v>
                </c:pt>
                <c:pt idx="10">
                  <c:v>19.52</c:v>
                </c:pt>
                <c:pt idx="11">
                  <c:v>21.62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'earth calculation'!$S$331:$S$349</c:f>
              <c:numCache>
                <c:formatCode>0.00</c:formatCode>
                <c:ptCount val="19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10.710000000000006</c:v>
                </c:pt>
                <c:pt idx="13">
                  <c:v>10.690000000000005</c:v>
                </c:pt>
                <c:pt idx="14">
                  <c:v>11.150000000000006</c:v>
                </c:pt>
                <c:pt idx="15">
                  <c:v>11.484000000000005</c:v>
                </c:pt>
                <c:pt idx="16">
                  <c:v>12.064000000000005</c:v>
                </c:pt>
                <c:pt idx="17">
                  <c:v>12.034000000000006</c:v>
                </c:pt>
                <c:pt idx="18">
                  <c:v>12.034000000000006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8-4CB8-AA6B-991AA6B8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61696"/>
        <c:axId val="220063232"/>
      </c:scatterChart>
      <c:valAx>
        <c:axId val="22006169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3232"/>
        <c:crosses val="autoZero"/>
        <c:crossBetween val="midCat"/>
        <c:majorUnit val="4"/>
        <c:minorUnit val="1"/>
      </c:valAx>
      <c:valAx>
        <c:axId val="22006323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1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calculation'!$A$373:$A$399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37</c:v>
                </c:pt>
              </c:numCache>
            </c:numRef>
          </c:xVal>
          <c:yVal>
            <c:numRef>
              <c:f>'earth calculation'!$B$373:$B$399</c:f>
              <c:numCache>
                <c:formatCode>0.00</c:formatCode>
                <c:ptCount val="27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10.810000000000004</c:v>
                </c:pt>
                <c:pt idx="10">
                  <c:v>10.820000000000004</c:v>
                </c:pt>
                <c:pt idx="11">
                  <c:v>10.840000000000003</c:v>
                </c:pt>
                <c:pt idx="12">
                  <c:v>10.820000000000004</c:v>
                </c:pt>
                <c:pt idx="13">
                  <c:v>10.830000000000004</c:v>
                </c:pt>
                <c:pt idx="14">
                  <c:v>10.810000000000004</c:v>
                </c:pt>
                <c:pt idx="15">
                  <c:v>10.790000000000003</c:v>
                </c:pt>
                <c:pt idx="16">
                  <c:v>10.780000000000003</c:v>
                </c:pt>
                <c:pt idx="17">
                  <c:v>10.780000000000003</c:v>
                </c:pt>
                <c:pt idx="18">
                  <c:v>10.770000000000003</c:v>
                </c:pt>
                <c:pt idx="19">
                  <c:v>10.830000000000004</c:v>
                </c:pt>
                <c:pt idx="20">
                  <c:v>10.890000000000004</c:v>
                </c:pt>
                <c:pt idx="21">
                  <c:v>11.180000000000003</c:v>
                </c:pt>
                <c:pt idx="22">
                  <c:v>11.560000000000004</c:v>
                </c:pt>
                <c:pt idx="23">
                  <c:v>11.970000000000004</c:v>
                </c:pt>
                <c:pt idx="24">
                  <c:v>12.270000000000005</c:v>
                </c:pt>
                <c:pt idx="25">
                  <c:v>12.330000000000005</c:v>
                </c:pt>
                <c:pt idx="26">
                  <c:v>12.380000000000004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5-4C6F-A5CB-4FFC9B2A71CA}"/>
            </c:ext>
          </c:extLst>
        </c:ser>
        <c:ser>
          <c:idx val="1"/>
          <c:order val="1"/>
          <c:xVal>
            <c:numRef>
              <c:f>'earth calculation'!$R$373:$R$395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7.15</c:v>
                </c:pt>
                <c:pt idx="9">
                  <c:v>9.65</c:v>
                </c:pt>
                <c:pt idx="10">
                  <c:v>11.75</c:v>
                </c:pt>
                <c:pt idx="11">
                  <c:v>21.75</c:v>
                </c:pt>
                <c:pt idx="12">
                  <c:v>23.85</c:v>
                </c:pt>
                <c:pt idx="13">
                  <c:v>26.35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</c:numCache>
            </c:numRef>
          </c:xVal>
          <c:yVal>
            <c:numRef>
              <c:f>'earth calculation'!$S$373:$S$395</c:f>
              <c:numCache>
                <c:formatCode>0.00</c:formatCode>
                <c:ptCount val="23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</c:v>
                </c:pt>
                <c:pt idx="8">
                  <c:v>10.4</c:v>
                </c:pt>
                <c:pt idx="9">
                  <c:v>10.4</c:v>
                </c:pt>
                <c:pt idx="10">
                  <c:v>9</c:v>
                </c:pt>
                <c:pt idx="11">
                  <c:v>9</c:v>
                </c:pt>
                <c:pt idx="12">
                  <c:v>10.4</c:v>
                </c:pt>
                <c:pt idx="13">
                  <c:v>10.4</c:v>
                </c:pt>
                <c:pt idx="14">
                  <c:v>10.770000000000003</c:v>
                </c:pt>
                <c:pt idx="15">
                  <c:v>10.830000000000004</c:v>
                </c:pt>
                <c:pt idx="16">
                  <c:v>10.890000000000004</c:v>
                </c:pt>
                <c:pt idx="17">
                  <c:v>11.180000000000003</c:v>
                </c:pt>
                <c:pt idx="18">
                  <c:v>11.560000000000004</c:v>
                </c:pt>
                <c:pt idx="19">
                  <c:v>11.970000000000004</c:v>
                </c:pt>
                <c:pt idx="20">
                  <c:v>12.270000000000005</c:v>
                </c:pt>
                <c:pt idx="21">
                  <c:v>12.330000000000005</c:v>
                </c:pt>
                <c:pt idx="22">
                  <c:v>12.380000000000004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5-4C6F-A5CB-4FFC9B2A7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45664"/>
        <c:axId val="221347200"/>
      </c:scatterChart>
      <c:valAx>
        <c:axId val="22134566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7200"/>
        <c:crosses val="autoZero"/>
        <c:crossBetween val="midCat"/>
        <c:majorUnit val="4"/>
        <c:minorUnit val="1"/>
      </c:valAx>
      <c:valAx>
        <c:axId val="2213472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5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data'!$A$126:$A$153</c:f>
              <c:numCache>
                <c:formatCode>0.00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</c:numCache>
            </c:numRef>
          </c:xVal>
          <c:yVal>
            <c:numRef>
              <c:f>'cross sectional data'!$B$126:$B$153</c:f>
              <c:numCache>
                <c:formatCode>0.00</c:formatCode>
                <c:ptCount val="28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10.516000000000004</c:v>
                </c:pt>
                <c:pt idx="12">
                  <c:v>10.596000000000004</c:v>
                </c:pt>
                <c:pt idx="13">
                  <c:v>10.556000000000003</c:v>
                </c:pt>
                <c:pt idx="14">
                  <c:v>10.416000000000004</c:v>
                </c:pt>
                <c:pt idx="15">
                  <c:v>10.526000000000003</c:v>
                </c:pt>
                <c:pt idx="16">
                  <c:v>10.506000000000004</c:v>
                </c:pt>
                <c:pt idx="17">
                  <c:v>10.566000000000003</c:v>
                </c:pt>
                <c:pt idx="18">
                  <c:v>10.546000000000003</c:v>
                </c:pt>
                <c:pt idx="19">
                  <c:v>10.596000000000004</c:v>
                </c:pt>
                <c:pt idx="20">
                  <c:v>10.586000000000002</c:v>
                </c:pt>
                <c:pt idx="21">
                  <c:v>10.616000000000003</c:v>
                </c:pt>
                <c:pt idx="22">
                  <c:v>10.606000000000003</c:v>
                </c:pt>
                <c:pt idx="23">
                  <c:v>10.676000000000004</c:v>
                </c:pt>
                <c:pt idx="24">
                  <c:v>11.126000000000003</c:v>
                </c:pt>
                <c:pt idx="25">
                  <c:v>11.485000000000003</c:v>
                </c:pt>
                <c:pt idx="26">
                  <c:v>11.645000000000003</c:v>
                </c:pt>
                <c:pt idx="27">
                  <c:v>11.645000000000003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D-4391-B7D4-7FE469804AE8}"/>
            </c:ext>
          </c:extLst>
        </c:ser>
        <c:ser>
          <c:idx val="1"/>
          <c:order val="1"/>
          <c:xVal>
            <c:numRef>
              <c:f>'cross sectional data'!$R$125:$R$148</c:f>
            </c:numRef>
          </c:xVal>
          <c:yVal>
            <c:numRef>
              <c:f>'cross sectional data'!$S$125:$S$148</c:f>
            </c:numRef>
          </c:yVal>
          <c:smooth val="0"/>
          <c:extLst>
            <c:ext xmlns:c16="http://schemas.microsoft.com/office/drawing/2014/chart" uri="{C3380CC4-5D6E-409C-BE32-E72D297353CC}">
              <c16:uniqueId val="{00000001-F0FD-4391-B7D4-7FE46980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7552"/>
        <c:axId val="214169088"/>
      </c:scatterChart>
      <c:valAx>
        <c:axId val="21416755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9088"/>
        <c:crosses val="autoZero"/>
        <c:crossBetween val="midCat"/>
        <c:majorUnit val="4"/>
        <c:minorUnit val="1"/>
      </c:valAx>
      <c:valAx>
        <c:axId val="21416908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7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calculation'!$A$414:$A$434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'earth calculation'!$B$414:$B$434</c:f>
              <c:numCache>
                <c:formatCode>0.00</c:formatCode>
                <c:ptCount val="21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11.030000000000005</c:v>
                </c:pt>
                <c:pt idx="6">
                  <c:v>10.960000000000004</c:v>
                </c:pt>
                <c:pt idx="7">
                  <c:v>10.730000000000004</c:v>
                </c:pt>
                <c:pt idx="8">
                  <c:v>10.920000000000003</c:v>
                </c:pt>
                <c:pt idx="9">
                  <c:v>10.960000000000004</c:v>
                </c:pt>
                <c:pt idx="10">
                  <c:v>11.030000000000005</c:v>
                </c:pt>
                <c:pt idx="11">
                  <c:v>10.900000000000004</c:v>
                </c:pt>
                <c:pt idx="12">
                  <c:v>11.000000000000004</c:v>
                </c:pt>
                <c:pt idx="13">
                  <c:v>10.860000000000005</c:v>
                </c:pt>
                <c:pt idx="14">
                  <c:v>10.840000000000003</c:v>
                </c:pt>
                <c:pt idx="15">
                  <c:v>10.940000000000005</c:v>
                </c:pt>
                <c:pt idx="16">
                  <c:v>10.890000000000004</c:v>
                </c:pt>
                <c:pt idx="17">
                  <c:v>11.310000000000004</c:v>
                </c:pt>
                <c:pt idx="18">
                  <c:v>12.320000000000004</c:v>
                </c:pt>
                <c:pt idx="19">
                  <c:v>12.300000000000004</c:v>
                </c:pt>
                <c:pt idx="20">
                  <c:v>12.300000000000004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D-42E1-ACC8-C1D061CC1B27}"/>
            </c:ext>
          </c:extLst>
        </c:ser>
        <c:ser>
          <c:idx val="1"/>
          <c:order val="1"/>
          <c:xVal>
            <c:numRef>
              <c:f>'earth calculation'!$R$413:$R$427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5.3650000000000055</c:v>
                </c:pt>
                <c:pt idx="6">
                  <c:v>6.3650000000000055</c:v>
                </c:pt>
                <c:pt idx="7">
                  <c:v>8.4700000000000006</c:v>
                </c:pt>
                <c:pt idx="8">
                  <c:v>18.47</c:v>
                </c:pt>
                <c:pt idx="9">
                  <c:v>20.57</c:v>
                </c:pt>
                <c:pt idx="10">
                  <c:v>21.57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'earth calculation'!$S$413:$S$427</c:f>
              <c:numCache>
                <c:formatCode>0.00</c:formatCode>
                <c:ptCount val="15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11.310000000000004</c:v>
                </c:pt>
                <c:pt idx="12">
                  <c:v>12.320000000000004</c:v>
                </c:pt>
                <c:pt idx="13">
                  <c:v>12.300000000000004</c:v>
                </c:pt>
                <c:pt idx="14">
                  <c:v>12.300000000000004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D-42E1-ACC8-C1D061CC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65216"/>
        <c:axId val="221066752"/>
      </c:scatterChart>
      <c:valAx>
        <c:axId val="2210652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66752"/>
        <c:crosses val="autoZero"/>
        <c:crossBetween val="midCat"/>
        <c:majorUnit val="4"/>
        <c:minorUnit val="1"/>
      </c:valAx>
      <c:valAx>
        <c:axId val="2210667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65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calculation'!$A$454:$A$480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45</c:v>
                </c:pt>
              </c:numCache>
            </c:numRef>
          </c:xVal>
          <c:yVal>
            <c:numRef>
              <c:f>'earth calculation'!$B$454:$B$480</c:f>
              <c:numCache>
                <c:formatCode>0.00</c:formatCode>
                <c:ptCount val="27"/>
                <c:pt idx="0">
                  <c:v>13.351000000000004</c:v>
                </c:pt>
                <c:pt idx="1">
                  <c:v>12.701000000000004</c:v>
                </c:pt>
                <c:pt idx="2">
                  <c:v>12.101000000000004</c:v>
                </c:pt>
                <c:pt idx="3">
                  <c:v>11.651000000000003</c:v>
                </c:pt>
                <c:pt idx="4">
                  <c:v>11.323000000000004</c:v>
                </c:pt>
                <c:pt idx="5">
                  <c:v>11.053000000000004</c:v>
                </c:pt>
                <c:pt idx="6">
                  <c:v>10.923000000000004</c:v>
                </c:pt>
                <c:pt idx="7">
                  <c:v>10.893000000000004</c:v>
                </c:pt>
                <c:pt idx="8">
                  <c:v>10.953000000000005</c:v>
                </c:pt>
                <c:pt idx="9">
                  <c:v>10.983000000000004</c:v>
                </c:pt>
                <c:pt idx="10">
                  <c:v>11.063000000000004</c:v>
                </c:pt>
                <c:pt idx="11">
                  <c:v>11.083000000000004</c:v>
                </c:pt>
                <c:pt idx="12">
                  <c:v>11.013000000000003</c:v>
                </c:pt>
                <c:pt idx="13">
                  <c:v>10.933000000000003</c:v>
                </c:pt>
                <c:pt idx="14">
                  <c:v>10.963000000000005</c:v>
                </c:pt>
                <c:pt idx="15">
                  <c:v>11.003000000000004</c:v>
                </c:pt>
                <c:pt idx="16">
                  <c:v>11.033000000000005</c:v>
                </c:pt>
                <c:pt idx="17">
                  <c:v>11.013000000000003</c:v>
                </c:pt>
                <c:pt idx="18">
                  <c:v>10.993000000000004</c:v>
                </c:pt>
                <c:pt idx="19">
                  <c:v>11.043000000000005</c:v>
                </c:pt>
                <c:pt idx="20">
                  <c:v>11.323000000000004</c:v>
                </c:pt>
                <c:pt idx="21">
                  <c:v>11.441000000000004</c:v>
                </c:pt>
                <c:pt idx="22">
                  <c:v>11.301000000000004</c:v>
                </c:pt>
                <c:pt idx="23">
                  <c:v>11.711000000000004</c:v>
                </c:pt>
                <c:pt idx="24">
                  <c:v>12.151000000000003</c:v>
                </c:pt>
                <c:pt idx="25">
                  <c:v>12.621000000000004</c:v>
                </c:pt>
                <c:pt idx="26">
                  <c:v>12.681000000000004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3-4A73-944B-299C0471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2848"/>
        <c:axId val="221104384"/>
      </c:scatterChart>
      <c:valAx>
        <c:axId val="2211028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4384"/>
        <c:crosses val="autoZero"/>
        <c:crossBetween val="midCat"/>
        <c:majorUnit val="4"/>
        <c:minorUnit val="1"/>
      </c:valAx>
      <c:valAx>
        <c:axId val="2211043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2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calculation'!$A$493:$A$513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</c:numCache>
            </c:numRef>
          </c:xVal>
          <c:yVal>
            <c:numRef>
              <c:f>'earth calculation'!$B$493:$B$513</c:f>
              <c:numCache>
                <c:formatCode>0.00</c:formatCode>
                <c:ptCount val="21"/>
                <c:pt idx="0">
                  <c:v>13.384000000000004</c:v>
                </c:pt>
                <c:pt idx="1">
                  <c:v>13.274000000000004</c:v>
                </c:pt>
                <c:pt idx="2">
                  <c:v>12.674000000000003</c:v>
                </c:pt>
                <c:pt idx="3">
                  <c:v>11.834000000000003</c:v>
                </c:pt>
                <c:pt idx="4">
                  <c:v>11.337000000000003</c:v>
                </c:pt>
                <c:pt idx="5">
                  <c:v>11.047000000000004</c:v>
                </c:pt>
                <c:pt idx="6">
                  <c:v>10.857000000000003</c:v>
                </c:pt>
                <c:pt idx="7">
                  <c:v>10.797000000000004</c:v>
                </c:pt>
                <c:pt idx="8">
                  <c:v>10.727000000000004</c:v>
                </c:pt>
                <c:pt idx="9">
                  <c:v>10.757000000000003</c:v>
                </c:pt>
                <c:pt idx="10">
                  <c:v>10.727000000000004</c:v>
                </c:pt>
                <c:pt idx="11">
                  <c:v>10.737000000000004</c:v>
                </c:pt>
                <c:pt idx="12">
                  <c:v>10.677000000000003</c:v>
                </c:pt>
                <c:pt idx="13">
                  <c:v>10.807000000000004</c:v>
                </c:pt>
                <c:pt idx="14">
                  <c:v>10.817000000000004</c:v>
                </c:pt>
                <c:pt idx="15">
                  <c:v>10.607000000000003</c:v>
                </c:pt>
                <c:pt idx="16">
                  <c:v>11.127000000000002</c:v>
                </c:pt>
                <c:pt idx="17">
                  <c:v>11.336000000000004</c:v>
                </c:pt>
                <c:pt idx="18">
                  <c:v>11.574000000000003</c:v>
                </c:pt>
                <c:pt idx="19">
                  <c:v>12.054000000000004</c:v>
                </c:pt>
                <c:pt idx="20">
                  <c:v>12.234000000000004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F-4D6E-87FF-A7B6F74E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25248"/>
        <c:axId val="221143424"/>
      </c:scatterChart>
      <c:valAx>
        <c:axId val="2211252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43424"/>
        <c:crosses val="autoZero"/>
        <c:crossBetween val="midCat"/>
        <c:majorUnit val="4"/>
        <c:minorUnit val="1"/>
      </c:valAx>
      <c:valAx>
        <c:axId val="22114342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25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calculation'!$A$534:$A$556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</c:numCache>
            </c:numRef>
          </c:xVal>
          <c:yVal>
            <c:numRef>
              <c:f>'earth calculation'!$B$534:$B$556</c:f>
              <c:numCache>
                <c:formatCode>0.00</c:formatCode>
                <c:ptCount val="23"/>
                <c:pt idx="0">
                  <c:v>13.632000000000005</c:v>
                </c:pt>
                <c:pt idx="1">
                  <c:v>13.492000000000004</c:v>
                </c:pt>
                <c:pt idx="2">
                  <c:v>13.052000000000005</c:v>
                </c:pt>
                <c:pt idx="3">
                  <c:v>12.042000000000005</c:v>
                </c:pt>
                <c:pt idx="4">
                  <c:v>11.642000000000005</c:v>
                </c:pt>
                <c:pt idx="5">
                  <c:v>11.334000000000003</c:v>
                </c:pt>
                <c:pt idx="6">
                  <c:v>11.084000000000003</c:v>
                </c:pt>
                <c:pt idx="7">
                  <c:v>11.034000000000002</c:v>
                </c:pt>
                <c:pt idx="8">
                  <c:v>10.974000000000004</c:v>
                </c:pt>
                <c:pt idx="9">
                  <c:v>10.944000000000003</c:v>
                </c:pt>
                <c:pt idx="10">
                  <c:v>10.964000000000004</c:v>
                </c:pt>
                <c:pt idx="11">
                  <c:v>10.944000000000003</c:v>
                </c:pt>
                <c:pt idx="12">
                  <c:v>10.864000000000003</c:v>
                </c:pt>
                <c:pt idx="13">
                  <c:v>10.794000000000004</c:v>
                </c:pt>
                <c:pt idx="14">
                  <c:v>11.104000000000003</c:v>
                </c:pt>
                <c:pt idx="15">
                  <c:v>11.114000000000003</c:v>
                </c:pt>
                <c:pt idx="16">
                  <c:v>11.064000000000004</c:v>
                </c:pt>
                <c:pt idx="17">
                  <c:v>11.044000000000004</c:v>
                </c:pt>
                <c:pt idx="18">
                  <c:v>11.084000000000003</c:v>
                </c:pt>
                <c:pt idx="19">
                  <c:v>11.334000000000003</c:v>
                </c:pt>
                <c:pt idx="20">
                  <c:v>11.572000000000005</c:v>
                </c:pt>
                <c:pt idx="21">
                  <c:v>11.952000000000005</c:v>
                </c:pt>
                <c:pt idx="22">
                  <c:v>12.522000000000004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5-4D59-8503-73C59939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75168"/>
        <c:axId val="221181056"/>
      </c:scatterChart>
      <c:valAx>
        <c:axId val="2211751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81056"/>
        <c:crosses val="autoZero"/>
        <c:crossBetween val="midCat"/>
        <c:majorUnit val="4"/>
        <c:minorUnit val="1"/>
      </c:valAx>
      <c:valAx>
        <c:axId val="2211810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75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calculation'!$A$576:$A$597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'earth calculation'!$B$576:$B$597</c:f>
              <c:numCache>
                <c:formatCode>0.00</c:formatCode>
                <c:ptCount val="22"/>
                <c:pt idx="0">
                  <c:v>13.679000000000006</c:v>
                </c:pt>
                <c:pt idx="1">
                  <c:v>13.619000000000005</c:v>
                </c:pt>
                <c:pt idx="2">
                  <c:v>12.929000000000006</c:v>
                </c:pt>
                <c:pt idx="3">
                  <c:v>12.299000000000005</c:v>
                </c:pt>
                <c:pt idx="4">
                  <c:v>11.779000000000005</c:v>
                </c:pt>
                <c:pt idx="5">
                  <c:v>11.428000000000004</c:v>
                </c:pt>
                <c:pt idx="6">
                  <c:v>11.068000000000005</c:v>
                </c:pt>
                <c:pt idx="7">
                  <c:v>10.928000000000004</c:v>
                </c:pt>
                <c:pt idx="8">
                  <c:v>10.958000000000004</c:v>
                </c:pt>
                <c:pt idx="9">
                  <c:v>10.958000000000004</c:v>
                </c:pt>
                <c:pt idx="10">
                  <c:v>10.868000000000004</c:v>
                </c:pt>
                <c:pt idx="11">
                  <c:v>10.878000000000004</c:v>
                </c:pt>
                <c:pt idx="12">
                  <c:v>10.868000000000004</c:v>
                </c:pt>
                <c:pt idx="13">
                  <c:v>10.878000000000004</c:v>
                </c:pt>
                <c:pt idx="14">
                  <c:v>11.028000000000004</c:v>
                </c:pt>
                <c:pt idx="15">
                  <c:v>10.998000000000005</c:v>
                </c:pt>
                <c:pt idx="16">
                  <c:v>11.118000000000004</c:v>
                </c:pt>
                <c:pt idx="17">
                  <c:v>11.428000000000004</c:v>
                </c:pt>
                <c:pt idx="18">
                  <c:v>12.029000000000005</c:v>
                </c:pt>
                <c:pt idx="19">
                  <c:v>12.679000000000006</c:v>
                </c:pt>
                <c:pt idx="20">
                  <c:v>12.859000000000005</c:v>
                </c:pt>
                <c:pt idx="21">
                  <c:v>12.899000000000004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3-46D5-B36F-F20E61BA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05248"/>
        <c:axId val="221206784"/>
      </c:scatterChart>
      <c:valAx>
        <c:axId val="2212052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06784"/>
        <c:crosses val="autoZero"/>
        <c:crossBetween val="midCat"/>
        <c:majorUnit val="4"/>
        <c:minorUnit val="1"/>
      </c:valAx>
      <c:valAx>
        <c:axId val="2212067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05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calculation'!$A$616:$A$636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'earth calculation'!$B$616:$B$636</c:f>
              <c:numCache>
                <c:formatCode>0.00</c:formatCode>
                <c:ptCount val="21"/>
                <c:pt idx="0">
                  <c:v>13.670000000000005</c:v>
                </c:pt>
                <c:pt idx="1">
                  <c:v>13.430000000000005</c:v>
                </c:pt>
                <c:pt idx="2">
                  <c:v>12.100000000000005</c:v>
                </c:pt>
                <c:pt idx="3">
                  <c:v>11.480000000000004</c:v>
                </c:pt>
                <c:pt idx="4">
                  <c:v>11.432000000000004</c:v>
                </c:pt>
                <c:pt idx="5">
                  <c:v>11.162000000000004</c:v>
                </c:pt>
                <c:pt idx="6">
                  <c:v>10.962000000000003</c:v>
                </c:pt>
                <c:pt idx="7">
                  <c:v>10.732000000000005</c:v>
                </c:pt>
                <c:pt idx="8">
                  <c:v>10.682000000000004</c:v>
                </c:pt>
                <c:pt idx="9">
                  <c:v>10.622000000000003</c:v>
                </c:pt>
                <c:pt idx="10">
                  <c:v>10.562000000000005</c:v>
                </c:pt>
                <c:pt idx="11">
                  <c:v>10.652000000000005</c:v>
                </c:pt>
                <c:pt idx="12">
                  <c:v>10.812000000000005</c:v>
                </c:pt>
                <c:pt idx="13">
                  <c:v>11.002000000000004</c:v>
                </c:pt>
                <c:pt idx="14">
                  <c:v>11.012000000000004</c:v>
                </c:pt>
                <c:pt idx="15">
                  <c:v>11.022000000000004</c:v>
                </c:pt>
                <c:pt idx="16">
                  <c:v>11.432000000000004</c:v>
                </c:pt>
                <c:pt idx="17">
                  <c:v>11.640000000000004</c:v>
                </c:pt>
                <c:pt idx="18">
                  <c:v>12.170000000000005</c:v>
                </c:pt>
                <c:pt idx="19">
                  <c:v>12.720000000000004</c:v>
                </c:pt>
                <c:pt idx="20">
                  <c:v>13.120000000000005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3-4AAE-838A-17A6D1F1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43264"/>
        <c:axId val="221244800"/>
      </c:scatterChart>
      <c:valAx>
        <c:axId val="22124326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4800"/>
        <c:crosses val="autoZero"/>
        <c:crossBetween val="midCat"/>
        <c:majorUnit val="4"/>
        <c:minorUnit val="1"/>
      </c:valAx>
      <c:valAx>
        <c:axId val="2212448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3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calculation'!$A$658:$A$681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28</c:v>
                </c:pt>
              </c:numCache>
            </c:numRef>
          </c:xVal>
          <c:yVal>
            <c:numRef>
              <c:f>'earth calculation'!$B$658:$B$681</c:f>
              <c:numCache>
                <c:formatCode>0.00</c:formatCode>
                <c:ptCount val="24"/>
                <c:pt idx="0">
                  <c:v>13.767000000000005</c:v>
                </c:pt>
                <c:pt idx="1">
                  <c:v>13.507000000000005</c:v>
                </c:pt>
                <c:pt idx="2">
                  <c:v>12.507000000000005</c:v>
                </c:pt>
                <c:pt idx="3">
                  <c:v>11.794000000000006</c:v>
                </c:pt>
                <c:pt idx="4">
                  <c:v>11.426000000000005</c:v>
                </c:pt>
                <c:pt idx="5">
                  <c:v>11.106</c:v>
                </c:pt>
                <c:pt idx="6">
                  <c:v>10.726000000000006</c:v>
                </c:pt>
                <c:pt idx="7">
                  <c:v>10.676000000000005</c:v>
                </c:pt>
                <c:pt idx="8">
                  <c:v>10.556000000000006</c:v>
                </c:pt>
                <c:pt idx="9">
                  <c:v>10.626000000000005</c:v>
                </c:pt>
                <c:pt idx="10">
                  <c:v>10.536000000000005</c:v>
                </c:pt>
                <c:pt idx="11">
                  <c:v>10.586000000000006</c:v>
                </c:pt>
                <c:pt idx="12">
                  <c:v>10.626000000000005</c:v>
                </c:pt>
                <c:pt idx="13">
                  <c:v>10.786000000000005</c:v>
                </c:pt>
                <c:pt idx="14">
                  <c:v>10.726000000000006</c:v>
                </c:pt>
                <c:pt idx="15">
                  <c:v>10.926000000000005</c:v>
                </c:pt>
                <c:pt idx="16">
                  <c:v>11.096000000000005</c:v>
                </c:pt>
                <c:pt idx="17">
                  <c:v>11.176000000000005</c:v>
                </c:pt>
                <c:pt idx="18">
                  <c:v>11.426000000000005</c:v>
                </c:pt>
                <c:pt idx="19">
                  <c:v>11.567000000000005</c:v>
                </c:pt>
                <c:pt idx="20">
                  <c:v>12.007000000000005</c:v>
                </c:pt>
                <c:pt idx="21">
                  <c:v>12.557000000000006</c:v>
                </c:pt>
                <c:pt idx="22">
                  <c:v>12.857000000000006</c:v>
                </c:pt>
                <c:pt idx="23">
                  <c:v>12.857000000000006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F-45ED-BCBF-D83D52A7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35616"/>
        <c:axId val="221537408"/>
      </c:scatterChart>
      <c:valAx>
        <c:axId val="2215356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7408"/>
        <c:crosses val="autoZero"/>
        <c:crossBetween val="midCat"/>
        <c:majorUnit val="4"/>
        <c:minorUnit val="1"/>
      </c:valAx>
      <c:valAx>
        <c:axId val="22153740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5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calculation'!$A$699:$A$720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</c:numCache>
            </c:numRef>
          </c:xVal>
          <c:yVal>
            <c:numRef>
              <c:f>'earth calculation'!$B$699:$B$720</c:f>
              <c:numCache>
                <c:formatCode>0.00</c:formatCode>
                <c:ptCount val="22"/>
                <c:pt idx="0">
                  <c:v>14.138000000000007</c:v>
                </c:pt>
                <c:pt idx="1">
                  <c:v>14.028000000000006</c:v>
                </c:pt>
                <c:pt idx="2">
                  <c:v>13.508000000000006</c:v>
                </c:pt>
                <c:pt idx="3">
                  <c:v>12.308000000000007</c:v>
                </c:pt>
                <c:pt idx="4">
                  <c:v>11.418000000000006</c:v>
                </c:pt>
                <c:pt idx="5">
                  <c:v>11.168000000000006</c:v>
                </c:pt>
                <c:pt idx="6">
                  <c:v>10.828000000000007</c:v>
                </c:pt>
                <c:pt idx="7">
                  <c:v>10.618000000000006</c:v>
                </c:pt>
                <c:pt idx="8">
                  <c:v>10.268000000000006</c:v>
                </c:pt>
                <c:pt idx="9">
                  <c:v>10.258000000000006</c:v>
                </c:pt>
                <c:pt idx="10">
                  <c:v>10.238000000000007</c:v>
                </c:pt>
                <c:pt idx="11">
                  <c:v>10.378000000000007</c:v>
                </c:pt>
                <c:pt idx="12">
                  <c:v>10.498000000000006</c:v>
                </c:pt>
                <c:pt idx="13">
                  <c:v>10.718000000000007</c:v>
                </c:pt>
                <c:pt idx="14">
                  <c:v>10.718000000000007</c:v>
                </c:pt>
                <c:pt idx="15">
                  <c:v>11.048000000000007</c:v>
                </c:pt>
                <c:pt idx="16">
                  <c:v>11.418000000000006</c:v>
                </c:pt>
                <c:pt idx="17">
                  <c:v>12.118000000000006</c:v>
                </c:pt>
                <c:pt idx="18">
                  <c:v>12.648000000000007</c:v>
                </c:pt>
                <c:pt idx="19">
                  <c:v>13.228000000000007</c:v>
                </c:pt>
                <c:pt idx="20">
                  <c:v>13.318000000000007</c:v>
                </c:pt>
                <c:pt idx="21">
                  <c:v>13.258000000000006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8-41F1-B1D3-33B904F2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9792"/>
        <c:axId val="221571328"/>
      </c:scatterChart>
      <c:valAx>
        <c:axId val="22156979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1328"/>
        <c:crosses val="autoZero"/>
        <c:crossBetween val="midCat"/>
        <c:majorUnit val="4"/>
        <c:minorUnit val="1"/>
      </c:valAx>
      <c:valAx>
        <c:axId val="22157132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9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calculation'!$A$739:$A$764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</c:numCache>
            </c:numRef>
          </c:xVal>
          <c:yVal>
            <c:numRef>
              <c:f>'earth calculation'!$B$739:$B$764</c:f>
              <c:numCache>
                <c:formatCode>0.00</c:formatCode>
                <c:ptCount val="26"/>
                <c:pt idx="0">
                  <c:v>13.951000000000006</c:v>
                </c:pt>
                <c:pt idx="1">
                  <c:v>13.721000000000005</c:v>
                </c:pt>
                <c:pt idx="2">
                  <c:v>12.841000000000006</c:v>
                </c:pt>
                <c:pt idx="3">
                  <c:v>11.831000000000007</c:v>
                </c:pt>
                <c:pt idx="4">
                  <c:v>11.424000000000007</c:v>
                </c:pt>
                <c:pt idx="5">
                  <c:v>11.084000000000007</c:v>
                </c:pt>
                <c:pt idx="6">
                  <c:v>10.674000000000007</c:v>
                </c:pt>
                <c:pt idx="7">
                  <c:v>10.564000000000007</c:v>
                </c:pt>
                <c:pt idx="8">
                  <c:v>10.364000000000006</c:v>
                </c:pt>
                <c:pt idx="9">
                  <c:v>10.294000000000008</c:v>
                </c:pt>
                <c:pt idx="10">
                  <c:v>10.324000000000007</c:v>
                </c:pt>
                <c:pt idx="11">
                  <c:v>10.514000000000006</c:v>
                </c:pt>
                <c:pt idx="12">
                  <c:v>10.574000000000007</c:v>
                </c:pt>
                <c:pt idx="13">
                  <c:v>10.574000000000007</c:v>
                </c:pt>
                <c:pt idx="14">
                  <c:v>10.634000000000007</c:v>
                </c:pt>
                <c:pt idx="15">
                  <c:v>10.734000000000007</c:v>
                </c:pt>
                <c:pt idx="16">
                  <c:v>10.894000000000007</c:v>
                </c:pt>
                <c:pt idx="17">
                  <c:v>11.004000000000007</c:v>
                </c:pt>
                <c:pt idx="18">
                  <c:v>11.054000000000007</c:v>
                </c:pt>
                <c:pt idx="19">
                  <c:v>11.424000000000007</c:v>
                </c:pt>
                <c:pt idx="20">
                  <c:v>11.621000000000006</c:v>
                </c:pt>
                <c:pt idx="21">
                  <c:v>12.701000000000006</c:v>
                </c:pt>
                <c:pt idx="22">
                  <c:v>13.391000000000005</c:v>
                </c:pt>
                <c:pt idx="23">
                  <c:v>13.711000000000006</c:v>
                </c:pt>
                <c:pt idx="24">
                  <c:v>13.771000000000006</c:v>
                </c:pt>
                <c:pt idx="25">
                  <c:v>13.771000000000006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9-43B7-8C5F-10282D91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02944"/>
        <c:axId val="221604480"/>
      </c:scatterChart>
      <c:valAx>
        <c:axId val="22160294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04480"/>
        <c:crosses val="autoZero"/>
        <c:crossBetween val="midCat"/>
        <c:majorUnit val="4"/>
        <c:minorUnit val="1"/>
      </c:valAx>
      <c:valAx>
        <c:axId val="22160448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02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calculation'!$A$771:$A$794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28</c:v>
                </c:pt>
                <c:pt idx="21">
                  <c:v>32</c:v>
                </c:pt>
                <c:pt idx="22">
                  <c:v>34</c:v>
                </c:pt>
                <c:pt idx="23">
                  <c:v>37</c:v>
                </c:pt>
              </c:numCache>
            </c:numRef>
          </c:xVal>
          <c:yVal>
            <c:numRef>
              <c:f>'earth calculation'!$B$771:$B$794</c:f>
              <c:numCache>
                <c:formatCode>0.00</c:formatCode>
                <c:ptCount val="24"/>
                <c:pt idx="0">
                  <c:v>14.187000000000006</c:v>
                </c:pt>
                <c:pt idx="1">
                  <c:v>13.977000000000006</c:v>
                </c:pt>
                <c:pt idx="2">
                  <c:v>13.077000000000005</c:v>
                </c:pt>
                <c:pt idx="3">
                  <c:v>12.377000000000006</c:v>
                </c:pt>
                <c:pt idx="4">
                  <c:v>11.637000000000006</c:v>
                </c:pt>
                <c:pt idx="5">
                  <c:v>11.412000000000006</c:v>
                </c:pt>
                <c:pt idx="6">
                  <c:v>10.842000000000006</c:v>
                </c:pt>
                <c:pt idx="7">
                  <c:v>10.592000000000006</c:v>
                </c:pt>
                <c:pt idx="8">
                  <c:v>10.492000000000006</c:v>
                </c:pt>
                <c:pt idx="9">
                  <c:v>10.402000000000006</c:v>
                </c:pt>
                <c:pt idx="10">
                  <c:v>10.382000000000007</c:v>
                </c:pt>
                <c:pt idx="11">
                  <c:v>9.9420000000000055</c:v>
                </c:pt>
                <c:pt idx="12">
                  <c:v>9.4920000000000062</c:v>
                </c:pt>
                <c:pt idx="13">
                  <c:v>9.1620000000000061</c:v>
                </c:pt>
                <c:pt idx="14">
                  <c:v>10.382000000000007</c:v>
                </c:pt>
                <c:pt idx="15">
                  <c:v>10.672000000000006</c:v>
                </c:pt>
                <c:pt idx="16">
                  <c:v>11.092000000000006</c:v>
                </c:pt>
                <c:pt idx="17">
                  <c:v>11.412000000000006</c:v>
                </c:pt>
                <c:pt idx="18">
                  <c:v>11.807000000000006</c:v>
                </c:pt>
                <c:pt idx="19">
                  <c:v>12.147000000000006</c:v>
                </c:pt>
                <c:pt idx="20">
                  <c:v>12.337000000000007</c:v>
                </c:pt>
                <c:pt idx="21">
                  <c:v>12.257000000000005</c:v>
                </c:pt>
                <c:pt idx="22">
                  <c:v>13.227000000000006</c:v>
                </c:pt>
                <c:pt idx="23">
                  <c:v>14.037000000000006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8-4931-B40D-246F0B6F1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21632"/>
        <c:axId val="221918336"/>
      </c:scatterChart>
      <c:valAx>
        <c:axId val="22162163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18336"/>
        <c:crosses val="autoZero"/>
        <c:crossBetween val="midCat"/>
        <c:majorUnit val="4"/>
        <c:minorUnit val="1"/>
      </c:valAx>
      <c:valAx>
        <c:axId val="2219183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21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data'!$A$158:$A$182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</c:numCache>
            </c:numRef>
          </c:xVal>
          <c:yVal>
            <c:numRef>
              <c:f>'cross sectional data'!$B$158:$B$182</c:f>
              <c:numCache>
                <c:formatCode>0.00</c:formatCode>
                <c:ptCount val="25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10.604000000000005</c:v>
                </c:pt>
                <c:pt idx="10">
                  <c:v>10.684000000000005</c:v>
                </c:pt>
                <c:pt idx="11">
                  <c:v>10.614000000000004</c:v>
                </c:pt>
                <c:pt idx="12">
                  <c:v>10.564000000000004</c:v>
                </c:pt>
                <c:pt idx="13">
                  <c:v>10.524000000000004</c:v>
                </c:pt>
                <c:pt idx="14">
                  <c:v>10.584000000000003</c:v>
                </c:pt>
                <c:pt idx="15">
                  <c:v>10.564000000000004</c:v>
                </c:pt>
                <c:pt idx="16">
                  <c:v>10.544000000000004</c:v>
                </c:pt>
                <c:pt idx="17">
                  <c:v>10.574000000000003</c:v>
                </c:pt>
                <c:pt idx="18">
                  <c:v>10.584000000000003</c:v>
                </c:pt>
                <c:pt idx="19">
                  <c:v>10.694000000000004</c:v>
                </c:pt>
                <c:pt idx="20">
                  <c:v>11.134000000000004</c:v>
                </c:pt>
                <c:pt idx="21">
                  <c:v>11.847</c:v>
                </c:pt>
                <c:pt idx="22">
                  <c:v>11.787000000000003</c:v>
                </c:pt>
                <c:pt idx="23">
                  <c:v>11.807000000000004</c:v>
                </c:pt>
                <c:pt idx="24">
                  <c:v>11.807000000000004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E-4566-BE2C-26D22AD29DD0}"/>
            </c:ext>
          </c:extLst>
        </c:ser>
        <c:ser>
          <c:idx val="1"/>
          <c:order val="1"/>
          <c:xVal>
            <c:numRef>
              <c:f>'cross sectional data'!$R$157:$R$177</c:f>
            </c:numRef>
          </c:xVal>
          <c:yVal>
            <c:numRef>
              <c:f>'cross sectional data'!$S$157:$S$177</c:f>
            </c:numRef>
          </c:yVal>
          <c:smooth val="0"/>
          <c:extLst>
            <c:ext xmlns:c16="http://schemas.microsoft.com/office/drawing/2014/chart" uri="{C3380CC4-5D6E-409C-BE32-E72D297353CC}">
              <c16:uniqueId val="{00000001-EEAE-4566-BE2C-26D22AD2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2592"/>
        <c:axId val="214064128"/>
      </c:scatterChart>
      <c:valAx>
        <c:axId val="21406259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128"/>
        <c:crosses val="autoZero"/>
        <c:crossBetween val="midCat"/>
        <c:majorUnit val="4"/>
        <c:minorUnit val="1"/>
      </c:valAx>
      <c:valAx>
        <c:axId val="21406412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2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calculation'!$A$821:$A$843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41</c:v>
                </c:pt>
              </c:numCache>
            </c:numRef>
          </c:xVal>
          <c:yVal>
            <c:numRef>
              <c:f>'earth calculation'!$B$821:$B$843</c:f>
              <c:numCache>
                <c:formatCode>0.00</c:formatCode>
                <c:ptCount val="23"/>
                <c:pt idx="0">
                  <c:v>14.216000000000008</c:v>
                </c:pt>
                <c:pt idx="1">
                  <c:v>13.847000000000008</c:v>
                </c:pt>
                <c:pt idx="2">
                  <c:v>13.23200000000001</c:v>
                </c:pt>
                <c:pt idx="3">
                  <c:v>12.612000000000009</c:v>
                </c:pt>
                <c:pt idx="4">
                  <c:v>11.75200000000001</c:v>
                </c:pt>
                <c:pt idx="5">
                  <c:v>11.432000000000009</c:v>
                </c:pt>
                <c:pt idx="6">
                  <c:v>10.932000000000009</c:v>
                </c:pt>
                <c:pt idx="7">
                  <c:v>10.592000000000009</c:v>
                </c:pt>
                <c:pt idx="8">
                  <c:v>10.49200000000001</c:v>
                </c:pt>
                <c:pt idx="9">
                  <c:v>10.352000000000009</c:v>
                </c:pt>
                <c:pt idx="10">
                  <c:v>10.39200000000001</c:v>
                </c:pt>
                <c:pt idx="11">
                  <c:v>10.25200000000001</c:v>
                </c:pt>
                <c:pt idx="12">
                  <c:v>10.24200000000001</c:v>
                </c:pt>
                <c:pt idx="13">
                  <c:v>10.192000000000009</c:v>
                </c:pt>
                <c:pt idx="14">
                  <c:v>10.112000000000009</c:v>
                </c:pt>
                <c:pt idx="15">
                  <c:v>10.30200000000001</c:v>
                </c:pt>
                <c:pt idx="16">
                  <c:v>10.422000000000009</c:v>
                </c:pt>
                <c:pt idx="17">
                  <c:v>10.57200000000001</c:v>
                </c:pt>
                <c:pt idx="18">
                  <c:v>10.73200000000001</c:v>
                </c:pt>
                <c:pt idx="19">
                  <c:v>10.81200000000001</c:v>
                </c:pt>
                <c:pt idx="20">
                  <c:v>11.432000000000009</c:v>
                </c:pt>
                <c:pt idx="21">
                  <c:v>11.692000000000009</c:v>
                </c:pt>
                <c:pt idx="22">
                  <c:v>13.692000000000009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6-421D-BBD8-2B44F4FC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46624"/>
        <c:axId val="221948160"/>
      </c:scatterChart>
      <c:valAx>
        <c:axId val="2219466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8160"/>
        <c:crosses val="autoZero"/>
        <c:crossBetween val="midCat"/>
        <c:majorUnit val="4"/>
        <c:minorUnit val="1"/>
      </c:valAx>
      <c:valAx>
        <c:axId val="22194816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66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calculation'!$A$863:$A$885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xVal>
          <c:yVal>
            <c:numRef>
              <c:f>'earth calculation'!$B$863:$B$885</c:f>
              <c:numCache>
                <c:formatCode>0.00</c:formatCode>
                <c:ptCount val="23"/>
                <c:pt idx="0">
                  <c:v>14.342000000000009</c:v>
                </c:pt>
                <c:pt idx="1">
                  <c:v>13.90200000000001</c:v>
                </c:pt>
                <c:pt idx="2">
                  <c:v>12.762000000000009</c:v>
                </c:pt>
                <c:pt idx="3">
                  <c:v>11.98200000000001</c:v>
                </c:pt>
                <c:pt idx="4">
                  <c:v>11.436000000000011</c:v>
                </c:pt>
                <c:pt idx="5">
                  <c:v>10.96600000000001</c:v>
                </c:pt>
                <c:pt idx="6">
                  <c:v>10.77600000000001</c:v>
                </c:pt>
                <c:pt idx="7">
                  <c:v>10.766000000000011</c:v>
                </c:pt>
                <c:pt idx="8">
                  <c:v>10.63600000000001</c:v>
                </c:pt>
                <c:pt idx="9">
                  <c:v>10.496000000000011</c:v>
                </c:pt>
                <c:pt idx="10">
                  <c:v>10.416000000000011</c:v>
                </c:pt>
                <c:pt idx="11">
                  <c:v>10.47600000000001</c:v>
                </c:pt>
                <c:pt idx="12">
                  <c:v>10.36600000000001</c:v>
                </c:pt>
                <c:pt idx="13">
                  <c:v>10.246000000000011</c:v>
                </c:pt>
                <c:pt idx="14">
                  <c:v>10.266000000000011</c:v>
                </c:pt>
                <c:pt idx="15">
                  <c:v>10.426000000000011</c:v>
                </c:pt>
                <c:pt idx="16">
                  <c:v>11.016000000000011</c:v>
                </c:pt>
                <c:pt idx="17">
                  <c:v>11.096000000000011</c:v>
                </c:pt>
                <c:pt idx="18">
                  <c:v>11.436000000000011</c:v>
                </c:pt>
                <c:pt idx="19">
                  <c:v>12.31200000000001</c:v>
                </c:pt>
                <c:pt idx="20">
                  <c:v>13.012000000000009</c:v>
                </c:pt>
                <c:pt idx="21">
                  <c:v>13.83200000000001</c:v>
                </c:pt>
                <c:pt idx="22">
                  <c:v>14.262000000000009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1-404E-A94B-9519F85EB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76448"/>
        <c:axId val="221977984"/>
      </c:scatterChart>
      <c:valAx>
        <c:axId val="2219764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7984"/>
        <c:crosses val="autoZero"/>
        <c:crossBetween val="midCat"/>
        <c:majorUnit val="4"/>
        <c:minorUnit val="1"/>
      </c:valAx>
      <c:valAx>
        <c:axId val="2219779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6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calculation'!$A$904:$A$928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'earth calculation'!$B$904:$B$929</c:f>
              <c:numCache>
                <c:formatCode>0.00</c:formatCode>
                <c:ptCount val="26"/>
                <c:pt idx="0">
                  <c:v>14.32800000000001</c:v>
                </c:pt>
                <c:pt idx="1">
                  <c:v>13.89800000000001</c:v>
                </c:pt>
                <c:pt idx="2">
                  <c:v>13.30800000000001</c:v>
                </c:pt>
                <c:pt idx="3">
                  <c:v>12.618000000000011</c:v>
                </c:pt>
                <c:pt idx="4">
                  <c:v>11.838000000000012</c:v>
                </c:pt>
                <c:pt idx="5">
                  <c:v>11.41800000000001</c:v>
                </c:pt>
                <c:pt idx="6">
                  <c:v>10.97800000000001</c:v>
                </c:pt>
                <c:pt idx="7">
                  <c:v>10.82800000000001</c:v>
                </c:pt>
                <c:pt idx="8">
                  <c:v>10.698000000000009</c:v>
                </c:pt>
                <c:pt idx="9">
                  <c:v>10.438000000000009</c:v>
                </c:pt>
                <c:pt idx="10">
                  <c:v>10.31800000000001</c:v>
                </c:pt>
                <c:pt idx="11">
                  <c:v>10.26800000000001</c:v>
                </c:pt>
                <c:pt idx="12">
                  <c:v>9.9680000000000106</c:v>
                </c:pt>
                <c:pt idx="13">
                  <c:v>10.028000000000009</c:v>
                </c:pt>
                <c:pt idx="14">
                  <c:v>10.26800000000001</c:v>
                </c:pt>
                <c:pt idx="15">
                  <c:v>10.40800000000001</c:v>
                </c:pt>
                <c:pt idx="16">
                  <c:v>10.548000000000011</c:v>
                </c:pt>
                <c:pt idx="17">
                  <c:v>10.64800000000001</c:v>
                </c:pt>
                <c:pt idx="18">
                  <c:v>10.92800000000001</c:v>
                </c:pt>
                <c:pt idx="19">
                  <c:v>11.41800000000001</c:v>
                </c:pt>
                <c:pt idx="20">
                  <c:v>11.698000000000011</c:v>
                </c:pt>
                <c:pt idx="21">
                  <c:v>11.72800000000001</c:v>
                </c:pt>
                <c:pt idx="22">
                  <c:v>12.06800000000001</c:v>
                </c:pt>
                <c:pt idx="23">
                  <c:v>12.98800000000001</c:v>
                </c:pt>
                <c:pt idx="24">
                  <c:v>13.788000000000011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1-4FBA-8893-AADDC2354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97312"/>
        <c:axId val="222003200"/>
      </c:scatterChart>
      <c:valAx>
        <c:axId val="22199731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03200"/>
        <c:crosses val="autoZero"/>
        <c:crossBetween val="midCat"/>
        <c:majorUnit val="4"/>
        <c:minorUnit val="1"/>
      </c:valAx>
      <c:valAx>
        <c:axId val="2220032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97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calculation'!$A$939:$A$968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</c:numCache>
            </c:numRef>
          </c:xVal>
          <c:yVal>
            <c:numRef>
              <c:f>'earth calculation'!$B$939:$B$968</c:f>
              <c:numCache>
                <c:formatCode>0.00</c:formatCode>
                <c:ptCount val="30"/>
                <c:pt idx="0">
                  <c:v>14.893000000000011</c:v>
                </c:pt>
                <c:pt idx="1">
                  <c:v>14.233000000000013</c:v>
                </c:pt>
                <c:pt idx="2">
                  <c:v>13.613000000000012</c:v>
                </c:pt>
                <c:pt idx="3">
                  <c:v>12.473000000000013</c:v>
                </c:pt>
                <c:pt idx="4">
                  <c:v>11.453000000000014</c:v>
                </c:pt>
                <c:pt idx="5">
                  <c:v>11.233000000000013</c:v>
                </c:pt>
                <c:pt idx="6">
                  <c:v>10.973000000000013</c:v>
                </c:pt>
                <c:pt idx="7">
                  <c:v>10.983000000000013</c:v>
                </c:pt>
                <c:pt idx="8">
                  <c:v>10.933000000000014</c:v>
                </c:pt>
                <c:pt idx="9">
                  <c:v>10.883000000000013</c:v>
                </c:pt>
                <c:pt idx="10">
                  <c:v>11.013000000000014</c:v>
                </c:pt>
                <c:pt idx="11">
                  <c:v>11.043000000000013</c:v>
                </c:pt>
                <c:pt idx="12">
                  <c:v>11.053000000000013</c:v>
                </c:pt>
                <c:pt idx="13">
                  <c:v>10.973000000000013</c:v>
                </c:pt>
                <c:pt idx="14">
                  <c:v>10.963000000000013</c:v>
                </c:pt>
                <c:pt idx="15">
                  <c:v>10.893000000000013</c:v>
                </c:pt>
                <c:pt idx="16">
                  <c:v>10.803000000000013</c:v>
                </c:pt>
                <c:pt idx="17">
                  <c:v>10.773000000000014</c:v>
                </c:pt>
                <c:pt idx="18">
                  <c:v>10.833000000000014</c:v>
                </c:pt>
                <c:pt idx="19">
                  <c:v>10.923000000000014</c:v>
                </c:pt>
                <c:pt idx="20">
                  <c:v>10.913000000000014</c:v>
                </c:pt>
                <c:pt idx="21">
                  <c:v>10.973000000000013</c:v>
                </c:pt>
                <c:pt idx="22">
                  <c:v>11.023000000000014</c:v>
                </c:pt>
                <c:pt idx="23">
                  <c:v>11.053000000000013</c:v>
                </c:pt>
                <c:pt idx="24">
                  <c:v>11.053000000000013</c:v>
                </c:pt>
                <c:pt idx="25">
                  <c:v>11.457000000000011</c:v>
                </c:pt>
                <c:pt idx="26">
                  <c:v>11.063000000000013</c:v>
                </c:pt>
                <c:pt idx="27">
                  <c:v>12.483000000000013</c:v>
                </c:pt>
                <c:pt idx="28">
                  <c:v>12.083000000000013</c:v>
                </c:pt>
                <c:pt idx="29">
                  <c:v>12.843000000000012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6-432F-8010-1BADA7C5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85088"/>
        <c:axId val="221790976"/>
      </c:scatterChart>
      <c:valAx>
        <c:axId val="22178508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90976"/>
        <c:crosses val="autoZero"/>
        <c:crossBetween val="midCat"/>
        <c:majorUnit val="4"/>
        <c:minorUnit val="1"/>
      </c:valAx>
      <c:valAx>
        <c:axId val="22179097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5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data'!$A$8:$A$32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'crossection data'!$B$8:$B$32</c:f>
              <c:numCache>
                <c:formatCode>0.00</c:formatCode>
                <c:ptCount val="25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10.576000000000001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10.396000000000001</c:v>
                </c:pt>
                <c:pt idx="11">
                  <c:v>10.396000000000001</c:v>
                </c:pt>
                <c:pt idx="12">
                  <c:v>10.416</c:v>
                </c:pt>
                <c:pt idx="13">
                  <c:v>10.406000000000001</c:v>
                </c:pt>
                <c:pt idx="14">
                  <c:v>10.416</c:v>
                </c:pt>
                <c:pt idx="15">
                  <c:v>10.446</c:v>
                </c:pt>
                <c:pt idx="16">
                  <c:v>10.426</c:v>
                </c:pt>
                <c:pt idx="17">
                  <c:v>10.426</c:v>
                </c:pt>
                <c:pt idx="18">
                  <c:v>10.426</c:v>
                </c:pt>
                <c:pt idx="19">
                  <c:v>10.426</c:v>
                </c:pt>
                <c:pt idx="20">
                  <c:v>10.625999999999999</c:v>
                </c:pt>
                <c:pt idx="21">
                  <c:v>10.826000000000001</c:v>
                </c:pt>
                <c:pt idx="22">
                  <c:v>11.343</c:v>
                </c:pt>
                <c:pt idx="23">
                  <c:v>12.023</c:v>
                </c:pt>
                <c:pt idx="24">
                  <c:v>12.083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7-4547-8652-FEFADD2C2F50}"/>
            </c:ext>
          </c:extLst>
        </c:ser>
        <c:ser>
          <c:idx val="1"/>
          <c:order val="1"/>
          <c:xVal>
            <c:numRef>
              <c:f>'crossection data'!$O$8:$O$23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7.5</c:v>
                </c:pt>
                <c:pt idx="8">
                  <c:v>9.6</c:v>
                </c:pt>
                <c:pt idx="9">
                  <c:v>24.6</c:v>
                </c:pt>
                <c:pt idx="10">
                  <c:v>26.7</c:v>
                </c:pt>
                <c:pt idx="11">
                  <c:v>29.2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</c:numCache>
            </c:numRef>
          </c:xVal>
          <c:yVal>
            <c:numRef>
              <c:f>'crossection data'!$P$8:$P$23</c:f>
              <c:numCache>
                <c:formatCode>0.00</c:formatCode>
                <c:ptCount val="16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10.4</c:v>
                </c:pt>
                <c:pt idx="7">
                  <c:v>10.4</c:v>
                </c:pt>
                <c:pt idx="8">
                  <c:v>9</c:v>
                </c:pt>
                <c:pt idx="9">
                  <c:v>9</c:v>
                </c:pt>
                <c:pt idx="10">
                  <c:v>10.4</c:v>
                </c:pt>
                <c:pt idx="11">
                  <c:v>10.4</c:v>
                </c:pt>
                <c:pt idx="12">
                  <c:v>10.826000000000001</c:v>
                </c:pt>
                <c:pt idx="13">
                  <c:v>11.343</c:v>
                </c:pt>
                <c:pt idx="14">
                  <c:v>12.023</c:v>
                </c:pt>
                <c:pt idx="15">
                  <c:v>12.083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7-4547-8652-FEFADD2C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45568"/>
        <c:axId val="220847104"/>
      </c:scatterChart>
      <c:valAx>
        <c:axId val="2208455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47104"/>
        <c:crosses val="autoZero"/>
        <c:crossBetween val="midCat"/>
        <c:majorUnit val="4"/>
        <c:minorUnit val="1"/>
      </c:valAx>
      <c:valAx>
        <c:axId val="220847104"/>
        <c:scaling>
          <c:orientation val="minMax"/>
          <c:max val="14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45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data'!$A$44:$A$70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'crossection data'!$B$44:$B$70</c:f>
              <c:numCache>
                <c:formatCode>0.00</c:formatCode>
                <c:ptCount val="27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10.467000000000001</c:v>
                </c:pt>
                <c:pt idx="10">
                  <c:v>10.467000000000001</c:v>
                </c:pt>
                <c:pt idx="11">
                  <c:v>10.377000000000001</c:v>
                </c:pt>
                <c:pt idx="12">
                  <c:v>10.377000000000001</c:v>
                </c:pt>
                <c:pt idx="13">
                  <c:v>10.367000000000001</c:v>
                </c:pt>
                <c:pt idx="14">
                  <c:v>10.477000000000002</c:v>
                </c:pt>
                <c:pt idx="15">
                  <c:v>10.397000000000002</c:v>
                </c:pt>
                <c:pt idx="16">
                  <c:v>10.467000000000001</c:v>
                </c:pt>
                <c:pt idx="17">
                  <c:v>10.577000000000002</c:v>
                </c:pt>
                <c:pt idx="18">
                  <c:v>10.707000000000001</c:v>
                </c:pt>
                <c:pt idx="19">
                  <c:v>10.767000000000001</c:v>
                </c:pt>
                <c:pt idx="20">
                  <c:v>10.797000000000001</c:v>
                </c:pt>
                <c:pt idx="21">
                  <c:v>10.807000000000002</c:v>
                </c:pt>
                <c:pt idx="22">
                  <c:v>10.867000000000001</c:v>
                </c:pt>
                <c:pt idx="23">
                  <c:v>11.097000000000001</c:v>
                </c:pt>
                <c:pt idx="24">
                  <c:v>11.3</c:v>
                </c:pt>
                <c:pt idx="25">
                  <c:v>11.830000000000002</c:v>
                </c:pt>
                <c:pt idx="26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B-4254-92A1-344BA1793C4B}"/>
            </c:ext>
          </c:extLst>
        </c:ser>
        <c:ser>
          <c:idx val="1"/>
          <c:order val="1"/>
          <c:xVal>
            <c:numRef>
              <c:f>'crossection data'!$O$44:$O$62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8.5</c:v>
                </c:pt>
                <c:pt idx="8">
                  <c:v>10.6</c:v>
                </c:pt>
                <c:pt idx="9">
                  <c:v>25.6</c:v>
                </c:pt>
                <c:pt idx="10">
                  <c:v>27.7</c:v>
                </c:pt>
                <c:pt idx="11">
                  <c:v>30.2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</c:numCache>
            </c:numRef>
          </c:xVal>
          <c:yVal>
            <c:numRef>
              <c:f>'crossection data'!$P$44:$P$62</c:f>
              <c:numCache>
                <c:formatCode>0.00</c:formatCode>
                <c:ptCount val="19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10.4</c:v>
                </c:pt>
                <c:pt idx="8">
                  <c:v>9</c:v>
                </c:pt>
                <c:pt idx="9">
                  <c:v>9</c:v>
                </c:pt>
                <c:pt idx="10">
                  <c:v>10.4</c:v>
                </c:pt>
                <c:pt idx="11">
                  <c:v>10.4</c:v>
                </c:pt>
                <c:pt idx="12">
                  <c:v>10.797000000000001</c:v>
                </c:pt>
                <c:pt idx="13">
                  <c:v>10.807000000000002</c:v>
                </c:pt>
                <c:pt idx="14">
                  <c:v>10.867000000000001</c:v>
                </c:pt>
                <c:pt idx="15">
                  <c:v>11.097000000000001</c:v>
                </c:pt>
                <c:pt idx="16">
                  <c:v>11.3</c:v>
                </c:pt>
                <c:pt idx="17">
                  <c:v>11.830000000000002</c:v>
                </c:pt>
                <c:pt idx="18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B-4254-92A1-344BA179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60896"/>
        <c:axId val="221762688"/>
      </c:scatterChart>
      <c:valAx>
        <c:axId val="22176089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62688"/>
        <c:crosses val="autoZero"/>
        <c:crossBetween val="midCat"/>
        <c:majorUnit val="4"/>
        <c:minorUnit val="1"/>
      </c:valAx>
      <c:valAx>
        <c:axId val="22176268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60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data'!$A$86:$A$107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'crossection data'!$B$86:$B$107</c:f>
              <c:numCache>
                <c:formatCode>0.00</c:formatCode>
                <c:ptCount val="22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10.433000000000002</c:v>
                </c:pt>
                <c:pt idx="9">
                  <c:v>10.423000000000002</c:v>
                </c:pt>
                <c:pt idx="10">
                  <c:v>10.393000000000001</c:v>
                </c:pt>
                <c:pt idx="11">
                  <c:v>10.393000000000001</c:v>
                </c:pt>
                <c:pt idx="12">
                  <c:v>10.413000000000002</c:v>
                </c:pt>
                <c:pt idx="13">
                  <c:v>10.393000000000001</c:v>
                </c:pt>
                <c:pt idx="14">
                  <c:v>10.423000000000002</c:v>
                </c:pt>
                <c:pt idx="15">
                  <c:v>10.463000000000001</c:v>
                </c:pt>
                <c:pt idx="16">
                  <c:v>10.633000000000001</c:v>
                </c:pt>
                <c:pt idx="17">
                  <c:v>11.103000000000002</c:v>
                </c:pt>
                <c:pt idx="18">
                  <c:v>11.447000000000003</c:v>
                </c:pt>
                <c:pt idx="19">
                  <c:v>11.907000000000004</c:v>
                </c:pt>
                <c:pt idx="20">
                  <c:v>12.147000000000002</c:v>
                </c:pt>
                <c:pt idx="21">
                  <c:v>12.077000000000002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9-4D45-BA2C-012BF2498F5C}"/>
            </c:ext>
          </c:extLst>
        </c:ser>
        <c:ser>
          <c:idx val="1"/>
          <c:order val="1"/>
          <c:xVal>
            <c:numRef>
              <c:f>'crossection data'!$O$87:$O$102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5.0545000000000018</c:v>
                </c:pt>
                <c:pt idx="6">
                  <c:v>7.5545000000000018</c:v>
                </c:pt>
                <c:pt idx="7">
                  <c:v>9.65</c:v>
                </c:pt>
                <c:pt idx="8">
                  <c:v>19.649999999999999</c:v>
                </c:pt>
                <c:pt idx="9">
                  <c:v>21.75</c:v>
                </c:pt>
                <c:pt idx="10">
                  <c:v>24.25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</c:numCache>
            </c:numRef>
          </c:xVal>
          <c:yVal>
            <c:numRef>
              <c:f>'crossection data'!$P$87:$P$102</c:f>
              <c:numCache>
                <c:formatCode>0.00</c:formatCode>
                <c:ptCount val="16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11.103000000000002</c:v>
                </c:pt>
                <c:pt idx="12">
                  <c:v>11.447000000000003</c:v>
                </c:pt>
                <c:pt idx="13">
                  <c:v>11.907000000000004</c:v>
                </c:pt>
                <c:pt idx="14">
                  <c:v>12.147000000000002</c:v>
                </c:pt>
                <c:pt idx="15">
                  <c:v>12.077000000000002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9-4D45-BA2C-012BF249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1984"/>
        <c:axId val="221003776"/>
      </c:scatterChart>
      <c:valAx>
        <c:axId val="22100198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3776"/>
        <c:crosses val="autoZero"/>
        <c:crossBetween val="midCat"/>
        <c:majorUnit val="4"/>
        <c:minorUnit val="1"/>
      </c:valAx>
      <c:valAx>
        <c:axId val="22100377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1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data'!$A$126:$A$148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'crossection data'!$B$126:$B$148</c:f>
              <c:numCache>
                <c:formatCode>0.00</c:formatCode>
                <c:ptCount val="23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10.552000000000003</c:v>
                </c:pt>
                <c:pt idx="10">
                  <c:v>10.522000000000004</c:v>
                </c:pt>
                <c:pt idx="11">
                  <c:v>10.522000000000004</c:v>
                </c:pt>
                <c:pt idx="12">
                  <c:v>10.522000000000004</c:v>
                </c:pt>
                <c:pt idx="13">
                  <c:v>10.482000000000003</c:v>
                </c:pt>
                <c:pt idx="14">
                  <c:v>10.432000000000004</c:v>
                </c:pt>
                <c:pt idx="15">
                  <c:v>10.322000000000003</c:v>
                </c:pt>
                <c:pt idx="16">
                  <c:v>10.332000000000004</c:v>
                </c:pt>
                <c:pt idx="17">
                  <c:v>10.562000000000003</c:v>
                </c:pt>
                <c:pt idx="18">
                  <c:v>10.642000000000003</c:v>
                </c:pt>
                <c:pt idx="19">
                  <c:v>11.112000000000004</c:v>
                </c:pt>
                <c:pt idx="20">
                  <c:v>11.546000000000003</c:v>
                </c:pt>
                <c:pt idx="21">
                  <c:v>11.966000000000005</c:v>
                </c:pt>
                <c:pt idx="22">
                  <c:v>12.076000000000004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4-4217-B690-2ACBC6DE21E9}"/>
            </c:ext>
          </c:extLst>
        </c:ser>
        <c:ser>
          <c:idx val="1"/>
          <c:order val="1"/>
          <c:xVal>
            <c:numRef>
              <c:f>'crossection data'!$O$126:$O$142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5.0680000000000049</c:v>
                </c:pt>
                <c:pt idx="6">
                  <c:v>7.5680000000000049</c:v>
                </c:pt>
                <c:pt idx="7">
                  <c:v>9.67</c:v>
                </c:pt>
                <c:pt idx="8">
                  <c:v>19.670000000000002</c:v>
                </c:pt>
                <c:pt idx="9">
                  <c:v>21.77</c:v>
                </c:pt>
                <c:pt idx="10">
                  <c:v>24.27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xVal>
          <c:yVal>
            <c:numRef>
              <c:f>'crossection data'!$P$126:$P$142</c:f>
              <c:numCache>
                <c:formatCode>0.00</c:formatCode>
                <c:ptCount val="17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10.562000000000003</c:v>
                </c:pt>
                <c:pt idx="12">
                  <c:v>10.642000000000003</c:v>
                </c:pt>
                <c:pt idx="13">
                  <c:v>11.112000000000004</c:v>
                </c:pt>
                <c:pt idx="14">
                  <c:v>11.546000000000003</c:v>
                </c:pt>
                <c:pt idx="15">
                  <c:v>11.966000000000005</c:v>
                </c:pt>
                <c:pt idx="16">
                  <c:v>12.076000000000004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4-4217-B690-2ACBC6DE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41024"/>
        <c:axId val="221042560"/>
      </c:scatterChart>
      <c:valAx>
        <c:axId val="2210410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42560"/>
        <c:crosses val="autoZero"/>
        <c:crossBetween val="midCat"/>
        <c:majorUnit val="4"/>
        <c:minorUnit val="1"/>
      </c:valAx>
      <c:valAx>
        <c:axId val="22104256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410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data'!$A$168:$A$195</c:f>
              <c:numCache>
                <c:formatCode>0.00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</c:numCache>
            </c:numRef>
          </c:xVal>
          <c:yVal>
            <c:numRef>
              <c:f>'crossection data'!$B$168:$B$195</c:f>
              <c:numCache>
                <c:formatCode>0.00</c:formatCode>
                <c:ptCount val="28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10.516000000000004</c:v>
                </c:pt>
                <c:pt idx="12">
                  <c:v>10.596000000000004</c:v>
                </c:pt>
                <c:pt idx="13">
                  <c:v>10.556000000000003</c:v>
                </c:pt>
                <c:pt idx="14">
                  <c:v>10.416000000000004</c:v>
                </c:pt>
                <c:pt idx="15">
                  <c:v>10.526000000000003</c:v>
                </c:pt>
                <c:pt idx="16">
                  <c:v>10.506000000000004</c:v>
                </c:pt>
                <c:pt idx="17">
                  <c:v>10.566000000000003</c:v>
                </c:pt>
                <c:pt idx="18">
                  <c:v>10.546000000000003</c:v>
                </c:pt>
                <c:pt idx="19">
                  <c:v>10.596000000000004</c:v>
                </c:pt>
                <c:pt idx="20">
                  <c:v>10.586000000000002</c:v>
                </c:pt>
                <c:pt idx="21">
                  <c:v>10.616000000000003</c:v>
                </c:pt>
                <c:pt idx="22">
                  <c:v>10.606000000000003</c:v>
                </c:pt>
                <c:pt idx="23">
                  <c:v>10.676000000000004</c:v>
                </c:pt>
                <c:pt idx="24">
                  <c:v>11.126000000000003</c:v>
                </c:pt>
                <c:pt idx="25">
                  <c:v>11.485000000000003</c:v>
                </c:pt>
                <c:pt idx="26">
                  <c:v>11.645000000000003</c:v>
                </c:pt>
                <c:pt idx="27">
                  <c:v>11.645000000000003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A-4FC5-B398-31B18E98AC30}"/>
            </c:ext>
          </c:extLst>
        </c:ser>
        <c:ser>
          <c:idx val="1"/>
          <c:order val="1"/>
          <c:xVal>
            <c:numRef>
              <c:f>'crossection data'!$O$168:$O$191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8.2490000000000023</c:v>
                </c:pt>
                <c:pt idx="11">
                  <c:v>10.749000000000002</c:v>
                </c:pt>
                <c:pt idx="12">
                  <c:v>12.85</c:v>
                </c:pt>
                <c:pt idx="13">
                  <c:v>22.85</c:v>
                </c:pt>
                <c:pt idx="14">
                  <c:v>24.95</c:v>
                </c:pt>
                <c:pt idx="15">
                  <c:v>27.45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</c:numCache>
            </c:numRef>
          </c:xVal>
          <c:yVal>
            <c:numRef>
              <c:f>'crossection data'!$P$168:$P$191</c:f>
              <c:numCache>
                <c:formatCode>0.00</c:formatCode>
                <c:ptCount val="24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10.4</c:v>
                </c:pt>
                <c:pt idx="11">
                  <c:v>10.4</c:v>
                </c:pt>
                <c:pt idx="12">
                  <c:v>9</c:v>
                </c:pt>
                <c:pt idx="13">
                  <c:v>9</c:v>
                </c:pt>
                <c:pt idx="14">
                  <c:v>10.4</c:v>
                </c:pt>
                <c:pt idx="15">
                  <c:v>10.4</c:v>
                </c:pt>
                <c:pt idx="16">
                  <c:v>10.586000000000002</c:v>
                </c:pt>
                <c:pt idx="17">
                  <c:v>10.616000000000003</c:v>
                </c:pt>
                <c:pt idx="18">
                  <c:v>10.606000000000003</c:v>
                </c:pt>
                <c:pt idx="19">
                  <c:v>10.676000000000004</c:v>
                </c:pt>
                <c:pt idx="20">
                  <c:v>11.126000000000003</c:v>
                </c:pt>
                <c:pt idx="21">
                  <c:v>11.485000000000003</c:v>
                </c:pt>
                <c:pt idx="22">
                  <c:v>11.645000000000003</c:v>
                </c:pt>
                <c:pt idx="23">
                  <c:v>11.645000000000003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A-4FC5-B398-31B18E98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70336"/>
        <c:axId val="221876224"/>
      </c:scatterChart>
      <c:valAx>
        <c:axId val="22187033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6224"/>
        <c:crosses val="autoZero"/>
        <c:crossBetween val="midCat"/>
        <c:majorUnit val="4"/>
        <c:minorUnit val="1"/>
      </c:valAx>
      <c:valAx>
        <c:axId val="22187622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0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data'!$A$209:$A$233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</c:numCache>
            </c:numRef>
          </c:xVal>
          <c:yVal>
            <c:numRef>
              <c:f>'crossection data'!$B$209:$B$233</c:f>
              <c:numCache>
                <c:formatCode>0.00</c:formatCode>
                <c:ptCount val="25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10.604000000000005</c:v>
                </c:pt>
                <c:pt idx="10">
                  <c:v>10.684000000000005</c:v>
                </c:pt>
                <c:pt idx="11">
                  <c:v>10.614000000000004</c:v>
                </c:pt>
                <c:pt idx="12">
                  <c:v>10.564000000000004</c:v>
                </c:pt>
                <c:pt idx="13">
                  <c:v>10.524000000000004</c:v>
                </c:pt>
                <c:pt idx="14">
                  <c:v>10.584000000000003</c:v>
                </c:pt>
                <c:pt idx="15">
                  <c:v>10.564000000000004</c:v>
                </c:pt>
                <c:pt idx="16">
                  <c:v>10.544000000000004</c:v>
                </c:pt>
                <c:pt idx="17">
                  <c:v>10.574000000000003</c:v>
                </c:pt>
                <c:pt idx="18">
                  <c:v>10.584000000000003</c:v>
                </c:pt>
                <c:pt idx="19">
                  <c:v>10.694000000000004</c:v>
                </c:pt>
                <c:pt idx="20">
                  <c:v>11.134000000000004</c:v>
                </c:pt>
                <c:pt idx="21">
                  <c:v>11.847</c:v>
                </c:pt>
                <c:pt idx="22">
                  <c:v>11.787000000000003</c:v>
                </c:pt>
                <c:pt idx="23">
                  <c:v>11.807000000000004</c:v>
                </c:pt>
                <c:pt idx="24">
                  <c:v>11.807000000000004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1-4035-9275-FFB47DB0F634}"/>
            </c:ext>
          </c:extLst>
        </c:ser>
        <c:ser>
          <c:idx val="1"/>
          <c:order val="1"/>
          <c:xVal>
            <c:numRef>
              <c:f>'crossection data'!$O$209:$O$225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5.3155000000000037</c:v>
                </c:pt>
                <c:pt idx="6">
                  <c:v>7.8155000000000037</c:v>
                </c:pt>
                <c:pt idx="7">
                  <c:v>9.92</c:v>
                </c:pt>
                <c:pt idx="8">
                  <c:v>19.920000000000002</c:v>
                </c:pt>
                <c:pt idx="9">
                  <c:v>22.02</c:v>
                </c:pt>
                <c:pt idx="10">
                  <c:v>24.52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</c:numCache>
            </c:numRef>
          </c:xVal>
          <c:yVal>
            <c:numRef>
              <c:f>'crossection data'!$P$209:$P$225</c:f>
              <c:numCache>
                <c:formatCode>0.00</c:formatCode>
                <c:ptCount val="17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10.694000000000004</c:v>
                </c:pt>
                <c:pt idx="12">
                  <c:v>11.134000000000004</c:v>
                </c:pt>
                <c:pt idx="13">
                  <c:v>11.847</c:v>
                </c:pt>
                <c:pt idx="14">
                  <c:v>11.787000000000003</c:v>
                </c:pt>
                <c:pt idx="15">
                  <c:v>11.807000000000004</c:v>
                </c:pt>
                <c:pt idx="16">
                  <c:v>11.807000000000004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1-4035-9275-FFB47DB0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83776"/>
        <c:axId val="222708864"/>
      </c:scatterChart>
      <c:valAx>
        <c:axId val="22188377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08864"/>
        <c:crosses val="autoZero"/>
        <c:crossBetween val="midCat"/>
        <c:majorUnit val="4"/>
        <c:minorUnit val="1"/>
      </c:valAx>
      <c:valAx>
        <c:axId val="22270886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37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data'!$A$189:$A$213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'cross sectional data'!$B$189:$B$213</c:f>
              <c:numCache>
                <c:formatCode>0.00</c:formatCode>
                <c:ptCount val="25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10.680000000000003</c:v>
                </c:pt>
                <c:pt idx="11">
                  <c:v>10.650000000000004</c:v>
                </c:pt>
                <c:pt idx="12">
                  <c:v>10.670000000000003</c:v>
                </c:pt>
                <c:pt idx="13">
                  <c:v>10.640000000000004</c:v>
                </c:pt>
                <c:pt idx="14">
                  <c:v>10.570000000000004</c:v>
                </c:pt>
                <c:pt idx="15">
                  <c:v>10.650000000000004</c:v>
                </c:pt>
                <c:pt idx="16">
                  <c:v>10.620000000000005</c:v>
                </c:pt>
                <c:pt idx="17">
                  <c:v>10.540000000000004</c:v>
                </c:pt>
                <c:pt idx="18">
                  <c:v>10.610000000000005</c:v>
                </c:pt>
                <c:pt idx="19">
                  <c:v>10.590000000000003</c:v>
                </c:pt>
                <c:pt idx="20">
                  <c:v>10.700000000000005</c:v>
                </c:pt>
                <c:pt idx="21">
                  <c:v>11.140000000000004</c:v>
                </c:pt>
                <c:pt idx="22">
                  <c:v>11.558000000000003</c:v>
                </c:pt>
                <c:pt idx="23">
                  <c:v>12.098000000000004</c:v>
                </c:pt>
                <c:pt idx="24">
                  <c:v>12.298000000000005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4-4255-9FA0-66261E2E9AAB}"/>
            </c:ext>
          </c:extLst>
        </c:ser>
        <c:ser>
          <c:idx val="1"/>
          <c:order val="1"/>
          <c:xVal>
            <c:numRef>
              <c:f>'cross sectional data'!$R$188:$R$209</c:f>
            </c:numRef>
          </c:xVal>
          <c:yVal>
            <c:numRef>
              <c:f>'cross sectional data'!$S$188:$S$209</c:f>
            </c:numRef>
          </c:yVal>
          <c:smooth val="0"/>
          <c:extLst>
            <c:ext xmlns:c16="http://schemas.microsoft.com/office/drawing/2014/chart" uri="{C3380CC4-5D6E-409C-BE32-E72D297353CC}">
              <c16:uniqueId val="{00000001-F3D4-4255-9FA0-66261E2E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4992"/>
        <c:axId val="214086784"/>
      </c:scatterChart>
      <c:valAx>
        <c:axId val="21408499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6784"/>
        <c:crosses val="autoZero"/>
        <c:crossBetween val="midCat"/>
        <c:majorUnit val="4"/>
        <c:minorUnit val="1"/>
      </c:valAx>
      <c:valAx>
        <c:axId val="2140867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4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data'!$A$250:$A$274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'crossection data'!$B$250:$B$274</c:f>
              <c:numCache>
                <c:formatCode>0.00</c:formatCode>
                <c:ptCount val="25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10.680000000000003</c:v>
                </c:pt>
                <c:pt idx="11">
                  <c:v>10.650000000000004</c:v>
                </c:pt>
                <c:pt idx="12">
                  <c:v>10.670000000000003</c:v>
                </c:pt>
                <c:pt idx="13">
                  <c:v>10.640000000000004</c:v>
                </c:pt>
                <c:pt idx="14">
                  <c:v>10.570000000000004</c:v>
                </c:pt>
                <c:pt idx="15">
                  <c:v>10.650000000000004</c:v>
                </c:pt>
                <c:pt idx="16">
                  <c:v>10.620000000000005</c:v>
                </c:pt>
                <c:pt idx="17">
                  <c:v>10.540000000000004</c:v>
                </c:pt>
                <c:pt idx="18">
                  <c:v>10.610000000000005</c:v>
                </c:pt>
                <c:pt idx="19">
                  <c:v>10.590000000000003</c:v>
                </c:pt>
                <c:pt idx="20">
                  <c:v>10.700000000000005</c:v>
                </c:pt>
                <c:pt idx="21">
                  <c:v>11.140000000000004</c:v>
                </c:pt>
                <c:pt idx="22">
                  <c:v>11.558000000000003</c:v>
                </c:pt>
                <c:pt idx="23">
                  <c:v>12.098000000000004</c:v>
                </c:pt>
                <c:pt idx="24">
                  <c:v>12.298000000000005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8-44BF-9F5F-348173794E2E}"/>
            </c:ext>
          </c:extLst>
        </c:ser>
        <c:ser>
          <c:idx val="1"/>
          <c:order val="1"/>
          <c:xVal>
            <c:numRef>
              <c:f>'crossection data'!$O$250:$O$269</c:f>
              <c:numCache>
                <c:formatCode>0.00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7.3750000000000053</c:v>
                </c:pt>
                <c:pt idx="9">
                  <c:v>9.8750000000000053</c:v>
                </c:pt>
                <c:pt idx="10">
                  <c:v>11.98</c:v>
                </c:pt>
                <c:pt idx="11">
                  <c:v>21.98</c:v>
                </c:pt>
                <c:pt idx="12">
                  <c:v>24.08</c:v>
                </c:pt>
                <c:pt idx="13">
                  <c:v>26.58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</c:numCache>
            </c:numRef>
          </c:xVal>
          <c:yVal>
            <c:numRef>
              <c:f>'crossection data'!$P$250:$P$269</c:f>
              <c:numCache>
                <c:formatCode>0.00</c:formatCode>
                <c:ptCount val="20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10.4</c:v>
                </c:pt>
                <c:pt idx="9">
                  <c:v>10.4</c:v>
                </c:pt>
                <c:pt idx="10">
                  <c:v>9</c:v>
                </c:pt>
                <c:pt idx="11">
                  <c:v>9</c:v>
                </c:pt>
                <c:pt idx="12">
                  <c:v>10.4</c:v>
                </c:pt>
                <c:pt idx="13">
                  <c:v>10.4</c:v>
                </c:pt>
                <c:pt idx="14">
                  <c:v>10.590000000000003</c:v>
                </c:pt>
                <c:pt idx="15">
                  <c:v>10.700000000000005</c:v>
                </c:pt>
                <c:pt idx="16">
                  <c:v>11.140000000000004</c:v>
                </c:pt>
                <c:pt idx="17">
                  <c:v>11.558000000000003</c:v>
                </c:pt>
                <c:pt idx="18">
                  <c:v>12.098000000000004</c:v>
                </c:pt>
                <c:pt idx="19">
                  <c:v>12.298000000000005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8-44BF-9F5F-34817379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33824"/>
        <c:axId val="222735360"/>
      </c:scatterChart>
      <c:valAx>
        <c:axId val="2227338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35360"/>
        <c:crosses val="autoZero"/>
        <c:crossBetween val="midCat"/>
        <c:majorUnit val="4"/>
        <c:minorUnit val="1"/>
      </c:valAx>
      <c:valAx>
        <c:axId val="22273536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3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data'!$A$290:$A$311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'crossection data'!$B$290:$B$311</c:f>
              <c:numCache>
                <c:formatCode>0.00</c:formatCode>
                <c:ptCount val="22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10.630000000000004</c:v>
                </c:pt>
                <c:pt idx="7">
                  <c:v>10.690000000000005</c:v>
                </c:pt>
                <c:pt idx="8">
                  <c:v>10.540000000000004</c:v>
                </c:pt>
                <c:pt idx="9">
                  <c:v>10.550000000000004</c:v>
                </c:pt>
                <c:pt idx="10">
                  <c:v>10.580000000000004</c:v>
                </c:pt>
                <c:pt idx="11">
                  <c:v>10.570000000000004</c:v>
                </c:pt>
                <c:pt idx="12">
                  <c:v>10.530000000000005</c:v>
                </c:pt>
                <c:pt idx="13">
                  <c:v>10.490000000000004</c:v>
                </c:pt>
                <c:pt idx="14">
                  <c:v>10.510000000000003</c:v>
                </c:pt>
                <c:pt idx="15">
                  <c:v>10.620000000000005</c:v>
                </c:pt>
                <c:pt idx="16">
                  <c:v>10.640000000000004</c:v>
                </c:pt>
                <c:pt idx="17">
                  <c:v>11.140000000000004</c:v>
                </c:pt>
                <c:pt idx="18">
                  <c:v>11.352000000000006</c:v>
                </c:pt>
                <c:pt idx="19">
                  <c:v>11.982000000000005</c:v>
                </c:pt>
                <c:pt idx="20">
                  <c:v>12.072000000000006</c:v>
                </c:pt>
                <c:pt idx="21">
                  <c:v>12.122000000000005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1-47C3-BBFB-ED62783133C9}"/>
            </c:ext>
          </c:extLst>
        </c:ser>
        <c:ser>
          <c:idx val="1"/>
          <c:order val="1"/>
          <c:xVal>
            <c:numRef>
              <c:f>'crossection data'!$O$291:$O$306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7.55</c:v>
                </c:pt>
                <c:pt idx="7">
                  <c:v>17.55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'crossection data'!$P$291:$P$306</c:f>
              <c:numCache>
                <c:formatCode>0.00</c:formatCode>
                <c:ptCount val="16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9</c:v>
                </c:pt>
                <c:pt idx="7">
                  <c:v>9</c:v>
                </c:pt>
                <c:pt idx="8">
                  <c:v>10.620000000000005</c:v>
                </c:pt>
                <c:pt idx="9">
                  <c:v>10.640000000000004</c:v>
                </c:pt>
                <c:pt idx="10">
                  <c:v>11.140000000000004</c:v>
                </c:pt>
                <c:pt idx="11">
                  <c:v>11.352000000000006</c:v>
                </c:pt>
                <c:pt idx="12">
                  <c:v>11.982000000000005</c:v>
                </c:pt>
                <c:pt idx="13">
                  <c:v>12.072000000000006</c:v>
                </c:pt>
                <c:pt idx="14">
                  <c:v>12.122000000000005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1-47C3-BBFB-ED627831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30272"/>
        <c:axId val="222631808"/>
      </c:scatterChart>
      <c:valAx>
        <c:axId val="22263027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31808"/>
        <c:crosses val="autoZero"/>
        <c:crossBetween val="midCat"/>
        <c:majorUnit val="4"/>
        <c:minorUnit val="1"/>
      </c:valAx>
      <c:valAx>
        <c:axId val="22263180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30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data'!$A$331:$A$354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</c:numCache>
            </c:numRef>
          </c:xVal>
          <c:yVal>
            <c:numRef>
              <c:f>'crossection data'!$B$331:$B$354</c:f>
              <c:numCache>
                <c:formatCode>0.00</c:formatCode>
                <c:ptCount val="24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10.680000000000005</c:v>
                </c:pt>
                <c:pt idx="10">
                  <c:v>10.730000000000006</c:v>
                </c:pt>
                <c:pt idx="11">
                  <c:v>10.730000000000006</c:v>
                </c:pt>
                <c:pt idx="12">
                  <c:v>10.650000000000006</c:v>
                </c:pt>
                <c:pt idx="13">
                  <c:v>10.660000000000005</c:v>
                </c:pt>
                <c:pt idx="14">
                  <c:v>10.690000000000005</c:v>
                </c:pt>
                <c:pt idx="15">
                  <c:v>10.730000000000006</c:v>
                </c:pt>
                <c:pt idx="16">
                  <c:v>10.710000000000006</c:v>
                </c:pt>
                <c:pt idx="17">
                  <c:v>10.710000000000006</c:v>
                </c:pt>
                <c:pt idx="18">
                  <c:v>10.690000000000005</c:v>
                </c:pt>
                <c:pt idx="19">
                  <c:v>11.150000000000006</c:v>
                </c:pt>
                <c:pt idx="20">
                  <c:v>11.484000000000005</c:v>
                </c:pt>
                <c:pt idx="21">
                  <c:v>12.064000000000005</c:v>
                </c:pt>
                <c:pt idx="22">
                  <c:v>12.034000000000006</c:v>
                </c:pt>
                <c:pt idx="23">
                  <c:v>12.034000000000006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A-4E11-9098-BA17C49DEF24}"/>
            </c:ext>
          </c:extLst>
        </c:ser>
        <c:ser>
          <c:idx val="1"/>
          <c:order val="1"/>
          <c:xVal>
            <c:numRef>
              <c:f>'crossection data'!$O$331:$O$349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9.52</c:v>
                </c:pt>
                <c:pt idx="10">
                  <c:v>19.52</c:v>
                </c:pt>
                <c:pt idx="11">
                  <c:v>21.62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'crossection data'!$P$331:$P$349</c:f>
              <c:numCache>
                <c:formatCode>0.00</c:formatCode>
                <c:ptCount val="19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10.710000000000006</c:v>
                </c:pt>
                <c:pt idx="13">
                  <c:v>10.690000000000005</c:v>
                </c:pt>
                <c:pt idx="14">
                  <c:v>11.150000000000006</c:v>
                </c:pt>
                <c:pt idx="15">
                  <c:v>11.484000000000005</c:v>
                </c:pt>
                <c:pt idx="16">
                  <c:v>12.064000000000005</c:v>
                </c:pt>
                <c:pt idx="17">
                  <c:v>12.034000000000006</c:v>
                </c:pt>
                <c:pt idx="18">
                  <c:v>12.034000000000006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A-4E11-9098-BA17C49D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77248"/>
        <c:axId val="222683136"/>
      </c:scatterChart>
      <c:valAx>
        <c:axId val="2226772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3136"/>
        <c:crosses val="autoZero"/>
        <c:crossBetween val="midCat"/>
        <c:majorUnit val="4"/>
        <c:minorUnit val="1"/>
      </c:valAx>
      <c:valAx>
        <c:axId val="2226831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7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data'!$A$373:$A$399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37</c:v>
                </c:pt>
              </c:numCache>
            </c:numRef>
          </c:xVal>
          <c:yVal>
            <c:numRef>
              <c:f>'crossection data'!$B$373:$B$399</c:f>
              <c:numCache>
                <c:formatCode>0.00</c:formatCode>
                <c:ptCount val="27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10.810000000000004</c:v>
                </c:pt>
                <c:pt idx="10">
                  <c:v>10.820000000000004</c:v>
                </c:pt>
                <c:pt idx="11">
                  <c:v>10.840000000000003</c:v>
                </c:pt>
                <c:pt idx="12">
                  <c:v>10.820000000000004</c:v>
                </c:pt>
                <c:pt idx="13">
                  <c:v>10.830000000000004</c:v>
                </c:pt>
                <c:pt idx="14">
                  <c:v>10.810000000000004</c:v>
                </c:pt>
                <c:pt idx="15">
                  <c:v>10.790000000000003</c:v>
                </c:pt>
                <c:pt idx="16">
                  <c:v>10.780000000000003</c:v>
                </c:pt>
                <c:pt idx="17">
                  <c:v>10.780000000000003</c:v>
                </c:pt>
                <c:pt idx="18">
                  <c:v>10.770000000000003</c:v>
                </c:pt>
                <c:pt idx="19">
                  <c:v>10.830000000000004</c:v>
                </c:pt>
                <c:pt idx="20">
                  <c:v>10.890000000000004</c:v>
                </c:pt>
                <c:pt idx="21">
                  <c:v>11.180000000000003</c:v>
                </c:pt>
                <c:pt idx="22">
                  <c:v>11.560000000000004</c:v>
                </c:pt>
                <c:pt idx="23">
                  <c:v>11.970000000000004</c:v>
                </c:pt>
                <c:pt idx="24">
                  <c:v>12.270000000000005</c:v>
                </c:pt>
                <c:pt idx="25">
                  <c:v>12.330000000000005</c:v>
                </c:pt>
                <c:pt idx="26">
                  <c:v>12.380000000000004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7-4F43-A93A-B942533B7FF6}"/>
            </c:ext>
          </c:extLst>
        </c:ser>
        <c:ser>
          <c:idx val="1"/>
          <c:order val="1"/>
          <c:xVal>
            <c:numRef>
              <c:f>'crossection data'!$O$373:$O$395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7.15</c:v>
                </c:pt>
                <c:pt idx="9">
                  <c:v>9.65</c:v>
                </c:pt>
                <c:pt idx="10">
                  <c:v>11.75</c:v>
                </c:pt>
                <c:pt idx="11">
                  <c:v>21.75</c:v>
                </c:pt>
                <c:pt idx="12">
                  <c:v>23.85</c:v>
                </c:pt>
                <c:pt idx="13">
                  <c:v>26.35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</c:numCache>
            </c:numRef>
          </c:xVal>
          <c:yVal>
            <c:numRef>
              <c:f>'crossection data'!$P$373:$P$395</c:f>
              <c:numCache>
                <c:formatCode>0.00</c:formatCode>
                <c:ptCount val="23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</c:v>
                </c:pt>
                <c:pt idx="8">
                  <c:v>10.4</c:v>
                </c:pt>
                <c:pt idx="9">
                  <c:v>10.4</c:v>
                </c:pt>
                <c:pt idx="10">
                  <c:v>9</c:v>
                </c:pt>
                <c:pt idx="11">
                  <c:v>9</c:v>
                </c:pt>
                <c:pt idx="12">
                  <c:v>10.4</c:v>
                </c:pt>
                <c:pt idx="13">
                  <c:v>10.4</c:v>
                </c:pt>
                <c:pt idx="14">
                  <c:v>10.770000000000003</c:v>
                </c:pt>
                <c:pt idx="15">
                  <c:v>10.830000000000004</c:v>
                </c:pt>
                <c:pt idx="16">
                  <c:v>10.890000000000004</c:v>
                </c:pt>
                <c:pt idx="17">
                  <c:v>11.180000000000003</c:v>
                </c:pt>
                <c:pt idx="18">
                  <c:v>11.560000000000004</c:v>
                </c:pt>
                <c:pt idx="19">
                  <c:v>11.970000000000004</c:v>
                </c:pt>
                <c:pt idx="20">
                  <c:v>12.270000000000005</c:v>
                </c:pt>
                <c:pt idx="21">
                  <c:v>12.330000000000005</c:v>
                </c:pt>
                <c:pt idx="22">
                  <c:v>12.380000000000004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7-4F43-A93A-B942533B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35072"/>
        <c:axId val="222836608"/>
      </c:scatterChart>
      <c:valAx>
        <c:axId val="22283507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6608"/>
        <c:crosses val="autoZero"/>
        <c:crossBetween val="midCat"/>
        <c:majorUnit val="4"/>
        <c:minorUnit val="1"/>
      </c:valAx>
      <c:valAx>
        <c:axId val="22283660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5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data'!$A$414:$A$434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'crossection data'!$B$414:$B$434</c:f>
              <c:numCache>
                <c:formatCode>0.00</c:formatCode>
                <c:ptCount val="21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11.030000000000005</c:v>
                </c:pt>
                <c:pt idx="6">
                  <c:v>10.960000000000004</c:v>
                </c:pt>
                <c:pt idx="7">
                  <c:v>10.730000000000004</c:v>
                </c:pt>
                <c:pt idx="8">
                  <c:v>10.920000000000003</c:v>
                </c:pt>
                <c:pt idx="9">
                  <c:v>10.960000000000004</c:v>
                </c:pt>
                <c:pt idx="10">
                  <c:v>11.030000000000005</c:v>
                </c:pt>
                <c:pt idx="11">
                  <c:v>10.900000000000004</c:v>
                </c:pt>
                <c:pt idx="12">
                  <c:v>11.000000000000004</c:v>
                </c:pt>
                <c:pt idx="13">
                  <c:v>10.860000000000005</c:v>
                </c:pt>
                <c:pt idx="14">
                  <c:v>10.840000000000003</c:v>
                </c:pt>
                <c:pt idx="15">
                  <c:v>10.940000000000005</c:v>
                </c:pt>
                <c:pt idx="16">
                  <c:v>10.890000000000004</c:v>
                </c:pt>
                <c:pt idx="17">
                  <c:v>11.310000000000004</c:v>
                </c:pt>
                <c:pt idx="18">
                  <c:v>12.320000000000004</c:v>
                </c:pt>
                <c:pt idx="19">
                  <c:v>12.300000000000004</c:v>
                </c:pt>
                <c:pt idx="20">
                  <c:v>12.300000000000004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B-4C5C-8CCF-BE1C611199B2}"/>
            </c:ext>
          </c:extLst>
        </c:ser>
        <c:ser>
          <c:idx val="1"/>
          <c:order val="1"/>
          <c:xVal>
            <c:numRef>
              <c:f>'crossection data'!$O$413:$O$427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5.3650000000000055</c:v>
                </c:pt>
                <c:pt idx="6">
                  <c:v>6.3650000000000055</c:v>
                </c:pt>
                <c:pt idx="7">
                  <c:v>8.4700000000000006</c:v>
                </c:pt>
                <c:pt idx="8">
                  <c:v>18.47</c:v>
                </c:pt>
                <c:pt idx="9">
                  <c:v>20.57</c:v>
                </c:pt>
                <c:pt idx="10">
                  <c:v>21.57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'crossection data'!$P$413:$P$427</c:f>
              <c:numCache>
                <c:formatCode>0.00</c:formatCode>
                <c:ptCount val="15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11.310000000000004</c:v>
                </c:pt>
                <c:pt idx="12">
                  <c:v>12.320000000000004</c:v>
                </c:pt>
                <c:pt idx="13">
                  <c:v>12.300000000000004</c:v>
                </c:pt>
                <c:pt idx="14">
                  <c:v>12.300000000000004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B-4C5C-8CCF-BE1C6111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65664"/>
        <c:axId val="222867456"/>
      </c:scatterChart>
      <c:valAx>
        <c:axId val="22286566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67456"/>
        <c:crosses val="autoZero"/>
        <c:crossBetween val="midCat"/>
        <c:majorUnit val="4"/>
        <c:minorUnit val="1"/>
      </c:valAx>
      <c:valAx>
        <c:axId val="2228674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65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data'!$A$454:$A$480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45</c:v>
                </c:pt>
              </c:numCache>
            </c:numRef>
          </c:xVal>
          <c:yVal>
            <c:numRef>
              <c:f>'crossection data'!$B$454:$B$480</c:f>
              <c:numCache>
                <c:formatCode>0.00</c:formatCode>
                <c:ptCount val="27"/>
                <c:pt idx="0">
                  <c:v>13.351000000000004</c:v>
                </c:pt>
                <c:pt idx="1">
                  <c:v>12.701000000000004</c:v>
                </c:pt>
                <c:pt idx="2">
                  <c:v>12.101000000000004</c:v>
                </c:pt>
                <c:pt idx="3">
                  <c:v>11.651000000000003</c:v>
                </c:pt>
                <c:pt idx="4">
                  <c:v>11.323000000000004</c:v>
                </c:pt>
                <c:pt idx="5">
                  <c:v>11.053000000000004</c:v>
                </c:pt>
                <c:pt idx="6">
                  <c:v>10.923000000000004</c:v>
                </c:pt>
                <c:pt idx="7">
                  <c:v>10.893000000000004</c:v>
                </c:pt>
                <c:pt idx="8">
                  <c:v>10.953000000000005</c:v>
                </c:pt>
                <c:pt idx="9">
                  <c:v>10.983000000000004</c:v>
                </c:pt>
                <c:pt idx="10">
                  <c:v>11.063000000000004</c:v>
                </c:pt>
                <c:pt idx="11">
                  <c:v>11.083000000000004</c:v>
                </c:pt>
                <c:pt idx="12">
                  <c:v>11.013000000000003</c:v>
                </c:pt>
                <c:pt idx="13">
                  <c:v>10.933000000000003</c:v>
                </c:pt>
                <c:pt idx="14">
                  <c:v>10.963000000000005</c:v>
                </c:pt>
                <c:pt idx="15">
                  <c:v>11.003000000000004</c:v>
                </c:pt>
                <c:pt idx="16">
                  <c:v>11.033000000000005</c:v>
                </c:pt>
                <c:pt idx="17">
                  <c:v>11.013000000000003</c:v>
                </c:pt>
                <c:pt idx="18">
                  <c:v>10.993000000000004</c:v>
                </c:pt>
                <c:pt idx="19">
                  <c:v>11.043000000000005</c:v>
                </c:pt>
                <c:pt idx="20">
                  <c:v>11.323000000000004</c:v>
                </c:pt>
                <c:pt idx="21">
                  <c:v>11.441000000000004</c:v>
                </c:pt>
                <c:pt idx="22">
                  <c:v>11.301000000000004</c:v>
                </c:pt>
                <c:pt idx="23">
                  <c:v>11.711000000000004</c:v>
                </c:pt>
                <c:pt idx="24">
                  <c:v>12.151000000000003</c:v>
                </c:pt>
                <c:pt idx="25">
                  <c:v>12.621000000000004</c:v>
                </c:pt>
                <c:pt idx="26">
                  <c:v>12.681000000000004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4-4F27-A502-E8A99074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68832"/>
        <c:axId val="222995200"/>
      </c:scatterChart>
      <c:valAx>
        <c:axId val="22296883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95200"/>
        <c:crosses val="autoZero"/>
        <c:crossBetween val="midCat"/>
        <c:majorUnit val="4"/>
        <c:minorUnit val="1"/>
      </c:valAx>
      <c:valAx>
        <c:axId val="2229952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68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data'!$A$493:$A$513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</c:numCache>
            </c:numRef>
          </c:xVal>
          <c:yVal>
            <c:numRef>
              <c:f>'crossection data'!$B$493:$B$513</c:f>
              <c:numCache>
                <c:formatCode>0.00</c:formatCode>
                <c:ptCount val="21"/>
                <c:pt idx="0">
                  <c:v>13.384000000000004</c:v>
                </c:pt>
                <c:pt idx="1">
                  <c:v>13.274000000000004</c:v>
                </c:pt>
                <c:pt idx="2">
                  <c:v>12.674000000000003</c:v>
                </c:pt>
                <c:pt idx="3">
                  <c:v>11.834000000000003</c:v>
                </c:pt>
                <c:pt idx="4">
                  <c:v>11.337000000000003</c:v>
                </c:pt>
                <c:pt idx="5">
                  <c:v>11.047000000000004</c:v>
                </c:pt>
                <c:pt idx="6">
                  <c:v>10.857000000000003</c:v>
                </c:pt>
                <c:pt idx="7">
                  <c:v>10.797000000000004</c:v>
                </c:pt>
                <c:pt idx="8">
                  <c:v>10.727000000000004</c:v>
                </c:pt>
                <c:pt idx="9">
                  <c:v>10.757000000000003</c:v>
                </c:pt>
                <c:pt idx="10">
                  <c:v>10.727000000000004</c:v>
                </c:pt>
                <c:pt idx="11">
                  <c:v>10.737000000000004</c:v>
                </c:pt>
                <c:pt idx="12">
                  <c:v>10.677000000000003</c:v>
                </c:pt>
                <c:pt idx="13">
                  <c:v>10.807000000000004</c:v>
                </c:pt>
                <c:pt idx="14">
                  <c:v>10.817000000000004</c:v>
                </c:pt>
                <c:pt idx="15">
                  <c:v>10.607000000000003</c:v>
                </c:pt>
                <c:pt idx="16">
                  <c:v>11.127000000000002</c:v>
                </c:pt>
                <c:pt idx="17">
                  <c:v>11.336000000000004</c:v>
                </c:pt>
                <c:pt idx="18">
                  <c:v>11.574000000000003</c:v>
                </c:pt>
                <c:pt idx="19">
                  <c:v>12.054000000000004</c:v>
                </c:pt>
                <c:pt idx="20">
                  <c:v>12.234000000000004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8-4563-9CE9-76D0F90C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93888"/>
        <c:axId val="223095424"/>
      </c:scatterChart>
      <c:valAx>
        <c:axId val="22309388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5424"/>
        <c:crosses val="autoZero"/>
        <c:crossBetween val="midCat"/>
        <c:majorUnit val="4"/>
        <c:minorUnit val="1"/>
      </c:valAx>
      <c:valAx>
        <c:axId val="22309542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data'!$A$534:$A$556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</c:numCache>
            </c:numRef>
          </c:xVal>
          <c:yVal>
            <c:numRef>
              <c:f>'crossection data'!$B$534:$B$556</c:f>
              <c:numCache>
                <c:formatCode>0.00</c:formatCode>
                <c:ptCount val="23"/>
                <c:pt idx="0">
                  <c:v>13.632000000000005</c:v>
                </c:pt>
                <c:pt idx="1">
                  <c:v>13.492000000000004</c:v>
                </c:pt>
                <c:pt idx="2">
                  <c:v>13.052000000000005</c:v>
                </c:pt>
                <c:pt idx="3">
                  <c:v>12.042000000000005</c:v>
                </c:pt>
                <c:pt idx="4">
                  <c:v>11.642000000000005</c:v>
                </c:pt>
                <c:pt idx="5">
                  <c:v>11.334000000000003</c:v>
                </c:pt>
                <c:pt idx="6">
                  <c:v>11.084000000000003</c:v>
                </c:pt>
                <c:pt idx="7">
                  <c:v>11.034000000000002</c:v>
                </c:pt>
                <c:pt idx="8">
                  <c:v>10.974000000000004</c:v>
                </c:pt>
                <c:pt idx="9">
                  <c:v>10.944000000000003</c:v>
                </c:pt>
                <c:pt idx="10">
                  <c:v>10.964000000000004</c:v>
                </c:pt>
                <c:pt idx="11">
                  <c:v>10.944000000000003</c:v>
                </c:pt>
                <c:pt idx="12">
                  <c:v>10.864000000000003</c:v>
                </c:pt>
                <c:pt idx="13">
                  <c:v>10.794000000000004</c:v>
                </c:pt>
                <c:pt idx="14">
                  <c:v>11.104000000000003</c:v>
                </c:pt>
                <c:pt idx="15">
                  <c:v>11.114000000000003</c:v>
                </c:pt>
                <c:pt idx="16">
                  <c:v>11.064000000000004</c:v>
                </c:pt>
                <c:pt idx="17">
                  <c:v>11.044000000000004</c:v>
                </c:pt>
                <c:pt idx="18">
                  <c:v>11.084000000000003</c:v>
                </c:pt>
                <c:pt idx="19">
                  <c:v>11.334000000000003</c:v>
                </c:pt>
                <c:pt idx="20">
                  <c:v>11.572000000000005</c:v>
                </c:pt>
                <c:pt idx="21">
                  <c:v>11.952000000000005</c:v>
                </c:pt>
                <c:pt idx="22">
                  <c:v>12.522000000000004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9-4EA8-8960-36D6C4E4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23328"/>
        <c:axId val="223124864"/>
      </c:scatterChart>
      <c:valAx>
        <c:axId val="22312332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24864"/>
        <c:crosses val="autoZero"/>
        <c:crossBetween val="midCat"/>
        <c:majorUnit val="4"/>
        <c:minorUnit val="1"/>
      </c:valAx>
      <c:valAx>
        <c:axId val="22312486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233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data'!$A$576:$A$597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'crossection data'!$B$576:$B$597</c:f>
              <c:numCache>
                <c:formatCode>0.00</c:formatCode>
                <c:ptCount val="22"/>
                <c:pt idx="0">
                  <c:v>13.679000000000006</c:v>
                </c:pt>
                <c:pt idx="1">
                  <c:v>13.619000000000005</c:v>
                </c:pt>
                <c:pt idx="2">
                  <c:v>12.929000000000006</c:v>
                </c:pt>
                <c:pt idx="3">
                  <c:v>12.299000000000005</c:v>
                </c:pt>
                <c:pt idx="4">
                  <c:v>11.779000000000005</c:v>
                </c:pt>
                <c:pt idx="5">
                  <c:v>11.428000000000004</c:v>
                </c:pt>
                <c:pt idx="6">
                  <c:v>11.068000000000005</c:v>
                </c:pt>
                <c:pt idx="7">
                  <c:v>10.928000000000004</c:v>
                </c:pt>
                <c:pt idx="8">
                  <c:v>10.958000000000004</c:v>
                </c:pt>
                <c:pt idx="9">
                  <c:v>10.958000000000004</c:v>
                </c:pt>
                <c:pt idx="10">
                  <c:v>10.868000000000004</c:v>
                </c:pt>
                <c:pt idx="11">
                  <c:v>10.878000000000004</c:v>
                </c:pt>
                <c:pt idx="12">
                  <c:v>10.868000000000004</c:v>
                </c:pt>
                <c:pt idx="13">
                  <c:v>10.878000000000004</c:v>
                </c:pt>
                <c:pt idx="14">
                  <c:v>11.028000000000004</c:v>
                </c:pt>
                <c:pt idx="15">
                  <c:v>10.998000000000005</c:v>
                </c:pt>
                <c:pt idx="16">
                  <c:v>11.118000000000004</c:v>
                </c:pt>
                <c:pt idx="17">
                  <c:v>11.428000000000004</c:v>
                </c:pt>
                <c:pt idx="18">
                  <c:v>12.029000000000005</c:v>
                </c:pt>
                <c:pt idx="19">
                  <c:v>12.679000000000006</c:v>
                </c:pt>
                <c:pt idx="20">
                  <c:v>12.859000000000005</c:v>
                </c:pt>
                <c:pt idx="21">
                  <c:v>12.899000000000004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8-4436-9AA5-EE8AC136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22080"/>
        <c:axId val="223027968"/>
      </c:scatterChart>
      <c:valAx>
        <c:axId val="22302208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7968"/>
        <c:crosses val="autoZero"/>
        <c:crossBetween val="midCat"/>
        <c:majorUnit val="4"/>
        <c:minorUnit val="1"/>
      </c:valAx>
      <c:valAx>
        <c:axId val="22302796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2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data'!$A$616:$A$636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'crossection data'!$B$616:$B$636</c:f>
              <c:numCache>
                <c:formatCode>0.00</c:formatCode>
                <c:ptCount val="21"/>
                <c:pt idx="0">
                  <c:v>13.670000000000005</c:v>
                </c:pt>
                <c:pt idx="1">
                  <c:v>13.430000000000005</c:v>
                </c:pt>
                <c:pt idx="2">
                  <c:v>12.100000000000005</c:v>
                </c:pt>
                <c:pt idx="3">
                  <c:v>11.480000000000004</c:v>
                </c:pt>
                <c:pt idx="4">
                  <c:v>11.432000000000004</c:v>
                </c:pt>
                <c:pt idx="5">
                  <c:v>11.162000000000004</c:v>
                </c:pt>
                <c:pt idx="6">
                  <c:v>10.962000000000003</c:v>
                </c:pt>
                <c:pt idx="7">
                  <c:v>10.732000000000005</c:v>
                </c:pt>
                <c:pt idx="8">
                  <c:v>10.682000000000004</c:v>
                </c:pt>
                <c:pt idx="9">
                  <c:v>10.622000000000003</c:v>
                </c:pt>
                <c:pt idx="10">
                  <c:v>10.562000000000005</c:v>
                </c:pt>
                <c:pt idx="11">
                  <c:v>10.652000000000005</c:v>
                </c:pt>
                <c:pt idx="12">
                  <c:v>10.812000000000005</c:v>
                </c:pt>
                <c:pt idx="13">
                  <c:v>11.002000000000004</c:v>
                </c:pt>
                <c:pt idx="14">
                  <c:v>11.012000000000004</c:v>
                </c:pt>
                <c:pt idx="15">
                  <c:v>11.022000000000004</c:v>
                </c:pt>
                <c:pt idx="16">
                  <c:v>11.432000000000004</c:v>
                </c:pt>
                <c:pt idx="17">
                  <c:v>11.640000000000004</c:v>
                </c:pt>
                <c:pt idx="18">
                  <c:v>12.170000000000005</c:v>
                </c:pt>
                <c:pt idx="19">
                  <c:v>12.720000000000004</c:v>
                </c:pt>
                <c:pt idx="20">
                  <c:v>13.120000000000005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B-4658-9BFB-60DE7BA57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68544"/>
        <c:axId val="223070080"/>
      </c:scatterChart>
      <c:valAx>
        <c:axId val="22306854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70080"/>
        <c:crosses val="autoZero"/>
        <c:crossBetween val="midCat"/>
        <c:majorUnit val="4"/>
        <c:minorUnit val="1"/>
      </c:valAx>
      <c:valAx>
        <c:axId val="22307008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8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data'!$A$218:$A$239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'cross sectional data'!$B$218:$B$239</c:f>
              <c:numCache>
                <c:formatCode>0.00</c:formatCode>
                <c:ptCount val="22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10.630000000000004</c:v>
                </c:pt>
                <c:pt idx="7">
                  <c:v>10.690000000000005</c:v>
                </c:pt>
                <c:pt idx="8">
                  <c:v>10.540000000000004</c:v>
                </c:pt>
                <c:pt idx="9">
                  <c:v>10.550000000000004</c:v>
                </c:pt>
                <c:pt idx="10">
                  <c:v>10.580000000000004</c:v>
                </c:pt>
                <c:pt idx="11">
                  <c:v>10.570000000000004</c:v>
                </c:pt>
                <c:pt idx="12">
                  <c:v>10.530000000000005</c:v>
                </c:pt>
                <c:pt idx="13">
                  <c:v>10.490000000000004</c:v>
                </c:pt>
                <c:pt idx="14">
                  <c:v>10.510000000000003</c:v>
                </c:pt>
                <c:pt idx="15">
                  <c:v>10.620000000000005</c:v>
                </c:pt>
                <c:pt idx="16">
                  <c:v>10.640000000000004</c:v>
                </c:pt>
                <c:pt idx="17">
                  <c:v>11.140000000000004</c:v>
                </c:pt>
                <c:pt idx="18">
                  <c:v>11.352000000000006</c:v>
                </c:pt>
                <c:pt idx="19">
                  <c:v>11.982000000000005</c:v>
                </c:pt>
                <c:pt idx="20">
                  <c:v>12.072000000000006</c:v>
                </c:pt>
                <c:pt idx="21">
                  <c:v>12.122000000000005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5-4EE6-950A-B33042B1A12F}"/>
            </c:ext>
          </c:extLst>
        </c:ser>
        <c:ser>
          <c:idx val="1"/>
          <c:order val="1"/>
          <c:xVal>
            <c:numRef>
              <c:f>'cross sectional data'!$R$218:$R$233</c:f>
            </c:numRef>
          </c:xVal>
          <c:yVal>
            <c:numRef>
              <c:f>'cross sectional data'!$S$218:$S$233</c:f>
            </c:numRef>
          </c:yVal>
          <c:smooth val="0"/>
          <c:extLst>
            <c:ext xmlns:c16="http://schemas.microsoft.com/office/drawing/2014/chart" uri="{C3380CC4-5D6E-409C-BE32-E72D297353CC}">
              <c16:uniqueId val="{00000001-30A5-4EE6-950A-B33042B1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2256"/>
        <c:axId val="214278144"/>
      </c:scatterChart>
      <c:valAx>
        <c:axId val="21427225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8144"/>
        <c:crosses val="autoZero"/>
        <c:crossBetween val="midCat"/>
        <c:majorUnit val="4"/>
        <c:minorUnit val="1"/>
      </c:valAx>
      <c:valAx>
        <c:axId val="2142781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2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data'!$A$658:$A$681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28</c:v>
                </c:pt>
              </c:numCache>
            </c:numRef>
          </c:xVal>
          <c:yVal>
            <c:numRef>
              <c:f>'crossection data'!$B$658:$B$681</c:f>
              <c:numCache>
                <c:formatCode>0.00</c:formatCode>
                <c:ptCount val="24"/>
                <c:pt idx="0">
                  <c:v>13.767000000000005</c:v>
                </c:pt>
                <c:pt idx="1">
                  <c:v>13.507000000000005</c:v>
                </c:pt>
                <c:pt idx="2">
                  <c:v>12.507000000000005</c:v>
                </c:pt>
                <c:pt idx="3">
                  <c:v>11.794000000000006</c:v>
                </c:pt>
                <c:pt idx="4">
                  <c:v>11.426000000000005</c:v>
                </c:pt>
                <c:pt idx="5">
                  <c:v>11.106</c:v>
                </c:pt>
                <c:pt idx="6">
                  <c:v>10.726000000000006</c:v>
                </c:pt>
                <c:pt idx="7">
                  <c:v>10.676000000000005</c:v>
                </c:pt>
                <c:pt idx="8">
                  <c:v>10.556000000000006</c:v>
                </c:pt>
                <c:pt idx="9">
                  <c:v>10.626000000000005</c:v>
                </c:pt>
                <c:pt idx="10">
                  <c:v>10.536000000000005</c:v>
                </c:pt>
                <c:pt idx="11">
                  <c:v>10.586000000000006</c:v>
                </c:pt>
                <c:pt idx="12">
                  <c:v>10.626000000000005</c:v>
                </c:pt>
                <c:pt idx="13">
                  <c:v>10.786000000000005</c:v>
                </c:pt>
                <c:pt idx="14">
                  <c:v>10.726000000000006</c:v>
                </c:pt>
                <c:pt idx="15">
                  <c:v>10.926000000000005</c:v>
                </c:pt>
                <c:pt idx="16">
                  <c:v>11.096000000000005</c:v>
                </c:pt>
                <c:pt idx="17">
                  <c:v>11.176000000000005</c:v>
                </c:pt>
                <c:pt idx="18">
                  <c:v>11.426000000000005</c:v>
                </c:pt>
                <c:pt idx="19">
                  <c:v>11.567000000000005</c:v>
                </c:pt>
                <c:pt idx="20">
                  <c:v>12.007000000000005</c:v>
                </c:pt>
                <c:pt idx="21">
                  <c:v>12.557000000000006</c:v>
                </c:pt>
                <c:pt idx="22">
                  <c:v>12.857000000000006</c:v>
                </c:pt>
                <c:pt idx="23">
                  <c:v>12.857000000000006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A-4814-92EC-2D01DA18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25728"/>
        <c:axId val="223227264"/>
      </c:scatterChart>
      <c:valAx>
        <c:axId val="22322572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7264"/>
        <c:crosses val="autoZero"/>
        <c:crossBetween val="midCat"/>
        <c:majorUnit val="4"/>
        <c:minorUnit val="1"/>
      </c:valAx>
      <c:valAx>
        <c:axId val="22322726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57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data'!$A$699:$A$720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</c:numCache>
            </c:numRef>
          </c:xVal>
          <c:yVal>
            <c:numRef>
              <c:f>'crossection data'!$B$699:$B$720</c:f>
              <c:numCache>
                <c:formatCode>0.00</c:formatCode>
                <c:ptCount val="22"/>
                <c:pt idx="0">
                  <c:v>14.138000000000007</c:v>
                </c:pt>
                <c:pt idx="1">
                  <c:v>14.028000000000006</c:v>
                </c:pt>
                <c:pt idx="2">
                  <c:v>13.508000000000006</c:v>
                </c:pt>
                <c:pt idx="3">
                  <c:v>12.308000000000007</c:v>
                </c:pt>
                <c:pt idx="4">
                  <c:v>11.418000000000006</c:v>
                </c:pt>
                <c:pt idx="5">
                  <c:v>11.168000000000006</c:v>
                </c:pt>
                <c:pt idx="6">
                  <c:v>10.828000000000007</c:v>
                </c:pt>
                <c:pt idx="7">
                  <c:v>10.618000000000006</c:v>
                </c:pt>
                <c:pt idx="8">
                  <c:v>10.268000000000006</c:v>
                </c:pt>
                <c:pt idx="9">
                  <c:v>10.258000000000006</c:v>
                </c:pt>
                <c:pt idx="10">
                  <c:v>10.238000000000007</c:v>
                </c:pt>
                <c:pt idx="11">
                  <c:v>10.378000000000007</c:v>
                </c:pt>
                <c:pt idx="12">
                  <c:v>10.498000000000006</c:v>
                </c:pt>
                <c:pt idx="13">
                  <c:v>10.718000000000007</c:v>
                </c:pt>
                <c:pt idx="14">
                  <c:v>10.718000000000007</c:v>
                </c:pt>
                <c:pt idx="15">
                  <c:v>11.048000000000007</c:v>
                </c:pt>
                <c:pt idx="16">
                  <c:v>11.418000000000006</c:v>
                </c:pt>
                <c:pt idx="17">
                  <c:v>12.118000000000006</c:v>
                </c:pt>
                <c:pt idx="18">
                  <c:v>12.648000000000007</c:v>
                </c:pt>
                <c:pt idx="19">
                  <c:v>13.228000000000007</c:v>
                </c:pt>
                <c:pt idx="20">
                  <c:v>13.318000000000007</c:v>
                </c:pt>
                <c:pt idx="21">
                  <c:v>13.258000000000006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3-4F46-BEC5-60A8C43A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59648"/>
        <c:axId val="223265536"/>
      </c:scatterChart>
      <c:valAx>
        <c:axId val="2232596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65536"/>
        <c:crosses val="autoZero"/>
        <c:crossBetween val="midCat"/>
        <c:majorUnit val="4"/>
        <c:minorUnit val="1"/>
      </c:valAx>
      <c:valAx>
        <c:axId val="2232655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59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data'!$A$739:$A$764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</c:numCache>
            </c:numRef>
          </c:xVal>
          <c:yVal>
            <c:numRef>
              <c:f>'crossection data'!$B$739:$B$764</c:f>
              <c:numCache>
                <c:formatCode>0.00</c:formatCode>
                <c:ptCount val="26"/>
                <c:pt idx="0">
                  <c:v>13.951000000000006</c:v>
                </c:pt>
                <c:pt idx="1">
                  <c:v>13.721000000000005</c:v>
                </c:pt>
                <c:pt idx="2">
                  <c:v>12.841000000000006</c:v>
                </c:pt>
                <c:pt idx="3">
                  <c:v>11.831000000000007</c:v>
                </c:pt>
                <c:pt idx="4">
                  <c:v>11.424000000000007</c:v>
                </c:pt>
                <c:pt idx="5">
                  <c:v>11.084000000000007</c:v>
                </c:pt>
                <c:pt idx="6">
                  <c:v>10.674000000000007</c:v>
                </c:pt>
                <c:pt idx="7">
                  <c:v>10.564000000000007</c:v>
                </c:pt>
                <c:pt idx="8">
                  <c:v>10.364000000000006</c:v>
                </c:pt>
                <c:pt idx="9">
                  <c:v>10.294000000000008</c:v>
                </c:pt>
                <c:pt idx="10">
                  <c:v>10.324000000000007</c:v>
                </c:pt>
                <c:pt idx="11">
                  <c:v>10.514000000000006</c:v>
                </c:pt>
                <c:pt idx="12">
                  <c:v>10.574000000000007</c:v>
                </c:pt>
                <c:pt idx="13">
                  <c:v>10.574000000000007</c:v>
                </c:pt>
                <c:pt idx="14">
                  <c:v>10.634000000000007</c:v>
                </c:pt>
                <c:pt idx="15">
                  <c:v>10.734000000000007</c:v>
                </c:pt>
                <c:pt idx="16">
                  <c:v>10.894000000000007</c:v>
                </c:pt>
                <c:pt idx="17">
                  <c:v>11.004000000000007</c:v>
                </c:pt>
                <c:pt idx="18">
                  <c:v>11.054000000000007</c:v>
                </c:pt>
                <c:pt idx="19">
                  <c:v>11.424000000000007</c:v>
                </c:pt>
                <c:pt idx="20">
                  <c:v>11.621000000000006</c:v>
                </c:pt>
                <c:pt idx="21">
                  <c:v>12.701000000000006</c:v>
                </c:pt>
                <c:pt idx="22">
                  <c:v>13.391000000000005</c:v>
                </c:pt>
                <c:pt idx="23">
                  <c:v>13.711000000000006</c:v>
                </c:pt>
                <c:pt idx="24">
                  <c:v>13.771000000000006</c:v>
                </c:pt>
                <c:pt idx="25">
                  <c:v>13.771000000000006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A-4B9B-AE94-35DD87979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80512"/>
        <c:axId val="223302784"/>
      </c:scatterChart>
      <c:valAx>
        <c:axId val="22328051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02784"/>
        <c:crosses val="autoZero"/>
        <c:crossBetween val="midCat"/>
        <c:majorUnit val="4"/>
        <c:minorUnit val="1"/>
      </c:valAx>
      <c:valAx>
        <c:axId val="2233027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80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data'!$A$771:$A$794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28</c:v>
                </c:pt>
                <c:pt idx="21">
                  <c:v>32</c:v>
                </c:pt>
                <c:pt idx="22">
                  <c:v>34</c:v>
                </c:pt>
                <c:pt idx="23">
                  <c:v>37</c:v>
                </c:pt>
              </c:numCache>
            </c:numRef>
          </c:xVal>
          <c:yVal>
            <c:numRef>
              <c:f>'crossection data'!$B$771:$B$794</c:f>
              <c:numCache>
                <c:formatCode>0.00</c:formatCode>
                <c:ptCount val="24"/>
                <c:pt idx="0">
                  <c:v>14.187000000000006</c:v>
                </c:pt>
                <c:pt idx="1">
                  <c:v>13.977000000000006</c:v>
                </c:pt>
                <c:pt idx="2">
                  <c:v>13.077000000000005</c:v>
                </c:pt>
                <c:pt idx="3">
                  <c:v>12.377000000000006</c:v>
                </c:pt>
                <c:pt idx="4">
                  <c:v>11.637000000000006</c:v>
                </c:pt>
                <c:pt idx="5">
                  <c:v>11.412000000000006</c:v>
                </c:pt>
                <c:pt idx="6">
                  <c:v>10.842000000000006</c:v>
                </c:pt>
                <c:pt idx="7">
                  <c:v>10.592000000000006</c:v>
                </c:pt>
                <c:pt idx="8">
                  <c:v>10.492000000000006</c:v>
                </c:pt>
                <c:pt idx="9">
                  <c:v>10.402000000000006</c:v>
                </c:pt>
                <c:pt idx="10">
                  <c:v>10.382000000000007</c:v>
                </c:pt>
                <c:pt idx="11">
                  <c:v>9.9420000000000055</c:v>
                </c:pt>
                <c:pt idx="12">
                  <c:v>9.4920000000000062</c:v>
                </c:pt>
                <c:pt idx="13">
                  <c:v>9.1620000000000061</c:v>
                </c:pt>
                <c:pt idx="14">
                  <c:v>10.382000000000007</c:v>
                </c:pt>
                <c:pt idx="15">
                  <c:v>10.672000000000006</c:v>
                </c:pt>
                <c:pt idx="16">
                  <c:v>11.092000000000006</c:v>
                </c:pt>
                <c:pt idx="17">
                  <c:v>11.412000000000006</c:v>
                </c:pt>
                <c:pt idx="18">
                  <c:v>11.807000000000006</c:v>
                </c:pt>
                <c:pt idx="19">
                  <c:v>12.147000000000006</c:v>
                </c:pt>
                <c:pt idx="20">
                  <c:v>12.337000000000007</c:v>
                </c:pt>
                <c:pt idx="21">
                  <c:v>12.257000000000005</c:v>
                </c:pt>
                <c:pt idx="22">
                  <c:v>13.227000000000006</c:v>
                </c:pt>
                <c:pt idx="23">
                  <c:v>14.037000000000006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423A-A4F9-89082CAB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28128"/>
        <c:axId val="223329664"/>
      </c:scatterChart>
      <c:valAx>
        <c:axId val="22332812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29664"/>
        <c:crosses val="autoZero"/>
        <c:crossBetween val="midCat"/>
        <c:majorUnit val="4"/>
        <c:minorUnit val="1"/>
      </c:valAx>
      <c:valAx>
        <c:axId val="22332966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28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data'!$A$821:$A$843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41</c:v>
                </c:pt>
              </c:numCache>
            </c:numRef>
          </c:xVal>
          <c:yVal>
            <c:numRef>
              <c:f>'crossection data'!$B$821:$B$843</c:f>
              <c:numCache>
                <c:formatCode>0.00</c:formatCode>
                <c:ptCount val="23"/>
                <c:pt idx="0">
                  <c:v>14.216000000000008</c:v>
                </c:pt>
                <c:pt idx="1">
                  <c:v>13.847000000000008</c:v>
                </c:pt>
                <c:pt idx="2">
                  <c:v>13.23200000000001</c:v>
                </c:pt>
                <c:pt idx="3">
                  <c:v>12.612000000000009</c:v>
                </c:pt>
                <c:pt idx="4">
                  <c:v>11.75200000000001</c:v>
                </c:pt>
                <c:pt idx="5">
                  <c:v>11.432000000000009</c:v>
                </c:pt>
                <c:pt idx="6">
                  <c:v>10.932000000000009</c:v>
                </c:pt>
                <c:pt idx="7">
                  <c:v>10.592000000000009</c:v>
                </c:pt>
                <c:pt idx="8">
                  <c:v>10.49200000000001</c:v>
                </c:pt>
                <c:pt idx="9">
                  <c:v>10.352000000000009</c:v>
                </c:pt>
                <c:pt idx="10">
                  <c:v>10.39200000000001</c:v>
                </c:pt>
                <c:pt idx="11">
                  <c:v>10.25200000000001</c:v>
                </c:pt>
                <c:pt idx="12">
                  <c:v>10.24200000000001</c:v>
                </c:pt>
                <c:pt idx="13">
                  <c:v>10.192000000000009</c:v>
                </c:pt>
                <c:pt idx="14">
                  <c:v>10.112000000000009</c:v>
                </c:pt>
                <c:pt idx="15">
                  <c:v>10.30200000000001</c:v>
                </c:pt>
                <c:pt idx="16">
                  <c:v>10.422000000000009</c:v>
                </c:pt>
                <c:pt idx="17">
                  <c:v>10.57200000000001</c:v>
                </c:pt>
                <c:pt idx="18">
                  <c:v>10.73200000000001</c:v>
                </c:pt>
                <c:pt idx="19">
                  <c:v>10.81200000000001</c:v>
                </c:pt>
                <c:pt idx="20">
                  <c:v>11.432000000000009</c:v>
                </c:pt>
                <c:pt idx="21">
                  <c:v>11.692000000000009</c:v>
                </c:pt>
                <c:pt idx="22">
                  <c:v>13.692000000000009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7-4DDC-A4B6-ADA6CB9A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1568"/>
        <c:axId val="223367936"/>
      </c:scatterChart>
      <c:valAx>
        <c:axId val="2233415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67936"/>
        <c:crosses val="autoZero"/>
        <c:crossBetween val="midCat"/>
        <c:majorUnit val="4"/>
        <c:minorUnit val="1"/>
      </c:valAx>
      <c:valAx>
        <c:axId val="2233679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1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data'!$A$863:$A$885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xVal>
          <c:yVal>
            <c:numRef>
              <c:f>'crossection data'!$B$863:$B$885</c:f>
              <c:numCache>
                <c:formatCode>0.00</c:formatCode>
                <c:ptCount val="23"/>
                <c:pt idx="0">
                  <c:v>14.342000000000009</c:v>
                </c:pt>
                <c:pt idx="1">
                  <c:v>13.90200000000001</c:v>
                </c:pt>
                <c:pt idx="2">
                  <c:v>12.762000000000009</c:v>
                </c:pt>
                <c:pt idx="3">
                  <c:v>11.98200000000001</c:v>
                </c:pt>
                <c:pt idx="4">
                  <c:v>11.436000000000011</c:v>
                </c:pt>
                <c:pt idx="5">
                  <c:v>10.96600000000001</c:v>
                </c:pt>
                <c:pt idx="6">
                  <c:v>10.77600000000001</c:v>
                </c:pt>
                <c:pt idx="7">
                  <c:v>10.766000000000011</c:v>
                </c:pt>
                <c:pt idx="8">
                  <c:v>10.63600000000001</c:v>
                </c:pt>
                <c:pt idx="9">
                  <c:v>10.496000000000011</c:v>
                </c:pt>
                <c:pt idx="10">
                  <c:v>10.416000000000011</c:v>
                </c:pt>
                <c:pt idx="11">
                  <c:v>10.47600000000001</c:v>
                </c:pt>
                <c:pt idx="12">
                  <c:v>10.36600000000001</c:v>
                </c:pt>
                <c:pt idx="13">
                  <c:v>10.246000000000011</c:v>
                </c:pt>
                <c:pt idx="14">
                  <c:v>10.266000000000011</c:v>
                </c:pt>
                <c:pt idx="15">
                  <c:v>10.426000000000011</c:v>
                </c:pt>
                <c:pt idx="16">
                  <c:v>11.016000000000011</c:v>
                </c:pt>
                <c:pt idx="17">
                  <c:v>11.096000000000011</c:v>
                </c:pt>
                <c:pt idx="18">
                  <c:v>11.436000000000011</c:v>
                </c:pt>
                <c:pt idx="19">
                  <c:v>12.31200000000001</c:v>
                </c:pt>
                <c:pt idx="20">
                  <c:v>13.012000000000009</c:v>
                </c:pt>
                <c:pt idx="21">
                  <c:v>13.83200000000001</c:v>
                </c:pt>
                <c:pt idx="22">
                  <c:v>14.262000000000009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5-471A-9E51-6A660870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04416"/>
        <c:axId val="223405952"/>
      </c:scatterChart>
      <c:valAx>
        <c:axId val="2234044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5952"/>
        <c:crosses val="autoZero"/>
        <c:crossBetween val="midCat"/>
        <c:majorUnit val="4"/>
        <c:minorUnit val="1"/>
      </c:valAx>
      <c:valAx>
        <c:axId val="2234059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data'!$A$904:$A$928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'crossection data'!$B$904:$B$929</c:f>
              <c:numCache>
                <c:formatCode>0.00</c:formatCode>
                <c:ptCount val="26"/>
                <c:pt idx="0">
                  <c:v>14.32800000000001</c:v>
                </c:pt>
                <c:pt idx="1">
                  <c:v>13.89800000000001</c:v>
                </c:pt>
                <c:pt idx="2">
                  <c:v>13.30800000000001</c:v>
                </c:pt>
                <c:pt idx="3">
                  <c:v>12.618000000000011</c:v>
                </c:pt>
                <c:pt idx="4">
                  <c:v>11.838000000000012</c:v>
                </c:pt>
                <c:pt idx="5">
                  <c:v>11.41800000000001</c:v>
                </c:pt>
                <c:pt idx="6">
                  <c:v>10.97800000000001</c:v>
                </c:pt>
                <c:pt idx="7">
                  <c:v>10.82800000000001</c:v>
                </c:pt>
                <c:pt idx="8">
                  <c:v>10.698000000000009</c:v>
                </c:pt>
                <c:pt idx="9">
                  <c:v>10.438000000000009</c:v>
                </c:pt>
                <c:pt idx="10">
                  <c:v>10.31800000000001</c:v>
                </c:pt>
                <c:pt idx="11">
                  <c:v>10.26800000000001</c:v>
                </c:pt>
                <c:pt idx="12">
                  <c:v>9.9680000000000106</c:v>
                </c:pt>
                <c:pt idx="13">
                  <c:v>10.028000000000009</c:v>
                </c:pt>
                <c:pt idx="14">
                  <c:v>10.26800000000001</c:v>
                </c:pt>
                <c:pt idx="15">
                  <c:v>10.40800000000001</c:v>
                </c:pt>
                <c:pt idx="16">
                  <c:v>10.548000000000011</c:v>
                </c:pt>
                <c:pt idx="17">
                  <c:v>10.64800000000001</c:v>
                </c:pt>
                <c:pt idx="18">
                  <c:v>10.92800000000001</c:v>
                </c:pt>
                <c:pt idx="19">
                  <c:v>11.41800000000001</c:v>
                </c:pt>
                <c:pt idx="20">
                  <c:v>11.698000000000011</c:v>
                </c:pt>
                <c:pt idx="21">
                  <c:v>11.72800000000001</c:v>
                </c:pt>
                <c:pt idx="22">
                  <c:v>12.06800000000001</c:v>
                </c:pt>
                <c:pt idx="23">
                  <c:v>12.98800000000001</c:v>
                </c:pt>
                <c:pt idx="24">
                  <c:v>13.788000000000011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B-4BC0-9C08-51F72C47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7568"/>
        <c:axId val="223439104"/>
      </c:scatterChart>
      <c:valAx>
        <c:axId val="2234375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9104"/>
        <c:crosses val="autoZero"/>
        <c:crossBetween val="midCat"/>
        <c:majorUnit val="4"/>
        <c:minorUnit val="1"/>
      </c:valAx>
      <c:valAx>
        <c:axId val="22343910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7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data'!$A$939:$A$968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</c:numCache>
            </c:numRef>
          </c:xVal>
          <c:yVal>
            <c:numRef>
              <c:f>'crossection data'!$B$939:$B$968</c:f>
              <c:numCache>
                <c:formatCode>0.00</c:formatCode>
                <c:ptCount val="30"/>
                <c:pt idx="0">
                  <c:v>14.893000000000011</c:v>
                </c:pt>
                <c:pt idx="1">
                  <c:v>14.233000000000013</c:v>
                </c:pt>
                <c:pt idx="2">
                  <c:v>13.613000000000012</c:v>
                </c:pt>
                <c:pt idx="3">
                  <c:v>12.473000000000013</c:v>
                </c:pt>
                <c:pt idx="4">
                  <c:v>11.453000000000014</c:v>
                </c:pt>
                <c:pt idx="5">
                  <c:v>11.233000000000013</c:v>
                </c:pt>
                <c:pt idx="6">
                  <c:v>10.973000000000013</c:v>
                </c:pt>
                <c:pt idx="7">
                  <c:v>10.983000000000013</c:v>
                </c:pt>
                <c:pt idx="8">
                  <c:v>10.933000000000014</c:v>
                </c:pt>
                <c:pt idx="9">
                  <c:v>10.883000000000013</c:v>
                </c:pt>
                <c:pt idx="10">
                  <c:v>11.013000000000014</c:v>
                </c:pt>
                <c:pt idx="11">
                  <c:v>11.043000000000013</c:v>
                </c:pt>
                <c:pt idx="12">
                  <c:v>11.053000000000013</c:v>
                </c:pt>
                <c:pt idx="13">
                  <c:v>10.973000000000013</c:v>
                </c:pt>
                <c:pt idx="14">
                  <c:v>10.963000000000013</c:v>
                </c:pt>
                <c:pt idx="15">
                  <c:v>10.893000000000013</c:v>
                </c:pt>
                <c:pt idx="16">
                  <c:v>10.803000000000013</c:v>
                </c:pt>
                <c:pt idx="17">
                  <c:v>10.773000000000014</c:v>
                </c:pt>
                <c:pt idx="18">
                  <c:v>10.833000000000014</c:v>
                </c:pt>
                <c:pt idx="19">
                  <c:v>10.923000000000014</c:v>
                </c:pt>
                <c:pt idx="20">
                  <c:v>10.913000000000014</c:v>
                </c:pt>
                <c:pt idx="21">
                  <c:v>10.973000000000013</c:v>
                </c:pt>
                <c:pt idx="22">
                  <c:v>11.023000000000014</c:v>
                </c:pt>
                <c:pt idx="23">
                  <c:v>11.053000000000013</c:v>
                </c:pt>
                <c:pt idx="24">
                  <c:v>11.053000000000013</c:v>
                </c:pt>
                <c:pt idx="25">
                  <c:v>11.457000000000011</c:v>
                </c:pt>
                <c:pt idx="26">
                  <c:v>11.063000000000013</c:v>
                </c:pt>
                <c:pt idx="27">
                  <c:v>12.483000000000013</c:v>
                </c:pt>
                <c:pt idx="28">
                  <c:v>12.083000000000013</c:v>
                </c:pt>
                <c:pt idx="29">
                  <c:v>12.843000000000012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1-4DD3-BC83-870B88E3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57120"/>
        <c:axId val="223558656"/>
      </c:scatterChart>
      <c:valAx>
        <c:axId val="22355712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8656"/>
        <c:crosses val="autoZero"/>
        <c:crossBetween val="midCat"/>
        <c:majorUnit val="4"/>
        <c:minorUnit val="1"/>
      </c:valAx>
      <c:valAx>
        <c:axId val="2235586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7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24" Type="http://schemas.openxmlformats.org/officeDocument/2006/relationships/chart" Target="../charts/chart73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23" Type="http://schemas.openxmlformats.org/officeDocument/2006/relationships/chart" Target="../charts/chart72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Relationship Id="rId22" Type="http://schemas.openxmlformats.org/officeDocument/2006/relationships/chart" Target="../charts/chart71.xml"/></Relationships>
</file>

<file path=xl/drawings/_rels/drawing7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13" Type="http://schemas.openxmlformats.org/officeDocument/2006/relationships/chart" Target="../charts/chart86.xml"/><Relationship Id="rId18" Type="http://schemas.openxmlformats.org/officeDocument/2006/relationships/chart" Target="../charts/chart91.xml"/><Relationship Id="rId3" Type="http://schemas.openxmlformats.org/officeDocument/2006/relationships/chart" Target="../charts/chart76.xml"/><Relationship Id="rId21" Type="http://schemas.openxmlformats.org/officeDocument/2006/relationships/chart" Target="../charts/chart94.xml"/><Relationship Id="rId7" Type="http://schemas.openxmlformats.org/officeDocument/2006/relationships/chart" Target="../charts/chart80.xml"/><Relationship Id="rId12" Type="http://schemas.openxmlformats.org/officeDocument/2006/relationships/chart" Target="../charts/chart85.xml"/><Relationship Id="rId17" Type="http://schemas.openxmlformats.org/officeDocument/2006/relationships/chart" Target="../charts/chart90.xml"/><Relationship Id="rId2" Type="http://schemas.openxmlformats.org/officeDocument/2006/relationships/chart" Target="../charts/chart75.xml"/><Relationship Id="rId16" Type="http://schemas.openxmlformats.org/officeDocument/2006/relationships/chart" Target="../charts/chart89.xml"/><Relationship Id="rId20" Type="http://schemas.openxmlformats.org/officeDocument/2006/relationships/chart" Target="../charts/chart93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11" Type="http://schemas.openxmlformats.org/officeDocument/2006/relationships/chart" Target="../charts/chart84.xml"/><Relationship Id="rId24" Type="http://schemas.openxmlformats.org/officeDocument/2006/relationships/chart" Target="../charts/chart97.xml"/><Relationship Id="rId5" Type="http://schemas.openxmlformats.org/officeDocument/2006/relationships/chart" Target="../charts/chart78.xml"/><Relationship Id="rId15" Type="http://schemas.openxmlformats.org/officeDocument/2006/relationships/chart" Target="../charts/chart88.xml"/><Relationship Id="rId23" Type="http://schemas.openxmlformats.org/officeDocument/2006/relationships/chart" Target="../charts/chart96.xml"/><Relationship Id="rId10" Type="http://schemas.openxmlformats.org/officeDocument/2006/relationships/chart" Target="../charts/chart83.xml"/><Relationship Id="rId19" Type="http://schemas.openxmlformats.org/officeDocument/2006/relationships/chart" Target="../charts/chart92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Relationship Id="rId14" Type="http://schemas.openxmlformats.org/officeDocument/2006/relationships/chart" Target="../charts/chart87.xml"/><Relationship Id="rId22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47625</xdr:rowOff>
    </xdr:from>
    <xdr:to>
      <xdr:col>7</xdr:col>
      <xdr:colOff>381000</xdr:colOff>
      <xdr:row>11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1123950"/>
          <a:ext cx="9525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524827</xdr:colOff>
      <xdr:row>26</xdr:row>
      <xdr:rowOff>43815</xdr:rowOff>
    </xdr:from>
    <xdr:to>
      <xdr:col>8</xdr:col>
      <xdr:colOff>25717</xdr:colOff>
      <xdr:row>34</xdr:row>
      <xdr:rowOff>87630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25052" y="5692140"/>
          <a:ext cx="1329690" cy="1329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2.625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2.850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0.7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159067</xdr:colOff>
      <xdr:row>1</xdr:row>
      <xdr:rowOff>142557</xdr:rowOff>
    </xdr:from>
    <xdr:to>
      <xdr:col>16</xdr:col>
      <xdr:colOff>456406</xdr:colOff>
      <xdr:row>4</xdr:row>
      <xdr:rowOff>35878</xdr:rowOff>
    </xdr:to>
    <xdr:graphicFrame macro="">
      <xdr:nvGraphicFramePr>
        <xdr:cNvPr id="2" name="Chart 4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380870</xdr:colOff>
      <xdr:row>31</xdr:row>
      <xdr:rowOff>21859</xdr:rowOff>
    </xdr:from>
    <xdr:ext cx="1892085" cy="7451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742901" y="7830375"/>
          <a:ext cx="1892085" cy="745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(Md. Alamgir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Hossain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ID. No. 941105001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Sub-Asstt. Engineer/S.O. 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WD 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Section</a:t>
          </a:r>
          <a:endParaRPr lang="en-US" sz="900" b="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>
            <a:lnSpc>
              <a:spcPts val="1000"/>
            </a:lnSpc>
          </a:pPr>
          <a:endParaRPr lang="en-US" sz="1100"/>
        </a:p>
      </xdr:txBody>
    </xdr:sp>
    <xdr:clientData/>
  </xdr:oneCellAnchor>
  <xdr:oneCellAnchor>
    <xdr:from>
      <xdr:col>9</xdr:col>
      <xdr:colOff>203516</xdr:colOff>
      <xdr:row>31</xdr:row>
      <xdr:rowOff>1101</xdr:rowOff>
    </xdr:from>
    <xdr:ext cx="1988949" cy="7684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749844" y="7809617"/>
          <a:ext cx="1988949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 (Shanta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Dutto)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ID. No. 901215001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Sub-Divitional Engineer (I.C)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W.D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Sub-Division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endParaRPr lang="en-US" sz="900"/>
        </a:p>
      </xdr:txBody>
    </xdr:sp>
    <xdr:clientData/>
  </xdr:oneCellAnchor>
  <xdr:oneCellAnchor>
    <xdr:from>
      <xdr:col>5</xdr:col>
      <xdr:colOff>486178</xdr:colOff>
      <xdr:row>31</xdr:row>
      <xdr:rowOff>11008</xdr:rowOff>
    </xdr:from>
    <xdr:ext cx="1930830" cy="7684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81803" y="7819524"/>
          <a:ext cx="1930830" cy="768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 (MD.Abdul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Hannan prodhan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ID. No. 931205001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Executive Engineer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(C.C)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W.D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Division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</a:p>
        <a:p>
          <a:pPr algn="ctr"/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endParaRPr lang="en-US" sz="900"/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2.625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2.850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112059</xdr:colOff>
      <xdr:row>3</xdr:row>
      <xdr:rowOff>37353</xdr:rowOff>
    </xdr:from>
    <xdr:to>
      <xdr:col>16</xdr:col>
      <xdr:colOff>545353</xdr:colOff>
      <xdr:row>13</xdr:row>
      <xdr:rowOff>96068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129491</xdr:colOff>
      <xdr:row>32</xdr:row>
      <xdr:rowOff>145926</xdr:rowOff>
    </xdr:from>
    <xdr:to>
      <xdr:col>16</xdr:col>
      <xdr:colOff>562785</xdr:colOff>
      <xdr:row>43</xdr:row>
      <xdr:rowOff>18374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104588</xdr:colOff>
      <xdr:row>64</xdr:row>
      <xdr:rowOff>22412</xdr:rowOff>
    </xdr:from>
    <xdr:to>
      <xdr:col>16</xdr:col>
      <xdr:colOff>537882</xdr:colOff>
      <xdr:row>74</xdr:row>
      <xdr:rowOff>81126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59267</xdr:colOff>
      <xdr:row>91</xdr:row>
      <xdr:rowOff>25400</xdr:rowOff>
    </xdr:from>
    <xdr:to>
      <xdr:col>16</xdr:col>
      <xdr:colOff>492561</xdr:colOff>
      <xdr:row>101</xdr:row>
      <xdr:rowOff>84113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93133</xdr:colOff>
      <xdr:row>127</xdr:row>
      <xdr:rowOff>16933</xdr:rowOff>
    </xdr:from>
    <xdr:to>
      <xdr:col>16</xdr:col>
      <xdr:colOff>526427</xdr:colOff>
      <xdr:row>137</xdr:row>
      <xdr:rowOff>75647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119530</xdr:colOff>
      <xdr:row>160</xdr:row>
      <xdr:rowOff>156883</xdr:rowOff>
    </xdr:from>
    <xdr:to>
      <xdr:col>16</xdr:col>
      <xdr:colOff>552824</xdr:colOff>
      <xdr:row>171</xdr:row>
      <xdr:rowOff>36304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110067</xdr:colOff>
      <xdr:row>191</xdr:row>
      <xdr:rowOff>50302</xdr:rowOff>
    </xdr:from>
    <xdr:to>
      <xdr:col>16</xdr:col>
      <xdr:colOff>543361</xdr:colOff>
      <xdr:row>201</xdr:row>
      <xdr:rowOff>109017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112059</xdr:colOff>
      <xdr:row>221</xdr:row>
      <xdr:rowOff>44823</xdr:rowOff>
    </xdr:from>
    <xdr:to>
      <xdr:col>16</xdr:col>
      <xdr:colOff>545353</xdr:colOff>
      <xdr:row>231</xdr:row>
      <xdr:rowOff>103538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74706</xdr:colOff>
      <xdr:row>253</xdr:row>
      <xdr:rowOff>44824</xdr:rowOff>
    </xdr:from>
    <xdr:to>
      <xdr:col>16</xdr:col>
      <xdr:colOff>508000</xdr:colOff>
      <xdr:row>263</xdr:row>
      <xdr:rowOff>103539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282</xdr:row>
      <xdr:rowOff>134471</xdr:rowOff>
    </xdr:from>
    <xdr:to>
      <xdr:col>16</xdr:col>
      <xdr:colOff>560294</xdr:colOff>
      <xdr:row>293</xdr:row>
      <xdr:rowOff>13892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82176</xdr:colOff>
      <xdr:row>317</xdr:row>
      <xdr:rowOff>14941</xdr:rowOff>
    </xdr:from>
    <xdr:to>
      <xdr:col>16</xdr:col>
      <xdr:colOff>515470</xdr:colOff>
      <xdr:row>327</xdr:row>
      <xdr:rowOff>73656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127000</xdr:colOff>
      <xdr:row>357</xdr:row>
      <xdr:rowOff>97117</xdr:rowOff>
    </xdr:from>
    <xdr:to>
      <xdr:col>16</xdr:col>
      <xdr:colOff>560294</xdr:colOff>
      <xdr:row>367</xdr:row>
      <xdr:rowOff>155833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104588</xdr:colOff>
      <xdr:row>396</xdr:row>
      <xdr:rowOff>52294</xdr:rowOff>
    </xdr:from>
    <xdr:to>
      <xdr:col>16</xdr:col>
      <xdr:colOff>537882</xdr:colOff>
      <xdr:row>406</xdr:row>
      <xdr:rowOff>111010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112059</xdr:colOff>
      <xdr:row>437</xdr:row>
      <xdr:rowOff>52294</xdr:rowOff>
    </xdr:from>
    <xdr:to>
      <xdr:col>16</xdr:col>
      <xdr:colOff>545353</xdr:colOff>
      <xdr:row>447</xdr:row>
      <xdr:rowOff>111010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74706</xdr:colOff>
      <xdr:row>479</xdr:row>
      <xdr:rowOff>37353</xdr:rowOff>
    </xdr:from>
    <xdr:to>
      <xdr:col>16</xdr:col>
      <xdr:colOff>508000</xdr:colOff>
      <xdr:row>489</xdr:row>
      <xdr:rowOff>96069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519</xdr:row>
      <xdr:rowOff>0</xdr:rowOff>
    </xdr:from>
    <xdr:to>
      <xdr:col>16</xdr:col>
      <xdr:colOff>433294</xdr:colOff>
      <xdr:row>529</xdr:row>
      <xdr:rowOff>58717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119530</xdr:colOff>
      <xdr:row>561</xdr:row>
      <xdr:rowOff>14941</xdr:rowOff>
    </xdr:from>
    <xdr:to>
      <xdr:col>16</xdr:col>
      <xdr:colOff>552824</xdr:colOff>
      <xdr:row>571</xdr:row>
      <xdr:rowOff>73658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602</xdr:row>
      <xdr:rowOff>0</xdr:rowOff>
    </xdr:from>
    <xdr:to>
      <xdr:col>16</xdr:col>
      <xdr:colOff>433294</xdr:colOff>
      <xdr:row>612</xdr:row>
      <xdr:rowOff>58716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104588</xdr:colOff>
      <xdr:row>642</xdr:row>
      <xdr:rowOff>52294</xdr:rowOff>
    </xdr:from>
    <xdr:to>
      <xdr:col>16</xdr:col>
      <xdr:colOff>537882</xdr:colOff>
      <xdr:row>652</xdr:row>
      <xdr:rowOff>111010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674</xdr:row>
      <xdr:rowOff>0</xdr:rowOff>
    </xdr:from>
    <xdr:to>
      <xdr:col>16</xdr:col>
      <xdr:colOff>433294</xdr:colOff>
      <xdr:row>684</xdr:row>
      <xdr:rowOff>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724</xdr:row>
      <xdr:rowOff>0</xdr:rowOff>
    </xdr:from>
    <xdr:to>
      <xdr:col>16</xdr:col>
      <xdr:colOff>433294</xdr:colOff>
      <xdr:row>734</xdr:row>
      <xdr:rowOff>58716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766</xdr:row>
      <xdr:rowOff>0</xdr:rowOff>
    </xdr:from>
    <xdr:to>
      <xdr:col>16</xdr:col>
      <xdr:colOff>433294</xdr:colOff>
      <xdr:row>776</xdr:row>
      <xdr:rowOff>58715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807</xdr:row>
      <xdr:rowOff>0</xdr:rowOff>
    </xdr:from>
    <xdr:to>
      <xdr:col>16</xdr:col>
      <xdr:colOff>433294</xdr:colOff>
      <xdr:row>817</xdr:row>
      <xdr:rowOff>58714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842</xdr:row>
      <xdr:rowOff>0</xdr:rowOff>
    </xdr:from>
    <xdr:to>
      <xdr:col>16</xdr:col>
      <xdr:colOff>433294</xdr:colOff>
      <xdr:row>852</xdr:row>
      <xdr:rowOff>58714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112059</xdr:colOff>
      <xdr:row>2</xdr:row>
      <xdr:rowOff>37353</xdr:rowOff>
    </xdr:from>
    <xdr:to>
      <xdr:col>16</xdr:col>
      <xdr:colOff>545353</xdr:colOff>
      <xdr:row>12</xdr:row>
      <xdr:rowOff>96068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129491</xdr:colOff>
      <xdr:row>31</xdr:row>
      <xdr:rowOff>145926</xdr:rowOff>
    </xdr:from>
    <xdr:to>
      <xdr:col>16</xdr:col>
      <xdr:colOff>562785</xdr:colOff>
      <xdr:row>42</xdr:row>
      <xdr:rowOff>18374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104588</xdr:colOff>
      <xdr:row>61</xdr:row>
      <xdr:rowOff>22412</xdr:rowOff>
    </xdr:from>
    <xdr:to>
      <xdr:col>16</xdr:col>
      <xdr:colOff>537882</xdr:colOff>
      <xdr:row>71</xdr:row>
      <xdr:rowOff>81126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59267</xdr:colOff>
      <xdr:row>87</xdr:row>
      <xdr:rowOff>25400</xdr:rowOff>
    </xdr:from>
    <xdr:to>
      <xdr:col>16</xdr:col>
      <xdr:colOff>492561</xdr:colOff>
      <xdr:row>97</xdr:row>
      <xdr:rowOff>84113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93133</xdr:colOff>
      <xdr:row>123</xdr:row>
      <xdr:rowOff>16933</xdr:rowOff>
    </xdr:from>
    <xdr:to>
      <xdr:col>16</xdr:col>
      <xdr:colOff>526427</xdr:colOff>
      <xdr:row>133</xdr:row>
      <xdr:rowOff>75647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119530</xdr:colOff>
      <xdr:row>154</xdr:row>
      <xdr:rowOff>156883</xdr:rowOff>
    </xdr:from>
    <xdr:to>
      <xdr:col>16</xdr:col>
      <xdr:colOff>552824</xdr:colOff>
      <xdr:row>165</xdr:row>
      <xdr:rowOff>36304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110067</xdr:colOff>
      <xdr:row>186</xdr:row>
      <xdr:rowOff>50302</xdr:rowOff>
    </xdr:from>
    <xdr:to>
      <xdr:col>16</xdr:col>
      <xdr:colOff>543361</xdr:colOff>
      <xdr:row>196</xdr:row>
      <xdr:rowOff>109017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112059</xdr:colOff>
      <xdr:row>215</xdr:row>
      <xdr:rowOff>44823</xdr:rowOff>
    </xdr:from>
    <xdr:to>
      <xdr:col>16</xdr:col>
      <xdr:colOff>545353</xdr:colOff>
      <xdr:row>225</xdr:row>
      <xdr:rowOff>103538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74706</xdr:colOff>
      <xdr:row>249</xdr:row>
      <xdr:rowOff>44824</xdr:rowOff>
    </xdr:from>
    <xdr:to>
      <xdr:col>16</xdr:col>
      <xdr:colOff>508000</xdr:colOff>
      <xdr:row>259</xdr:row>
      <xdr:rowOff>103539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278</xdr:row>
      <xdr:rowOff>134471</xdr:rowOff>
    </xdr:from>
    <xdr:to>
      <xdr:col>16</xdr:col>
      <xdr:colOff>560294</xdr:colOff>
      <xdr:row>289</xdr:row>
      <xdr:rowOff>13892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82176</xdr:colOff>
      <xdr:row>312</xdr:row>
      <xdr:rowOff>14941</xdr:rowOff>
    </xdr:from>
    <xdr:to>
      <xdr:col>16</xdr:col>
      <xdr:colOff>515470</xdr:colOff>
      <xdr:row>322</xdr:row>
      <xdr:rowOff>73656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66386</xdr:colOff>
      <xdr:row>337</xdr:row>
      <xdr:rowOff>1867</xdr:rowOff>
    </xdr:from>
    <xdr:to>
      <xdr:col>16</xdr:col>
      <xdr:colOff>499680</xdr:colOff>
      <xdr:row>347</xdr:row>
      <xdr:rowOff>60583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104588</xdr:colOff>
      <xdr:row>375</xdr:row>
      <xdr:rowOff>52294</xdr:rowOff>
    </xdr:from>
    <xdr:to>
      <xdr:col>16</xdr:col>
      <xdr:colOff>537882</xdr:colOff>
      <xdr:row>385</xdr:row>
      <xdr:rowOff>111010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112059</xdr:colOff>
      <xdr:row>401</xdr:row>
      <xdr:rowOff>52294</xdr:rowOff>
    </xdr:from>
    <xdr:to>
      <xdr:col>16</xdr:col>
      <xdr:colOff>545353</xdr:colOff>
      <xdr:row>411</xdr:row>
      <xdr:rowOff>111010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74706</xdr:colOff>
      <xdr:row>438</xdr:row>
      <xdr:rowOff>37353</xdr:rowOff>
    </xdr:from>
    <xdr:to>
      <xdr:col>16</xdr:col>
      <xdr:colOff>508000</xdr:colOff>
      <xdr:row>448</xdr:row>
      <xdr:rowOff>96069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464</xdr:row>
      <xdr:rowOff>0</xdr:rowOff>
    </xdr:from>
    <xdr:to>
      <xdr:col>16</xdr:col>
      <xdr:colOff>433294</xdr:colOff>
      <xdr:row>474</xdr:row>
      <xdr:rowOff>58717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119530</xdr:colOff>
      <xdr:row>501</xdr:row>
      <xdr:rowOff>14941</xdr:rowOff>
    </xdr:from>
    <xdr:to>
      <xdr:col>16</xdr:col>
      <xdr:colOff>552824</xdr:colOff>
      <xdr:row>511</xdr:row>
      <xdr:rowOff>73658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43295</xdr:colOff>
      <xdr:row>530</xdr:row>
      <xdr:rowOff>1</xdr:rowOff>
    </xdr:from>
    <xdr:to>
      <xdr:col>16</xdr:col>
      <xdr:colOff>476589</xdr:colOff>
      <xdr:row>540</xdr:row>
      <xdr:rowOff>58717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104588</xdr:colOff>
      <xdr:row>564</xdr:row>
      <xdr:rowOff>52294</xdr:rowOff>
    </xdr:from>
    <xdr:to>
      <xdr:col>16</xdr:col>
      <xdr:colOff>537882</xdr:colOff>
      <xdr:row>574</xdr:row>
      <xdr:rowOff>111010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51954</xdr:colOff>
      <xdr:row>595</xdr:row>
      <xdr:rowOff>155864</xdr:rowOff>
    </xdr:from>
    <xdr:to>
      <xdr:col>16</xdr:col>
      <xdr:colOff>485248</xdr:colOff>
      <xdr:row>606</xdr:row>
      <xdr:rowOff>50057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103909</xdr:colOff>
      <xdr:row>627</xdr:row>
      <xdr:rowOff>0</xdr:rowOff>
    </xdr:from>
    <xdr:to>
      <xdr:col>16</xdr:col>
      <xdr:colOff>537203</xdr:colOff>
      <xdr:row>637</xdr:row>
      <xdr:rowOff>58716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654</xdr:row>
      <xdr:rowOff>0</xdr:rowOff>
    </xdr:from>
    <xdr:to>
      <xdr:col>16</xdr:col>
      <xdr:colOff>433294</xdr:colOff>
      <xdr:row>664</xdr:row>
      <xdr:rowOff>58715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690</xdr:row>
      <xdr:rowOff>0</xdr:rowOff>
    </xdr:from>
    <xdr:to>
      <xdr:col>16</xdr:col>
      <xdr:colOff>433294</xdr:colOff>
      <xdr:row>700</xdr:row>
      <xdr:rowOff>58714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51955</xdr:colOff>
      <xdr:row>720</xdr:row>
      <xdr:rowOff>8659</xdr:rowOff>
    </xdr:from>
    <xdr:to>
      <xdr:col>16</xdr:col>
      <xdr:colOff>485249</xdr:colOff>
      <xdr:row>730</xdr:row>
      <xdr:rowOff>67373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0.7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2.625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2.850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112059</xdr:colOff>
      <xdr:row>5</xdr:row>
      <xdr:rowOff>37353</xdr:rowOff>
    </xdr:from>
    <xdr:to>
      <xdr:col>16</xdr:col>
      <xdr:colOff>545353</xdr:colOff>
      <xdr:row>15</xdr:row>
      <xdr:rowOff>96068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129491</xdr:colOff>
      <xdr:row>41</xdr:row>
      <xdr:rowOff>145926</xdr:rowOff>
    </xdr:from>
    <xdr:to>
      <xdr:col>16</xdr:col>
      <xdr:colOff>562785</xdr:colOff>
      <xdr:row>52</xdr:row>
      <xdr:rowOff>18374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104588</xdr:colOff>
      <xdr:row>83</xdr:row>
      <xdr:rowOff>22412</xdr:rowOff>
    </xdr:from>
    <xdr:to>
      <xdr:col>16</xdr:col>
      <xdr:colOff>537882</xdr:colOff>
      <xdr:row>93</xdr:row>
      <xdr:rowOff>81126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59267</xdr:colOff>
      <xdr:row>123</xdr:row>
      <xdr:rowOff>25400</xdr:rowOff>
    </xdr:from>
    <xdr:to>
      <xdr:col>16</xdr:col>
      <xdr:colOff>492561</xdr:colOff>
      <xdr:row>133</xdr:row>
      <xdr:rowOff>84113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93133</xdr:colOff>
      <xdr:row>165</xdr:row>
      <xdr:rowOff>16933</xdr:rowOff>
    </xdr:from>
    <xdr:to>
      <xdr:col>16</xdr:col>
      <xdr:colOff>526427</xdr:colOff>
      <xdr:row>175</xdr:row>
      <xdr:rowOff>75647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119530</xdr:colOff>
      <xdr:row>205</xdr:row>
      <xdr:rowOff>156883</xdr:rowOff>
    </xdr:from>
    <xdr:to>
      <xdr:col>16</xdr:col>
      <xdr:colOff>552824</xdr:colOff>
      <xdr:row>216</xdr:row>
      <xdr:rowOff>36304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110067</xdr:colOff>
      <xdr:row>247</xdr:row>
      <xdr:rowOff>50302</xdr:rowOff>
    </xdr:from>
    <xdr:to>
      <xdr:col>16</xdr:col>
      <xdr:colOff>543361</xdr:colOff>
      <xdr:row>257</xdr:row>
      <xdr:rowOff>109017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112059</xdr:colOff>
      <xdr:row>287</xdr:row>
      <xdr:rowOff>44823</xdr:rowOff>
    </xdr:from>
    <xdr:to>
      <xdr:col>16</xdr:col>
      <xdr:colOff>545353</xdr:colOff>
      <xdr:row>297</xdr:row>
      <xdr:rowOff>103538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74706</xdr:colOff>
      <xdr:row>328</xdr:row>
      <xdr:rowOff>44824</xdr:rowOff>
    </xdr:from>
    <xdr:to>
      <xdr:col>16</xdr:col>
      <xdr:colOff>508000</xdr:colOff>
      <xdr:row>338</xdr:row>
      <xdr:rowOff>103539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370</xdr:row>
      <xdr:rowOff>134471</xdr:rowOff>
    </xdr:from>
    <xdr:to>
      <xdr:col>16</xdr:col>
      <xdr:colOff>560294</xdr:colOff>
      <xdr:row>381</xdr:row>
      <xdr:rowOff>13892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82176</xdr:colOff>
      <xdr:row>411</xdr:row>
      <xdr:rowOff>14941</xdr:rowOff>
    </xdr:from>
    <xdr:to>
      <xdr:col>16</xdr:col>
      <xdr:colOff>515470</xdr:colOff>
      <xdr:row>421</xdr:row>
      <xdr:rowOff>73656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127000</xdr:colOff>
      <xdr:row>451</xdr:row>
      <xdr:rowOff>97117</xdr:rowOff>
    </xdr:from>
    <xdr:to>
      <xdr:col>16</xdr:col>
      <xdr:colOff>560294</xdr:colOff>
      <xdr:row>461</xdr:row>
      <xdr:rowOff>155833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104588</xdr:colOff>
      <xdr:row>490</xdr:row>
      <xdr:rowOff>52294</xdr:rowOff>
    </xdr:from>
    <xdr:to>
      <xdr:col>16</xdr:col>
      <xdr:colOff>537882</xdr:colOff>
      <xdr:row>500</xdr:row>
      <xdr:rowOff>111010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112059</xdr:colOff>
      <xdr:row>531</xdr:row>
      <xdr:rowOff>52294</xdr:rowOff>
    </xdr:from>
    <xdr:to>
      <xdr:col>16</xdr:col>
      <xdr:colOff>545353</xdr:colOff>
      <xdr:row>541</xdr:row>
      <xdr:rowOff>111010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74706</xdr:colOff>
      <xdr:row>573</xdr:row>
      <xdr:rowOff>37353</xdr:rowOff>
    </xdr:from>
    <xdr:to>
      <xdr:col>16</xdr:col>
      <xdr:colOff>508000</xdr:colOff>
      <xdr:row>583</xdr:row>
      <xdr:rowOff>96069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613</xdr:row>
      <xdr:rowOff>0</xdr:rowOff>
    </xdr:from>
    <xdr:to>
      <xdr:col>16</xdr:col>
      <xdr:colOff>433294</xdr:colOff>
      <xdr:row>623</xdr:row>
      <xdr:rowOff>58717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119530</xdr:colOff>
      <xdr:row>655</xdr:row>
      <xdr:rowOff>14941</xdr:rowOff>
    </xdr:from>
    <xdr:to>
      <xdr:col>16</xdr:col>
      <xdr:colOff>552824</xdr:colOff>
      <xdr:row>665</xdr:row>
      <xdr:rowOff>73658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696</xdr:row>
      <xdr:rowOff>0</xdr:rowOff>
    </xdr:from>
    <xdr:to>
      <xdr:col>16</xdr:col>
      <xdr:colOff>433294</xdr:colOff>
      <xdr:row>706</xdr:row>
      <xdr:rowOff>58716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104588</xdr:colOff>
      <xdr:row>736</xdr:row>
      <xdr:rowOff>52294</xdr:rowOff>
    </xdr:from>
    <xdr:to>
      <xdr:col>16</xdr:col>
      <xdr:colOff>537882</xdr:colOff>
      <xdr:row>746</xdr:row>
      <xdr:rowOff>111010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768</xdr:row>
      <xdr:rowOff>0</xdr:rowOff>
    </xdr:from>
    <xdr:to>
      <xdr:col>16</xdr:col>
      <xdr:colOff>433294</xdr:colOff>
      <xdr:row>778</xdr:row>
      <xdr:rowOff>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818</xdr:row>
      <xdr:rowOff>0</xdr:rowOff>
    </xdr:from>
    <xdr:to>
      <xdr:col>16</xdr:col>
      <xdr:colOff>433294</xdr:colOff>
      <xdr:row>828</xdr:row>
      <xdr:rowOff>58716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860</xdr:row>
      <xdr:rowOff>0</xdr:rowOff>
    </xdr:from>
    <xdr:to>
      <xdr:col>16</xdr:col>
      <xdr:colOff>433294</xdr:colOff>
      <xdr:row>870</xdr:row>
      <xdr:rowOff>58715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901</xdr:row>
      <xdr:rowOff>0</xdr:rowOff>
    </xdr:from>
    <xdr:to>
      <xdr:col>16</xdr:col>
      <xdr:colOff>433294</xdr:colOff>
      <xdr:row>911</xdr:row>
      <xdr:rowOff>58714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936</xdr:row>
      <xdr:rowOff>0</xdr:rowOff>
    </xdr:from>
    <xdr:to>
      <xdr:col>16</xdr:col>
      <xdr:colOff>433294</xdr:colOff>
      <xdr:row>946</xdr:row>
      <xdr:rowOff>58714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0.7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2.625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2.850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112059</xdr:colOff>
      <xdr:row>5</xdr:row>
      <xdr:rowOff>37353</xdr:rowOff>
    </xdr:from>
    <xdr:to>
      <xdr:col>13</xdr:col>
      <xdr:colOff>545353</xdr:colOff>
      <xdr:row>15</xdr:row>
      <xdr:rowOff>96068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44824</xdr:colOff>
      <xdr:row>41</xdr:row>
      <xdr:rowOff>112059</xdr:rowOff>
    </xdr:from>
    <xdr:to>
      <xdr:col>13</xdr:col>
      <xdr:colOff>478118</xdr:colOff>
      <xdr:row>51</xdr:row>
      <xdr:rowOff>170774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104588</xdr:colOff>
      <xdr:row>83</xdr:row>
      <xdr:rowOff>22412</xdr:rowOff>
    </xdr:from>
    <xdr:to>
      <xdr:col>13</xdr:col>
      <xdr:colOff>537882</xdr:colOff>
      <xdr:row>93</xdr:row>
      <xdr:rowOff>81126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123</xdr:row>
      <xdr:rowOff>0</xdr:rowOff>
    </xdr:from>
    <xdr:to>
      <xdr:col>13</xdr:col>
      <xdr:colOff>433294</xdr:colOff>
      <xdr:row>133</xdr:row>
      <xdr:rowOff>58713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165</xdr:row>
      <xdr:rowOff>0</xdr:rowOff>
    </xdr:from>
    <xdr:to>
      <xdr:col>13</xdr:col>
      <xdr:colOff>433294</xdr:colOff>
      <xdr:row>175</xdr:row>
      <xdr:rowOff>58714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119530</xdr:colOff>
      <xdr:row>205</xdr:row>
      <xdr:rowOff>156883</xdr:rowOff>
    </xdr:from>
    <xdr:to>
      <xdr:col>13</xdr:col>
      <xdr:colOff>552824</xdr:colOff>
      <xdr:row>216</xdr:row>
      <xdr:rowOff>36304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247</xdr:row>
      <xdr:rowOff>67235</xdr:rowOff>
    </xdr:from>
    <xdr:to>
      <xdr:col>13</xdr:col>
      <xdr:colOff>433294</xdr:colOff>
      <xdr:row>257</xdr:row>
      <xdr:rowOff>125950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112059</xdr:colOff>
      <xdr:row>287</xdr:row>
      <xdr:rowOff>44823</xdr:rowOff>
    </xdr:from>
    <xdr:to>
      <xdr:col>13</xdr:col>
      <xdr:colOff>545353</xdr:colOff>
      <xdr:row>297</xdr:row>
      <xdr:rowOff>103538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74706</xdr:colOff>
      <xdr:row>328</xdr:row>
      <xdr:rowOff>44824</xdr:rowOff>
    </xdr:from>
    <xdr:to>
      <xdr:col>13</xdr:col>
      <xdr:colOff>508000</xdr:colOff>
      <xdr:row>338</xdr:row>
      <xdr:rowOff>103539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127000</xdr:colOff>
      <xdr:row>370</xdr:row>
      <xdr:rowOff>134471</xdr:rowOff>
    </xdr:from>
    <xdr:to>
      <xdr:col>13</xdr:col>
      <xdr:colOff>560294</xdr:colOff>
      <xdr:row>381</xdr:row>
      <xdr:rowOff>13892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82176</xdr:colOff>
      <xdr:row>411</xdr:row>
      <xdr:rowOff>14941</xdr:rowOff>
    </xdr:from>
    <xdr:to>
      <xdr:col>13</xdr:col>
      <xdr:colOff>515470</xdr:colOff>
      <xdr:row>421</xdr:row>
      <xdr:rowOff>73656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127000</xdr:colOff>
      <xdr:row>451</xdr:row>
      <xdr:rowOff>97117</xdr:rowOff>
    </xdr:from>
    <xdr:to>
      <xdr:col>13</xdr:col>
      <xdr:colOff>560294</xdr:colOff>
      <xdr:row>461</xdr:row>
      <xdr:rowOff>155833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104588</xdr:colOff>
      <xdr:row>490</xdr:row>
      <xdr:rowOff>52294</xdr:rowOff>
    </xdr:from>
    <xdr:to>
      <xdr:col>13</xdr:col>
      <xdr:colOff>537882</xdr:colOff>
      <xdr:row>500</xdr:row>
      <xdr:rowOff>111010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112059</xdr:colOff>
      <xdr:row>531</xdr:row>
      <xdr:rowOff>52294</xdr:rowOff>
    </xdr:from>
    <xdr:to>
      <xdr:col>13</xdr:col>
      <xdr:colOff>545353</xdr:colOff>
      <xdr:row>541</xdr:row>
      <xdr:rowOff>111010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74706</xdr:colOff>
      <xdr:row>573</xdr:row>
      <xdr:rowOff>37353</xdr:rowOff>
    </xdr:from>
    <xdr:to>
      <xdr:col>13</xdr:col>
      <xdr:colOff>508000</xdr:colOff>
      <xdr:row>583</xdr:row>
      <xdr:rowOff>96069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613</xdr:row>
      <xdr:rowOff>0</xdr:rowOff>
    </xdr:from>
    <xdr:to>
      <xdr:col>13</xdr:col>
      <xdr:colOff>433294</xdr:colOff>
      <xdr:row>623</xdr:row>
      <xdr:rowOff>58717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119530</xdr:colOff>
      <xdr:row>655</xdr:row>
      <xdr:rowOff>14941</xdr:rowOff>
    </xdr:from>
    <xdr:to>
      <xdr:col>13</xdr:col>
      <xdr:colOff>552824</xdr:colOff>
      <xdr:row>665</xdr:row>
      <xdr:rowOff>73658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696</xdr:row>
      <xdr:rowOff>0</xdr:rowOff>
    </xdr:from>
    <xdr:to>
      <xdr:col>13</xdr:col>
      <xdr:colOff>433294</xdr:colOff>
      <xdr:row>706</xdr:row>
      <xdr:rowOff>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104588</xdr:colOff>
      <xdr:row>736</xdr:row>
      <xdr:rowOff>52294</xdr:rowOff>
    </xdr:from>
    <xdr:to>
      <xdr:col>13</xdr:col>
      <xdr:colOff>537882</xdr:colOff>
      <xdr:row>746</xdr:row>
      <xdr:rowOff>111010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768</xdr:row>
      <xdr:rowOff>0</xdr:rowOff>
    </xdr:from>
    <xdr:to>
      <xdr:col>13</xdr:col>
      <xdr:colOff>433294</xdr:colOff>
      <xdr:row>778</xdr:row>
      <xdr:rowOff>58716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818</xdr:row>
      <xdr:rowOff>0</xdr:rowOff>
    </xdr:from>
    <xdr:to>
      <xdr:col>13</xdr:col>
      <xdr:colOff>433294</xdr:colOff>
      <xdr:row>828</xdr:row>
      <xdr:rowOff>58716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860</xdr:row>
      <xdr:rowOff>0</xdr:rowOff>
    </xdr:from>
    <xdr:to>
      <xdr:col>13</xdr:col>
      <xdr:colOff>433294</xdr:colOff>
      <xdr:row>870</xdr:row>
      <xdr:rowOff>58715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901</xdr:row>
      <xdr:rowOff>0</xdr:rowOff>
    </xdr:from>
    <xdr:to>
      <xdr:col>13</xdr:col>
      <xdr:colOff>433294</xdr:colOff>
      <xdr:row>911</xdr:row>
      <xdr:rowOff>58714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0</xdr:colOff>
      <xdr:row>936</xdr:row>
      <xdr:rowOff>0</xdr:rowOff>
    </xdr:from>
    <xdr:to>
      <xdr:col>13</xdr:col>
      <xdr:colOff>433294</xdr:colOff>
      <xdr:row>946</xdr:row>
      <xdr:rowOff>58714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0.7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view="pageBreakPreview" topLeftCell="A7" zoomScaleSheetLayoutView="100" workbookViewId="0">
      <selection activeCell="P15" sqref="P15"/>
    </sheetView>
  </sheetViews>
  <sheetFormatPr defaultRowHeight="13.2"/>
  <cols>
    <col min="1" max="1" width="1.6640625" style="45" customWidth="1"/>
    <col min="2" max="2" width="4.33203125" style="45" customWidth="1"/>
    <col min="3" max="3" width="8.33203125" style="45" customWidth="1"/>
    <col min="4" max="4" width="9.109375" style="45"/>
    <col min="5" max="5" width="3.5546875" style="45" customWidth="1"/>
    <col min="6" max="10" width="9.109375" style="45"/>
    <col min="11" max="11" width="5.88671875" style="45" customWidth="1"/>
    <col min="12" max="12" width="9.109375" style="45" customWidth="1"/>
    <col min="13" max="14" width="9.109375" style="45"/>
    <col min="15" max="15" width="8.109375" style="45" customWidth="1"/>
    <col min="16" max="16" width="17.109375" style="45" customWidth="1"/>
    <col min="17" max="17" width="0.109375" style="45" customWidth="1"/>
    <col min="18" max="256" width="9.109375" style="45"/>
    <col min="257" max="257" width="1.6640625" style="45" customWidth="1"/>
    <col min="258" max="258" width="4.33203125" style="45" customWidth="1"/>
    <col min="259" max="259" width="8.33203125" style="45" customWidth="1"/>
    <col min="260" max="260" width="9.109375" style="45"/>
    <col min="261" max="261" width="3.5546875" style="45" customWidth="1"/>
    <col min="262" max="266" width="9.109375" style="45"/>
    <col min="267" max="267" width="5.88671875" style="45" customWidth="1"/>
    <col min="268" max="268" width="9.109375" style="45" customWidth="1"/>
    <col min="269" max="270" width="9.109375" style="45"/>
    <col min="271" max="271" width="8.109375" style="45" customWidth="1"/>
    <col min="272" max="272" width="17.109375" style="45" customWidth="1"/>
    <col min="273" max="273" width="0.109375" style="45" customWidth="1"/>
    <col min="274" max="512" width="9.109375" style="45"/>
    <col min="513" max="513" width="1.6640625" style="45" customWidth="1"/>
    <col min="514" max="514" width="4.33203125" style="45" customWidth="1"/>
    <col min="515" max="515" width="8.33203125" style="45" customWidth="1"/>
    <col min="516" max="516" width="9.109375" style="45"/>
    <col min="517" max="517" width="3.5546875" style="45" customWidth="1"/>
    <col min="518" max="522" width="9.109375" style="45"/>
    <col min="523" max="523" width="5.88671875" style="45" customWidth="1"/>
    <col min="524" max="524" width="9.109375" style="45" customWidth="1"/>
    <col min="525" max="526" width="9.109375" style="45"/>
    <col min="527" max="527" width="8.109375" style="45" customWidth="1"/>
    <col min="528" max="528" width="17.109375" style="45" customWidth="1"/>
    <col min="529" max="529" width="0.109375" style="45" customWidth="1"/>
    <col min="530" max="768" width="9.109375" style="45"/>
    <col min="769" max="769" width="1.6640625" style="45" customWidth="1"/>
    <col min="770" max="770" width="4.33203125" style="45" customWidth="1"/>
    <col min="771" max="771" width="8.33203125" style="45" customWidth="1"/>
    <col min="772" max="772" width="9.109375" style="45"/>
    <col min="773" max="773" width="3.5546875" style="45" customWidth="1"/>
    <col min="774" max="778" width="9.109375" style="45"/>
    <col min="779" max="779" width="5.88671875" style="45" customWidth="1"/>
    <col min="780" max="780" width="9.109375" style="45" customWidth="1"/>
    <col min="781" max="782" width="9.109375" style="45"/>
    <col min="783" max="783" width="8.109375" style="45" customWidth="1"/>
    <col min="784" max="784" width="17.109375" style="45" customWidth="1"/>
    <col min="785" max="785" width="0.109375" style="45" customWidth="1"/>
    <col min="786" max="1024" width="9.109375" style="45"/>
    <col min="1025" max="1025" width="1.6640625" style="45" customWidth="1"/>
    <col min="1026" max="1026" width="4.33203125" style="45" customWidth="1"/>
    <col min="1027" max="1027" width="8.33203125" style="45" customWidth="1"/>
    <col min="1028" max="1028" width="9.109375" style="45"/>
    <col min="1029" max="1029" width="3.5546875" style="45" customWidth="1"/>
    <col min="1030" max="1034" width="9.109375" style="45"/>
    <col min="1035" max="1035" width="5.88671875" style="45" customWidth="1"/>
    <col min="1036" max="1036" width="9.109375" style="45" customWidth="1"/>
    <col min="1037" max="1038" width="9.109375" style="45"/>
    <col min="1039" max="1039" width="8.109375" style="45" customWidth="1"/>
    <col min="1040" max="1040" width="17.109375" style="45" customWidth="1"/>
    <col min="1041" max="1041" width="0.109375" style="45" customWidth="1"/>
    <col min="1042" max="1280" width="9.109375" style="45"/>
    <col min="1281" max="1281" width="1.6640625" style="45" customWidth="1"/>
    <col min="1282" max="1282" width="4.33203125" style="45" customWidth="1"/>
    <col min="1283" max="1283" width="8.33203125" style="45" customWidth="1"/>
    <col min="1284" max="1284" width="9.109375" style="45"/>
    <col min="1285" max="1285" width="3.5546875" style="45" customWidth="1"/>
    <col min="1286" max="1290" width="9.109375" style="45"/>
    <col min="1291" max="1291" width="5.88671875" style="45" customWidth="1"/>
    <col min="1292" max="1292" width="9.109375" style="45" customWidth="1"/>
    <col min="1293" max="1294" width="9.109375" style="45"/>
    <col min="1295" max="1295" width="8.109375" style="45" customWidth="1"/>
    <col min="1296" max="1296" width="17.109375" style="45" customWidth="1"/>
    <col min="1297" max="1297" width="0.109375" style="45" customWidth="1"/>
    <col min="1298" max="1536" width="9.109375" style="45"/>
    <col min="1537" max="1537" width="1.6640625" style="45" customWidth="1"/>
    <col min="1538" max="1538" width="4.33203125" style="45" customWidth="1"/>
    <col min="1539" max="1539" width="8.33203125" style="45" customWidth="1"/>
    <col min="1540" max="1540" width="9.109375" style="45"/>
    <col min="1541" max="1541" width="3.5546875" style="45" customWidth="1"/>
    <col min="1542" max="1546" width="9.109375" style="45"/>
    <col min="1547" max="1547" width="5.88671875" style="45" customWidth="1"/>
    <col min="1548" max="1548" width="9.109375" style="45" customWidth="1"/>
    <col min="1549" max="1550" width="9.109375" style="45"/>
    <col min="1551" max="1551" width="8.109375" style="45" customWidth="1"/>
    <col min="1552" max="1552" width="17.109375" style="45" customWidth="1"/>
    <col min="1553" max="1553" width="0.109375" style="45" customWidth="1"/>
    <col min="1554" max="1792" width="9.109375" style="45"/>
    <col min="1793" max="1793" width="1.6640625" style="45" customWidth="1"/>
    <col min="1794" max="1794" width="4.33203125" style="45" customWidth="1"/>
    <col min="1795" max="1795" width="8.33203125" style="45" customWidth="1"/>
    <col min="1796" max="1796" width="9.109375" style="45"/>
    <col min="1797" max="1797" width="3.5546875" style="45" customWidth="1"/>
    <col min="1798" max="1802" width="9.109375" style="45"/>
    <col min="1803" max="1803" width="5.88671875" style="45" customWidth="1"/>
    <col min="1804" max="1804" width="9.109375" style="45" customWidth="1"/>
    <col min="1805" max="1806" width="9.109375" style="45"/>
    <col min="1807" max="1807" width="8.109375" style="45" customWidth="1"/>
    <col min="1808" max="1808" width="17.109375" style="45" customWidth="1"/>
    <col min="1809" max="1809" width="0.109375" style="45" customWidth="1"/>
    <col min="1810" max="2048" width="9.109375" style="45"/>
    <col min="2049" max="2049" width="1.6640625" style="45" customWidth="1"/>
    <col min="2050" max="2050" width="4.33203125" style="45" customWidth="1"/>
    <col min="2051" max="2051" width="8.33203125" style="45" customWidth="1"/>
    <col min="2052" max="2052" width="9.109375" style="45"/>
    <col min="2053" max="2053" width="3.5546875" style="45" customWidth="1"/>
    <col min="2054" max="2058" width="9.109375" style="45"/>
    <col min="2059" max="2059" width="5.88671875" style="45" customWidth="1"/>
    <col min="2060" max="2060" width="9.109375" style="45" customWidth="1"/>
    <col min="2061" max="2062" width="9.109375" style="45"/>
    <col min="2063" max="2063" width="8.109375" style="45" customWidth="1"/>
    <col min="2064" max="2064" width="17.109375" style="45" customWidth="1"/>
    <col min="2065" max="2065" width="0.109375" style="45" customWidth="1"/>
    <col min="2066" max="2304" width="9.109375" style="45"/>
    <col min="2305" max="2305" width="1.6640625" style="45" customWidth="1"/>
    <col min="2306" max="2306" width="4.33203125" style="45" customWidth="1"/>
    <col min="2307" max="2307" width="8.33203125" style="45" customWidth="1"/>
    <col min="2308" max="2308" width="9.109375" style="45"/>
    <col min="2309" max="2309" width="3.5546875" style="45" customWidth="1"/>
    <col min="2310" max="2314" width="9.109375" style="45"/>
    <col min="2315" max="2315" width="5.88671875" style="45" customWidth="1"/>
    <col min="2316" max="2316" width="9.109375" style="45" customWidth="1"/>
    <col min="2317" max="2318" width="9.109375" style="45"/>
    <col min="2319" max="2319" width="8.109375" style="45" customWidth="1"/>
    <col min="2320" max="2320" width="17.109375" style="45" customWidth="1"/>
    <col min="2321" max="2321" width="0.109375" style="45" customWidth="1"/>
    <col min="2322" max="2560" width="9.109375" style="45"/>
    <col min="2561" max="2561" width="1.6640625" style="45" customWidth="1"/>
    <col min="2562" max="2562" width="4.33203125" style="45" customWidth="1"/>
    <col min="2563" max="2563" width="8.33203125" style="45" customWidth="1"/>
    <col min="2564" max="2564" width="9.109375" style="45"/>
    <col min="2565" max="2565" width="3.5546875" style="45" customWidth="1"/>
    <col min="2566" max="2570" width="9.109375" style="45"/>
    <col min="2571" max="2571" width="5.88671875" style="45" customWidth="1"/>
    <col min="2572" max="2572" width="9.109375" style="45" customWidth="1"/>
    <col min="2573" max="2574" width="9.109375" style="45"/>
    <col min="2575" max="2575" width="8.109375" style="45" customWidth="1"/>
    <col min="2576" max="2576" width="17.109375" style="45" customWidth="1"/>
    <col min="2577" max="2577" width="0.109375" style="45" customWidth="1"/>
    <col min="2578" max="2816" width="9.109375" style="45"/>
    <col min="2817" max="2817" width="1.6640625" style="45" customWidth="1"/>
    <col min="2818" max="2818" width="4.33203125" style="45" customWidth="1"/>
    <col min="2819" max="2819" width="8.33203125" style="45" customWidth="1"/>
    <col min="2820" max="2820" width="9.109375" style="45"/>
    <col min="2821" max="2821" width="3.5546875" style="45" customWidth="1"/>
    <col min="2822" max="2826" width="9.109375" style="45"/>
    <col min="2827" max="2827" width="5.88671875" style="45" customWidth="1"/>
    <col min="2828" max="2828" width="9.109375" style="45" customWidth="1"/>
    <col min="2829" max="2830" width="9.109375" style="45"/>
    <col min="2831" max="2831" width="8.109375" style="45" customWidth="1"/>
    <col min="2832" max="2832" width="17.109375" style="45" customWidth="1"/>
    <col min="2833" max="2833" width="0.109375" style="45" customWidth="1"/>
    <col min="2834" max="3072" width="9.109375" style="45"/>
    <col min="3073" max="3073" width="1.6640625" style="45" customWidth="1"/>
    <col min="3074" max="3074" width="4.33203125" style="45" customWidth="1"/>
    <col min="3075" max="3075" width="8.33203125" style="45" customWidth="1"/>
    <col min="3076" max="3076" width="9.109375" style="45"/>
    <col min="3077" max="3077" width="3.5546875" style="45" customWidth="1"/>
    <col min="3078" max="3082" width="9.109375" style="45"/>
    <col min="3083" max="3083" width="5.88671875" style="45" customWidth="1"/>
    <col min="3084" max="3084" width="9.109375" style="45" customWidth="1"/>
    <col min="3085" max="3086" width="9.109375" style="45"/>
    <col min="3087" max="3087" width="8.109375" style="45" customWidth="1"/>
    <col min="3088" max="3088" width="17.109375" style="45" customWidth="1"/>
    <col min="3089" max="3089" width="0.109375" style="45" customWidth="1"/>
    <col min="3090" max="3328" width="9.109375" style="45"/>
    <col min="3329" max="3329" width="1.6640625" style="45" customWidth="1"/>
    <col min="3330" max="3330" width="4.33203125" style="45" customWidth="1"/>
    <col min="3331" max="3331" width="8.33203125" style="45" customWidth="1"/>
    <col min="3332" max="3332" width="9.109375" style="45"/>
    <col min="3333" max="3333" width="3.5546875" style="45" customWidth="1"/>
    <col min="3334" max="3338" width="9.109375" style="45"/>
    <col min="3339" max="3339" width="5.88671875" style="45" customWidth="1"/>
    <col min="3340" max="3340" width="9.109375" style="45" customWidth="1"/>
    <col min="3341" max="3342" width="9.109375" style="45"/>
    <col min="3343" max="3343" width="8.109375" style="45" customWidth="1"/>
    <col min="3344" max="3344" width="17.109375" style="45" customWidth="1"/>
    <col min="3345" max="3345" width="0.109375" style="45" customWidth="1"/>
    <col min="3346" max="3584" width="9.109375" style="45"/>
    <col min="3585" max="3585" width="1.6640625" style="45" customWidth="1"/>
    <col min="3586" max="3586" width="4.33203125" style="45" customWidth="1"/>
    <col min="3587" max="3587" width="8.33203125" style="45" customWidth="1"/>
    <col min="3588" max="3588" width="9.109375" style="45"/>
    <col min="3589" max="3589" width="3.5546875" style="45" customWidth="1"/>
    <col min="3590" max="3594" width="9.109375" style="45"/>
    <col min="3595" max="3595" width="5.88671875" style="45" customWidth="1"/>
    <col min="3596" max="3596" width="9.109375" style="45" customWidth="1"/>
    <col min="3597" max="3598" width="9.109375" style="45"/>
    <col min="3599" max="3599" width="8.109375" style="45" customWidth="1"/>
    <col min="3600" max="3600" width="17.109375" style="45" customWidth="1"/>
    <col min="3601" max="3601" width="0.109375" style="45" customWidth="1"/>
    <col min="3602" max="3840" width="9.109375" style="45"/>
    <col min="3841" max="3841" width="1.6640625" style="45" customWidth="1"/>
    <col min="3842" max="3842" width="4.33203125" style="45" customWidth="1"/>
    <col min="3843" max="3843" width="8.33203125" style="45" customWidth="1"/>
    <col min="3844" max="3844" width="9.109375" style="45"/>
    <col min="3845" max="3845" width="3.5546875" style="45" customWidth="1"/>
    <col min="3846" max="3850" width="9.109375" style="45"/>
    <col min="3851" max="3851" width="5.88671875" style="45" customWidth="1"/>
    <col min="3852" max="3852" width="9.109375" style="45" customWidth="1"/>
    <col min="3853" max="3854" width="9.109375" style="45"/>
    <col min="3855" max="3855" width="8.109375" style="45" customWidth="1"/>
    <col min="3856" max="3856" width="17.109375" style="45" customWidth="1"/>
    <col min="3857" max="3857" width="0.109375" style="45" customWidth="1"/>
    <col min="3858" max="4096" width="9.109375" style="45"/>
    <col min="4097" max="4097" width="1.6640625" style="45" customWidth="1"/>
    <col min="4098" max="4098" width="4.33203125" style="45" customWidth="1"/>
    <col min="4099" max="4099" width="8.33203125" style="45" customWidth="1"/>
    <col min="4100" max="4100" width="9.109375" style="45"/>
    <col min="4101" max="4101" width="3.5546875" style="45" customWidth="1"/>
    <col min="4102" max="4106" width="9.109375" style="45"/>
    <col min="4107" max="4107" width="5.88671875" style="45" customWidth="1"/>
    <col min="4108" max="4108" width="9.109375" style="45" customWidth="1"/>
    <col min="4109" max="4110" width="9.109375" style="45"/>
    <col min="4111" max="4111" width="8.109375" style="45" customWidth="1"/>
    <col min="4112" max="4112" width="17.109375" style="45" customWidth="1"/>
    <col min="4113" max="4113" width="0.109375" style="45" customWidth="1"/>
    <col min="4114" max="4352" width="9.109375" style="45"/>
    <col min="4353" max="4353" width="1.6640625" style="45" customWidth="1"/>
    <col min="4354" max="4354" width="4.33203125" style="45" customWidth="1"/>
    <col min="4355" max="4355" width="8.33203125" style="45" customWidth="1"/>
    <col min="4356" max="4356" width="9.109375" style="45"/>
    <col min="4357" max="4357" width="3.5546875" style="45" customWidth="1"/>
    <col min="4358" max="4362" width="9.109375" style="45"/>
    <col min="4363" max="4363" width="5.88671875" style="45" customWidth="1"/>
    <col min="4364" max="4364" width="9.109375" style="45" customWidth="1"/>
    <col min="4365" max="4366" width="9.109375" style="45"/>
    <col min="4367" max="4367" width="8.109375" style="45" customWidth="1"/>
    <col min="4368" max="4368" width="17.109375" style="45" customWidth="1"/>
    <col min="4369" max="4369" width="0.109375" style="45" customWidth="1"/>
    <col min="4370" max="4608" width="9.109375" style="45"/>
    <col min="4609" max="4609" width="1.6640625" style="45" customWidth="1"/>
    <col min="4610" max="4610" width="4.33203125" style="45" customWidth="1"/>
    <col min="4611" max="4611" width="8.33203125" style="45" customWidth="1"/>
    <col min="4612" max="4612" width="9.109375" style="45"/>
    <col min="4613" max="4613" width="3.5546875" style="45" customWidth="1"/>
    <col min="4614" max="4618" width="9.109375" style="45"/>
    <col min="4619" max="4619" width="5.88671875" style="45" customWidth="1"/>
    <col min="4620" max="4620" width="9.109375" style="45" customWidth="1"/>
    <col min="4621" max="4622" width="9.109375" style="45"/>
    <col min="4623" max="4623" width="8.109375" style="45" customWidth="1"/>
    <col min="4624" max="4624" width="17.109375" style="45" customWidth="1"/>
    <col min="4625" max="4625" width="0.109375" style="45" customWidth="1"/>
    <col min="4626" max="4864" width="9.109375" style="45"/>
    <col min="4865" max="4865" width="1.6640625" style="45" customWidth="1"/>
    <col min="4866" max="4866" width="4.33203125" style="45" customWidth="1"/>
    <col min="4867" max="4867" width="8.33203125" style="45" customWidth="1"/>
    <col min="4868" max="4868" width="9.109375" style="45"/>
    <col min="4869" max="4869" width="3.5546875" style="45" customWidth="1"/>
    <col min="4870" max="4874" width="9.109375" style="45"/>
    <col min="4875" max="4875" width="5.88671875" style="45" customWidth="1"/>
    <col min="4876" max="4876" width="9.109375" style="45" customWidth="1"/>
    <col min="4877" max="4878" width="9.109375" style="45"/>
    <col min="4879" max="4879" width="8.109375" style="45" customWidth="1"/>
    <col min="4880" max="4880" width="17.109375" style="45" customWidth="1"/>
    <col min="4881" max="4881" width="0.109375" style="45" customWidth="1"/>
    <col min="4882" max="5120" width="9.109375" style="45"/>
    <col min="5121" max="5121" width="1.6640625" style="45" customWidth="1"/>
    <col min="5122" max="5122" width="4.33203125" style="45" customWidth="1"/>
    <col min="5123" max="5123" width="8.33203125" style="45" customWidth="1"/>
    <col min="5124" max="5124" width="9.109375" style="45"/>
    <col min="5125" max="5125" width="3.5546875" style="45" customWidth="1"/>
    <col min="5126" max="5130" width="9.109375" style="45"/>
    <col min="5131" max="5131" width="5.88671875" style="45" customWidth="1"/>
    <col min="5132" max="5132" width="9.109375" style="45" customWidth="1"/>
    <col min="5133" max="5134" width="9.109375" style="45"/>
    <col min="5135" max="5135" width="8.109375" style="45" customWidth="1"/>
    <col min="5136" max="5136" width="17.109375" style="45" customWidth="1"/>
    <col min="5137" max="5137" width="0.109375" style="45" customWidth="1"/>
    <col min="5138" max="5376" width="9.109375" style="45"/>
    <col min="5377" max="5377" width="1.6640625" style="45" customWidth="1"/>
    <col min="5378" max="5378" width="4.33203125" style="45" customWidth="1"/>
    <col min="5379" max="5379" width="8.33203125" style="45" customWidth="1"/>
    <col min="5380" max="5380" width="9.109375" style="45"/>
    <col min="5381" max="5381" width="3.5546875" style="45" customWidth="1"/>
    <col min="5382" max="5386" width="9.109375" style="45"/>
    <col min="5387" max="5387" width="5.88671875" style="45" customWidth="1"/>
    <col min="5388" max="5388" width="9.109375" style="45" customWidth="1"/>
    <col min="5389" max="5390" width="9.109375" style="45"/>
    <col min="5391" max="5391" width="8.109375" style="45" customWidth="1"/>
    <col min="5392" max="5392" width="17.109375" style="45" customWidth="1"/>
    <col min="5393" max="5393" width="0.109375" style="45" customWidth="1"/>
    <col min="5394" max="5632" width="9.109375" style="45"/>
    <col min="5633" max="5633" width="1.6640625" style="45" customWidth="1"/>
    <col min="5634" max="5634" width="4.33203125" style="45" customWidth="1"/>
    <col min="5635" max="5635" width="8.33203125" style="45" customWidth="1"/>
    <col min="5636" max="5636" width="9.109375" style="45"/>
    <col min="5637" max="5637" width="3.5546875" style="45" customWidth="1"/>
    <col min="5638" max="5642" width="9.109375" style="45"/>
    <col min="5643" max="5643" width="5.88671875" style="45" customWidth="1"/>
    <col min="5644" max="5644" width="9.109375" style="45" customWidth="1"/>
    <col min="5645" max="5646" width="9.109375" style="45"/>
    <col min="5647" max="5647" width="8.109375" style="45" customWidth="1"/>
    <col min="5648" max="5648" width="17.109375" style="45" customWidth="1"/>
    <col min="5649" max="5649" width="0.109375" style="45" customWidth="1"/>
    <col min="5650" max="5888" width="9.109375" style="45"/>
    <col min="5889" max="5889" width="1.6640625" style="45" customWidth="1"/>
    <col min="5890" max="5890" width="4.33203125" style="45" customWidth="1"/>
    <col min="5891" max="5891" width="8.33203125" style="45" customWidth="1"/>
    <col min="5892" max="5892" width="9.109375" style="45"/>
    <col min="5893" max="5893" width="3.5546875" style="45" customWidth="1"/>
    <col min="5894" max="5898" width="9.109375" style="45"/>
    <col min="5899" max="5899" width="5.88671875" style="45" customWidth="1"/>
    <col min="5900" max="5900" width="9.109375" style="45" customWidth="1"/>
    <col min="5901" max="5902" width="9.109375" style="45"/>
    <col min="5903" max="5903" width="8.109375" style="45" customWidth="1"/>
    <col min="5904" max="5904" width="17.109375" style="45" customWidth="1"/>
    <col min="5905" max="5905" width="0.109375" style="45" customWidth="1"/>
    <col min="5906" max="6144" width="9.109375" style="45"/>
    <col min="6145" max="6145" width="1.6640625" style="45" customWidth="1"/>
    <col min="6146" max="6146" width="4.33203125" style="45" customWidth="1"/>
    <col min="6147" max="6147" width="8.33203125" style="45" customWidth="1"/>
    <col min="6148" max="6148" width="9.109375" style="45"/>
    <col min="6149" max="6149" width="3.5546875" style="45" customWidth="1"/>
    <col min="6150" max="6154" width="9.109375" style="45"/>
    <col min="6155" max="6155" width="5.88671875" style="45" customWidth="1"/>
    <col min="6156" max="6156" width="9.109375" style="45" customWidth="1"/>
    <col min="6157" max="6158" width="9.109375" style="45"/>
    <col min="6159" max="6159" width="8.109375" style="45" customWidth="1"/>
    <col min="6160" max="6160" width="17.109375" style="45" customWidth="1"/>
    <col min="6161" max="6161" width="0.109375" style="45" customWidth="1"/>
    <col min="6162" max="6400" width="9.109375" style="45"/>
    <col min="6401" max="6401" width="1.6640625" style="45" customWidth="1"/>
    <col min="6402" max="6402" width="4.33203125" style="45" customWidth="1"/>
    <col min="6403" max="6403" width="8.33203125" style="45" customWidth="1"/>
    <col min="6404" max="6404" width="9.109375" style="45"/>
    <col min="6405" max="6405" width="3.5546875" style="45" customWidth="1"/>
    <col min="6406" max="6410" width="9.109375" style="45"/>
    <col min="6411" max="6411" width="5.88671875" style="45" customWidth="1"/>
    <col min="6412" max="6412" width="9.109375" style="45" customWidth="1"/>
    <col min="6413" max="6414" width="9.109375" style="45"/>
    <col min="6415" max="6415" width="8.109375" style="45" customWidth="1"/>
    <col min="6416" max="6416" width="17.109375" style="45" customWidth="1"/>
    <col min="6417" max="6417" width="0.109375" style="45" customWidth="1"/>
    <col min="6418" max="6656" width="9.109375" style="45"/>
    <col min="6657" max="6657" width="1.6640625" style="45" customWidth="1"/>
    <col min="6658" max="6658" width="4.33203125" style="45" customWidth="1"/>
    <col min="6659" max="6659" width="8.33203125" style="45" customWidth="1"/>
    <col min="6660" max="6660" width="9.109375" style="45"/>
    <col min="6661" max="6661" width="3.5546875" style="45" customWidth="1"/>
    <col min="6662" max="6666" width="9.109375" style="45"/>
    <col min="6667" max="6667" width="5.88671875" style="45" customWidth="1"/>
    <col min="6668" max="6668" width="9.109375" style="45" customWidth="1"/>
    <col min="6669" max="6670" width="9.109375" style="45"/>
    <col min="6671" max="6671" width="8.109375" style="45" customWidth="1"/>
    <col min="6672" max="6672" width="17.109375" style="45" customWidth="1"/>
    <col min="6673" max="6673" width="0.109375" style="45" customWidth="1"/>
    <col min="6674" max="6912" width="9.109375" style="45"/>
    <col min="6913" max="6913" width="1.6640625" style="45" customWidth="1"/>
    <col min="6914" max="6914" width="4.33203125" style="45" customWidth="1"/>
    <col min="6915" max="6915" width="8.33203125" style="45" customWidth="1"/>
    <col min="6916" max="6916" width="9.109375" style="45"/>
    <col min="6917" max="6917" width="3.5546875" style="45" customWidth="1"/>
    <col min="6918" max="6922" width="9.109375" style="45"/>
    <col min="6923" max="6923" width="5.88671875" style="45" customWidth="1"/>
    <col min="6924" max="6924" width="9.109375" style="45" customWidth="1"/>
    <col min="6925" max="6926" width="9.109375" style="45"/>
    <col min="6927" max="6927" width="8.109375" style="45" customWidth="1"/>
    <col min="6928" max="6928" width="17.109375" style="45" customWidth="1"/>
    <col min="6929" max="6929" width="0.109375" style="45" customWidth="1"/>
    <col min="6930" max="7168" width="9.109375" style="45"/>
    <col min="7169" max="7169" width="1.6640625" style="45" customWidth="1"/>
    <col min="7170" max="7170" width="4.33203125" style="45" customWidth="1"/>
    <col min="7171" max="7171" width="8.33203125" style="45" customWidth="1"/>
    <col min="7172" max="7172" width="9.109375" style="45"/>
    <col min="7173" max="7173" width="3.5546875" style="45" customWidth="1"/>
    <col min="7174" max="7178" width="9.109375" style="45"/>
    <col min="7179" max="7179" width="5.88671875" style="45" customWidth="1"/>
    <col min="7180" max="7180" width="9.109375" style="45" customWidth="1"/>
    <col min="7181" max="7182" width="9.109375" style="45"/>
    <col min="7183" max="7183" width="8.109375" style="45" customWidth="1"/>
    <col min="7184" max="7184" width="17.109375" style="45" customWidth="1"/>
    <col min="7185" max="7185" width="0.109375" style="45" customWidth="1"/>
    <col min="7186" max="7424" width="9.109375" style="45"/>
    <col min="7425" max="7425" width="1.6640625" style="45" customWidth="1"/>
    <col min="7426" max="7426" width="4.33203125" style="45" customWidth="1"/>
    <col min="7427" max="7427" width="8.33203125" style="45" customWidth="1"/>
    <col min="7428" max="7428" width="9.109375" style="45"/>
    <col min="7429" max="7429" width="3.5546875" style="45" customWidth="1"/>
    <col min="7430" max="7434" width="9.109375" style="45"/>
    <col min="7435" max="7435" width="5.88671875" style="45" customWidth="1"/>
    <col min="7436" max="7436" width="9.109375" style="45" customWidth="1"/>
    <col min="7437" max="7438" width="9.109375" style="45"/>
    <col min="7439" max="7439" width="8.109375" style="45" customWidth="1"/>
    <col min="7440" max="7440" width="17.109375" style="45" customWidth="1"/>
    <col min="7441" max="7441" width="0.109375" style="45" customWidth="1"/>
    <col min="7442" max="7680" width="9.109375" style="45"/>
    <col min="7681" max="7681" width="1.6640625" style="45" customWidth="1"/>
    <col min="7682" max="7682" width="4.33203125" style="45" customWidth="1"/>
    <col min="7683" max="7683" width="8.33203125" style="45" customWidth="1"/>
    <col min="7684" max="7684" width="9.109375" style="45"/>
    <col min="7685" max="7685" width="3.5546875" style="45" customWidth="1"/>
    <col min="7686" max="7690" width="9.109375" style="45"/>
    <col min="7691" max="7691" width="5.88671875" style="45" customWidth="1"/>
    <col min="7692" max="7692" width="9.109375" style="45" customWidth="1"/>
    <col min="7693" max="7694" width="9.109375" style="45"/>
    <col min="7695" max="7695" width="8.109375" style="45" customWidth="1"/>
    <col min="7696" max="7696" width="17.109375" style="45" customWidth="1"/>
    <col min="7697" max="7697" width="0.109375" style="45" customWidth="1"/>
    <col min="7698" max="7936" width="9.109375" style="45"/>
    <col min="7937" max="7937" width="1.6640625" style="45" customWidth="1"/>
    <col min="7938" max="7938" width="4.33203125" style="45" customWidth="1"/>
    <col min="7939" max="7939" width="8.33203125" style="45" customWidth="1"/>
    <col min="7940" max="7940" width="9.109375" style="45"/>
    <col min="7941" max="7941" width="3.5546875" style="45" customWidth="1"/>
    <col min="7942" max="7946" width="9.109375" style="45"/>
    <col min="7947" max="7947" width="5.88671875" style="45" customWidth="1"/>
    <col min="7948" max="7948" width="9.109375" style="45" customWidth="1"/>
    <col min="7949" max="7950" width="9.109375" style="45"/>
    <col min="7951" max="7951" width="8.109375" style="45" customWidth="1"/>
    <col min="7952" max="7952" width="17.109375" style="45" customWidth="1"/>
    <col min="7953" max="7953" width="0.109375" style="45" customWidth="1"/>
    <col min="7954" max="8192" width="9.109375" style="45"/>
    <col min="8193" max="8193" width="1.6640625" style="45" customWidth="1"/>
    <col min="8194" max="8194" width="4.33203125" style="45" customWidth="1"/>
    <col min="8195" max="8195" width="8.33203125" style="45" customWidth="1"/>
    <col min="8196" max="8196" width="9.109375" style="45"/>
    <col min="8197" max="8197" width="3.5546875" style="45" customWidth="1"/>
    <col min="8198" max="8202" width="9.109375" style="45"/>
    <col min="8203" max="8203" width="5.88671875" style="45" customWidth="1"/>
    <col min="8204" max="8204" width="9.109375" style="45" customWidth="1"/>
    <col min="8205" max="8206" width="9.109375" style="45"/>
    <col min="8207" max="8207" width="8.109375" style="45" customWidth="1"/>
    <col min="8208" max="8208" width="17.109375" style="45" customWidth="1"/>
    <col min="8209" max="8209" width="0.109375" style="45" customWidth="1"/>
    <col min="8210" max="8448" width="9.109375" style="45"/>
    <col min="8449" max="8449" width="1.6640625" style="45" customWidth="1"/>
    <col min="8450" max="8450" width="4.33203125" style="45" customWidth="1"/>
    <col min="8451" max="8451" width="8.33203125" style="45" customWidth="1"/>
    <col min="8452" max="8452" width="9.109375" style="45"/>
    <col min="8453" max="8453" width="3.5546875" style="45" customWidth="1"/>
    <col min="8454" max="8458" width="9.109375" style="45"/>
    <col min="8459" max="8459" width="5.88671875" style="45" customWidth="1"/>
    <col min="8460" max="8460" width="9.109375" style="45" customWidth="1"/>
    <col min="8461" max="8462" width="9.109375" style="45"/>
    <col min="8463" max="8463" width="8.109375" style="45" customWidth="1"/>
    <col min="8464" max="8464" width="17.109375" style="45" customWidth="1"/>
    <col min="8465" max="8465" width="0.109375" style="45" customWidth="1"/>
    <col min="8466" max="8704" width="9.109375" style="45"/>
    <col min="8705" max="8705" width="1.6640625" style="45" customWidth="1"/>
    <col min="8706" max="8706" width="4.33203125" style="45" customWidth="1"/>
    <col min="8707" max="8707" width="8.33203125" style="45" customWidth="1"/>
    <col min="8708" max="8708" width="9.109375" style="45"/>
    <col min="8709" max="8709" width="3.5546875" style="45" customWidth="1"/>
    <col min="8710" max="8714" width="9.109375" style="45"/>
    <col min="8715" max="8715" width="5.88671875" style="45" customWidth="1"/>
    <col min="8716" max="8716" width="9.109375" style="45" customWidth="1"/>
    <col min="8717" max="8718" width="9.109375" style="45"/>
    <col min="8719" max="8719" width="8.109375" style="45" customWidth="1"/>
    <col min="8720" max="8720" width="17.109375" style="45" customWidth="1"/>
    <col min="8721" max="8721" width="0.109375" style="45" customWidth="1"/>
    <col min="8722" max="8960" width="9.109375" style="45"/>
    <col min="8961" max="8961" width="1.6640625" style="45" customWidth="1"/>
    <col min="8962" max="8962" width="4.33203125" style="45" customWidth="1"/>
    <col min="8963" max="8963" width="8.33203125" style="45" customWidth="1"/>
    <col min="8964" max="8964" width="9.109375" style="45"/>
    <col min="8965" max="8965" width="3.5546875" style="45" customWidth="1"/>
    <col min="8966" max="8970" width="9.109375" style="45"/>
    <col min="8971" max="8971" width="5.88671875" style="45" customWidth="1"/>
    <col min="8972" max="8972" width="9.109375" style="45" customWidth="1"/>
    <col min="8973" max="8974" width="9.109375" style="45"/>
    <col min="8975" max="8975" width="8.109375" style="45" customWidth="1"/>
    <col min="8976" max="8976" width="17.109375" style="45" customWidth="1"/>
    <col min="8977" max="8977" width="0.109375" style="45" customWidth="1"/>
    <col min="8978" max="9216" width="9.109375" style="45"/>
    <col min="9217" max="9217" width="1.6640625" style="45" customWidth="1"/>
    <col min="9218" max="9218" width="4.33203125" style="45" customWidth="1"/>
    <col min="9219" max="9219" width="8.33203125" style="45" customWidth="1"/>
    <col min="9220" max="9220" width="9.109375" style="45"/>
    <col min="9221" max="9221" width="3.5546875" style="45" customWidth="1"/>
    <col min="9222" max="9226" width="9.109375" style="45"/>
    <col min="9227" max="9227" width="5.88671875" style="45" customWidth="1"/>
    <col min="9228" max="9228" width="9.109375" style="45" customWidth="1"/>
    <col min="9229" max="9230" width="9.109375" style="45"/>
    <col min="9231" max="9231" width="8.109375" style="45" customWidth="1"/>
    <col min="9232" max="9232" width="17.109375" style="45" customWidth="1"/>
    <col min="9233" max="9233" width="0.109375" style="45" customWidth="1"/>
    <col min="9234" max="9472" width="9.109375" style="45"/>
    <col min="9473" max="9473" width="1.6640625" style="45" customWidth="1"/>
    <col min="9474" max="9474" width="4.33203125" style="45" customWidth="1"/>
    <col min="9475" max="9475" width="8.33203125" style="45" customWidth="1"/>
    <col min="9476" max="9476" width="9.109375" style="45"/>
    <col min="9477" max="9477" width="3.5546875" style="45" customWidth="1"/>
    <col min="9478" max="9482" width="9.109375" style="45"/>
    <col min="9483" max="9483" width="5.88671875" style="45" customWidth="1"/>
    <col min="9484" max="9484" width="9.109375" style="45" customWidth="1"/>
    <col min="9485" max="9486" width="9.109375" style="45"/>
    <col min="9487" max="9487" width="8.109375" style="45" customWidth="1"/>
    <col min="9488" max="9488" width="17.109375" style="45" customWidth="1"/>
    <col min="9489" max="9489" width="0.109375" style="45" customWidth="1"/>
    <col min="9490" max="9728" width="9.109375" style="45"/>
    <col min="9729" max="9729" width="1.6640625" style="45" customWidth="1"/>
    <col min="9730" max="9730" width="4.33203125" style="45" customWidth="1"/>
    <col min="9731" max="9731" width="8.33203125" style="45" customWidth="1"/>
    <col min="9732" max="9732" width="9.109375" style="45"/>
    <col min="9733" max="9733" width="3.5546875" style="45" customWidth="1"/>
    <col min="9734" max="9738" width="9.109375" style="45"/>
    <col min="9739" max="9739" width="5.88671875" style="45" customWidth="1"/>
    <col min="9740" max="9740" width="9.109375" style="45" customWidth="1"/>
    <col min="9741" max="9742" width="9.109375" style="45"/>
    <col min="9743" max="9743" width="8.109375" style="45" customWidth="1"/>
    <col min="9744" max="9744" width="17.109375" style="45" customWidth="1"/>
    <col min="9745" max="9745" width="0.109375" style="45" customWidth="1"/>
    <col min="9746" max="9984" width="9.109375" style="45"/>
    <col min="9985" max="9985" width="1.6640625" style="45" customWidth="1"/>
    <col min="9986" max="9986" width="4.33203125" style="45" customWidth="1"/>
    <col min="9987" max="9987" width="8.33203125" style="45" customWidth="1"/>
    <col min="9988" max="9988" width="9.109375" style="45"/>
    <col min="9989" max="9989" width="3.5546875" style="45" customWidth="1"/>
    <col min="9990" max="9994" width="9.109375" style="45"/>
    <col min="9995" max="9995" width="5.88671875" style="45" customWidth="1"/>
    <col min="9996" max="9996" width="9.109375" style="45" customWidth="1"/>
    <col min="9997" max="9998" width="9.109375" style="45"/>
    <col min="9999" max="9999" width="8.109375" style="45" customWidth="1"/>
    <col min="10000" max="10000" width="17.109375" style="45" customWidth="1"/>
    <col min="10001" max="10001" width="0.109375" style="45" customWidth="1"/>
    <col min="10002" max="10240" width="9.109375" style="45"/>
    <col min="10241" max="10241" width="1.6640625" style="45" customWidth="1"/>
    <col min="10242" max="10242" width="4.33203125" style="45" customWidth="1"/>
    <col min="10243" max="10243" width="8.33203125" style="45" customWidth="1"/>
    <col min="10244" max="10244" width="9.109375" style="45"/>
    <col min="10245" max="10245" width="3.5546875" style="45" customWidth="1"/>
    <col min="10246" max="10250" width="9.109375" style="45"/>
    <col min="10251" max="10251" width="5.88671875" style="45" customWidth="1"/>
    <col min="10252" max="10252" width="9.109375" style="45" customWidth="1"/>
    <col min="10253" max="10254" width="9.109375" style="45"/>
    <col min="10255" max="10255" width="8.109375" style="45" customWidth="1"/>
    <col min="10256" max="10256" width="17.109375" style="45" customWidth="1"/>
    <col min="10257" max="10257" width="0.109375" style="45" customWidth="1"/>
    <col min="10258" max="10496" width="9.109375" style="45"/>
    <col min="10497" max="10497" width="1.6640625" style="45" customWidth="1"/>
    <col min="10498" max="10498" width="4.33203125" style="45" customWidth="1"/>
    <col min="10499" max="10499" width="8.33203125" style="45" customWidth="1"/>
    <col min="10500" max="10500" width="9.109375" style="45"/>
    <col min="10501" max="10501" width="3.5546875" style="45" customWidth="1"/>
    <col min="10502" max="10506" width="9.109375" style="45"/>
    <col min="10507" max="10507" width="5.88671875" style="45" customWidth="1"/>
    <col min="10508" max="10508" width="9.109375" style="45" customWidth="1"/>
    <col min="10509" max="10510" width="9.109375" style="45"/>
    <col min="10511" max="10511" width="8.109375" style="45" customWidth="1"/>
    <col min="10512" max="10512" width="17.109375" style="45" customWidth="1"/>
    <col min="10513" max="10513" width="0.109375" style="45" customWidth="1"/>
    <col min="10514" max="10752" width="9.109375" style="45"/>
    <col min="10753" max="10753" width="1.6640625" style="45" customWidth="1"/>
    <col min="10754" max="10754" width="4.33203125" style="45" customWidth="1"/>
    <col min="10755" max="10755" width="8.33203125" style="45" customWidth="1"/>
    <col min="10756" max="10756" width="9.109375" style="45"/>
    <col min="10757" max="10757" width="3.5546875" style="45" customWidth="1"/>
    <col min="10758" max="10762" width="9.109375" style="45"/>
    <col min="10763" max="10763" width="5.88671875" style="45" customWidth="1"/>
    <col min="10764" max="10764" width="9.109375" style="45" customWidth="1"/>
    <col min="10765" max="10766" width="9.109375" style="45"/>
    <col min="10767" max="10767" width="8.109375" style="45" customWidth="1"/>
    <col min="10768" max="10768" width="17.109375" style="45" customWidth="1"/>
    <col min="10769" max="10769" width="0.109375" style="45" customWidth="1"/>
    <col min="10770" max="11008" width="9.109375" style="45"/>
    <col min="11009" max="11009" width="1.6640625" style="45" customWidth="1"/>
    <col min="11010" max="11010" width="4.33203125" style="45" customWidth="1"/>
    <col min="11011" max="11011" width="8.33203125" style="45" customWidth="1"/>
    <col min="11012" max="11012" width="9.109375" style="45"/>
    <col min="11013" max="11013" width="3.5546875" style="45" customWidth="1"/>
    <col min="11014" max="11018" width="9.109375" style="45"/>
    <col min="11019" max="11019" width="5.88671875" style="45" customWidth="1"/>
    <col min="11020" max="11020" width="9.109375" style="45" customWidth="1"/>
    <col min="11021" max="11022" width="9.109375" style="45"/>
    <col min="11023" max="11023" width="8.109375" style="45" customWidth="1"/>
    <col min="11024" max="11024" width="17.109375" style="45" customWidth="1"/>
    <col min="11025" max="11025" width="0.109375" style="45" customWidth="1"/>
    <col min="11026" max="11264" width="9.109375" style="45"/>
    <col min="11265" max="11265" width="1.6640625" style="45" customWidth="1"/>
    <col min="11266" max="11266" width="4.33203125" style="45" customWidth="1"/>
    <col min="11267" max="11267" width="8.33203125" style="45" customWidth="1"/>
    <col min="11268" max="11268" width="9.109375" style="45"/>
    <col min="11269" max="11269" width="3.5546875" style="45" customWidth="1"/>
    <col min="11270" max="11274" width="9.109375" style="45"/>
    <col min="11275" max="11275" width="5.88671875" style="45" customWidth="1"/>
    <col min="11276" max="11276" width="9.109375" style="45" customWidth="1"/>
    <col min="11277" max="11278" width="9.109375" style="45"/>
    <col min="11279" max="11279" width="8.109375" style="45" customWidth="1"/>
    <col min="11280" max="11280" width="17.109375" style="45" customWidth="1"/>
    <col min="11281" max="11281" width="0.109375" style="45" customWidth="1"/>
    <col min="11282" max="11520" width="9.109375" style="45"/>
    <col min="11521" max="11521" width="1.6640625" style="45" customWidth="1"/>
    <col min="11522" max="11522" width="4.33203125" style="45" customWidth="1"/>
    <col min="11523" max="11523" width="8.33203125" style="45" customWidth="1"/>
    <col min="11524" max="11524" width="9.109375" style="45"/>
    <col min="11525" max="11525" width="3.5546875" style="45" customWidth="1"/>
    <col min="11526" max="11530" width="9.109375" style="45"/>
    <col min="11531" max="11531" width="5.88671875" style="45" customWidth="1"/>
    <col min="11532" max="11532" width="9.109375" style="45" customWidth="1"/>
    <col min="11533" max="11534" width="9.109375" style="45"/>
    <col min="11535" max="11535" width="8.109375" style="45" customWidth="1"/>
    <col min="11536" max="11536" width="17.109375" style="45" customWidth="1"/>
    <col min="11537" max="11537" width="0.109375" style="45" customWidth="1"/>
    <col min="11538" max="11776" width="9.109375" style="45"/>
    <col min="11777" max="11777" width="1.6640625" style="45" customWidth="1"/>
    <col min="11778" max="11778" width="4.33203125" style="45" customWidth="1"/>
    <col min="11779" max="11779" width="8.33203125" style="45" customWidth="1"/>
    <col min="11780" max="11780" width="9.109375" style="45"/>
    <col min="11781" max="11781" width="3.5546875" style="45" customWidth="1"/>
    <col min="11782" max="11786" width="9.109375" style="45"/>
    <col min="11787" max="11787" width="5.88671875" style="45" customWidth="1"/>
    <col min="11788" max="11788" width="9.109375" style="45" customWidth="1"/>
    <col min="11789" max="11790" width="9.109375" style="45"/>
    <col min="11791" max="11791" width="8.109375" style="45" customWidth="1"/>
    <col min="11792" max="11792" width="17.109375" style="45" customWidth="1"/>
    <col min="11793" max="11793" width="0.109375" style="45" customWidth="1"/>
    <col min="11794" max="12032" width="9.109375" style="45"/>
    <col min="12033" max="12033" width="1.6640625" style="45" customWidth="1"/>
    <col min="12034" max="12034" width="4.33203125" style="45" customWidth="1"/>
    <col min="12035" max="12035" width="8.33203125" style="45" customWidth="1"/>
    <col min="12036" max="12036" width="9.109375" style="45"/>
    <col min="12037" max="12037" width="3.5546875" style="45" customWidth="1"/>
    <col min="12038" max="12042" width="9.109375" style="45"/>
    <col min="12043" max="12043" width="5.88671875" style="45" customWidth="1"/>
    <col min="12044" max="12044" width="9.109375" style="45" customWidth="1"/>
    <col min="12045" max="12046" width="9.109375" style="45"/>
    <col min="12047" max="12047" width="8.109375" style="45" customWidth="1"/>
    <col min="12048" max="12048" width="17.109375" style="45" customWidth="1"/>
    <col min="12049" max="12049" width="0.109375" style="45" customWidth="1"/>
    <col min="12050" max="12288" width="9.109375" style="45"/>
    <col min="12289" max="12289" width="1.6640625" style="45" customWidth="1"/>
    <col min="12290" max="12290" width="4.33203125" style="45" customWidth="1"/>
    <col min="12291" max="12291" width="8.33203125" style="45" customWidth="1"/>
    <col min="12292" max="12292" width="9.109375" style="45"/>
    <col min="12293" max="12293" width="3.5546875" style="45" customWidth="1"/>
    <col min="12294" max="12298" width="9.109375" style="45"/>
    <col min="12299" max="12299" width="5.88671875" style="45" customWidth="1"/>
    <col min="12300" max="12300" width="9.109375" style="45" customWidth="1"/>
    <col min="12301" max="12302" width="9.109375" style="45"/>
    <col min="12303" max="12303" width="8.109375" style="45" customWidth="1"/>
    <col min="12304" max="12304" width="17.109375" style="45" customWidth="1"/>
    <col min="12305" max="12305" width="0.109375" style="45" customWidth="1"/>
    <col min="12306" max="12544" width="9.109375" style="45"/>
    <col min="12545" max="12545" width="1.6640625" style="45" customWidth="1"/>
    <col min="12546" max="12546" width="4.33203125" style="45" customWidth="1"/>
    <col min="12547" max="12547" width="8.33203125" style="45" customWidth="1"/>
    <col min="12548" max="12548" width="9.109375" style="45"/>
    <col min="12549" max="12549" width="3.5546875" style="45" customWidth="1"/>
    <col min="12550" max="12554" width="9.109375" style="45"/>
    <col min="12555" max="12555" width="5.88671875" style="45" customWidth="1"/>
    <col min="12556" max="12556" width="9.109375" style="45" customWidth="1"/>
    <col min="12557" max="12558" width="9.109375" style="45"/>
    <col min="12559" max="12559" width="8.109375" style="45" customWidth="1"/>
    <col min="12560" max="12560" width="17.109375" style="45" customWidth="1"/>
    <col min="12561" max="12561" width="0.109375" style="45" customWidth="1"/>
    <col min="12562" max="12800" width="9.109375" style="45"/>
    <col min="12801" max="12801" width="1.6640625" style="45" customWidth="1"/>
    <col min="12802" max="12802" width="4.33203125" style="45" customWidth="1"/>
    <col min="12803" max="12803" width="8.33203125" style="45" customWidth="1"/>
    <col min="12804" max="12804" width="9.109375" style="45"/>
    <col min="12805" max="12805" width="3.5546875" style="45" customWidth="1"/>
    <col min="12806" max="12810" width="9.109375" style="45"/>
    <col min="12811" max="12811" width="5.88671875" style="45" customWidth="1"/>
    <col min="12812" max="12812" width="9.109375" style="45" customWidth="1"/>
    <col min="12813" max="12814" width="9.109375" style="45"/>
    <col min="12815" max="12815" width="8.109375" style="45" customWidth="1"/>
    <col min="12816" max="12816" width="17.109375" style="45" customWidth="1"/>
    <col min="12817" max="12817" width="0.109375" style="45" customWidth="1"/>
    <col min="12818" max="13056" width="9.109375" style="45"/>
    <col min="13057" max="13057" width="1.6640625" style="45" customWidth="1"/>
    <col min="13058" max="13058" width="4.33203125" style="45" customWidth="1"/>
    <col min="13059" max="13059" width="8.33203125" style="45" customWidth="1"/>
    <col min="13060" max="13060" width="9.109375" style="45"/>
    <col min="13061" max="13061" width="3.5546875" style="45" customWidth="1"/>
    <col min="13062" max="13066" width="9.109375" style="45"/>
    <col min="13067" max="13067" width="5.88671875" style="45" customWidth="1"/>
    <col min="13068" max="13068" width="9.109375" style="45" customWidth="1"/>
    <col min="13069" max="13070" width="9.109375" style="45"/>
    <col min="13071" max="13071" width="8.109375" style="45" customWidth="1"/>
    <col min="13072" max="13072" width="17.109375" style="45" customWidth="1"/>
    <col min="13073" max="13073" width="0.109375" style="45" customWidth="1"/>
    <col min="13074" max="13312" width="9.109375" style="45"/>
    <col min="13313" max="13313" width="1.6640625" style="45" customWidth="1"/>
    <col min="13314" max="13314" width="4.33203125" style="45" customWidth="1"/>
    <col min="13315" max="13315" width="8.33203125" style="45" customWidth="1"/>
    <col min="13316" max="13316" width="9.109375" style="45"/>
    <col min="13317" max="13317" width="3.5546875" style="45" customWidth="1"/>
    <col min="13318" max="13322" width="9.109375" style="45"/>
    <col min="13323" max="13323" width="5.88671875" style="45" customWidth="1"/>
    <col min="13324" max="13324" width="9.109375" style="45" customWidth="1"/>
    <col min="13325" max="13326" width="9.109375" style="45"/>
    <col min="13327" max="13327" width="8.109375" style="45" customWidth="1"/>
    <col min="13328" max="13328" width="17.109375" style="45" customWidth="1"/>
    <col min="13329" max="13329" width="0.109375" style="45" customWidth="1"/>
    <col min="13330" max="13568" width="9.109375" style="45"/>
    <col min="13569" max="13569" width="1.6640625" style="45" customWidth="1"/>
    <col min="13570" max="13570" width="4.33203125" style="45" customWidth="1"/>
    <col min="13571" max="13571" width="8.33203125" style="45" customWidth="1"/>
    <col min="13572" max="13572" width="9.109375" style="45"/>
    <col min="13573" max="13573" width="3.5546875" style="45" customWidth="1"/>
    <col min="13574" max="13578" width="9.109375" style="45"/>
    <col min="13579" max="13579" width="5.88671875" style="45" customWidth="1"/>
    <col min="13580" max="13580" width="9.109375" style="45" customWidth="1"/>
    <col min="13581" max="13582" width="9.109375" style="45"/>
    <col min="13583" max="13583" width="8.109375" style="45" customWidth="1"/>
    <col min="13584" max="13584" width="17.109375" style="45" customWidth="1"/>
    <col min="13585" max="13585" width="0.109375" style="45" customWidth="1"/>
    <col min="13586" max="13824" width="9.109375" style="45"/>
    <col min="13825" max="13825" width="1.6640625" style="45" customWidth="1"/>
    <col min="13826" max="13826" width="4.33203125" style="45" customWidth="1"/>
    <col min="13827" max="13827" width="8.33203125" style="45" customWidth="1"/>
    <col min="13828" max="13828" width="9.109375" style="45"/>
    <col min="13829" max="13829" width="3.5546875" style="45" customWidth="1"/>
    <col min="13830" max="13834" width="9.109375" style="45"/>
    <col min="13835" max="13835" width="5.88671875" style="45" customWidth="1"/>
    <col min="13836" max="13836" width="9.109375" style="45" customWidth="1"/>
    <col min="13837" max="13838" width="9.109375" style="45"/>
    <col min="13839" max="13839" width="8.109375" style="45" customWidth="1"/>
    <col min="13840" max="13840" width="17.109375" style="45" customWidth="1"/>
    <col min="13841" max="13841" width="0.109375" style="45" customWidth="1"/>
    <col min="13842" max="14080" width="9.109375" style="45"/>
    <col min="14081" max="14081" width="1.6640625" style="45" customWidth="1"/>
    <col min="14082" max="14082" width="4.33203125" style="45" customWidth="1"/>
    <col min="14083" max="14083" width="8.33203125" style="45" customWidth="1"/>
    <col min="14084" max="14084" width="9.109375" style="45"/>
    <col min="14085" max="14085" width="3.5546875" style="45" customWidth="1"/>
    <col min="14086" max="14090" width="9.109375" style="45"/>
    <col min="14091" max="14091" width="5.88671875" style="45" customWidth="1"/>
    <col min="14092" max="14092" width="9.109375" style="45" customWidth="1"/>
    <col min="14093" max="14094" width="9.109375" style="45"/>
    <col min="14095" max="14095" width="8.109375" style="45" customWidth="1"/>
    <col min="14096" max="14096" width="17.109375" style="45" customWidth="1"/>
    <col min="14097" max="14097" width="0.109375" style="45" customWidth="1"/>
    <col min="14098" max="14336" width="9.109375" style="45"/>
    <col min="14337" max="14337" width="1.6640625" style="45" customWidth="1"/>
    <col min="14338" max="14338" width="4.33203125" style="45" customWidth="1"/>
    <col min="14339" max="14339" width="8.33203125" style="45" customWidth="1"/>
    <col min="14340" max="14340" width="9.109375" style="45"/>
    <col min="14341" max="14341" width="3.5546875" style="45" customWidth="1"/>
    <col min="14342" max="14346" width="9.109375" style="45"/>
    <col min="14347" max="14347" width="5.88671875" style="45" customWidth="1"/>
    <col min="14348" max="14348" width="9.109375" style="45" customWidth="1"/>
    <col min="14349" max="14350" width="9.109375" style="45"/>
    <col min="14351" max="14351" width="8.109375" style="45" customWidth="1"/>
    <col min="14352" max="14352" width="17.109375" style="45" customWidth="1"/>
    <col min="14353" max="14353" width="0.109375" style="45" customWidth="1"/>
    <col min="14354" max="14592" width="9.109375" style="45"/>
    <col min="14593" max="14593" width="1.6640625" style="45" customWidth="1"/>
    <col min="14594" max="14594" width="4.33203125" style="45" customWidth="1"/>
    <col min="14595" max="14595" width="8.33203125" style="45" customWidth="1"/>
    <col min="14596" max="14596" width="9.109375" style="45"/>
    <col min="14597" max="14597" width="3.5546875" style="45" customWidth="1"/>
    <col min="14598" max="14602" width="9.109375" style="45"/>
    <col min="14603" max="14603" width="5.88671875" style="45" customWidth="1"/>
    <col min="14604" max="14604" width="9.109375" style="45" customWidth="1"/>
    <col min="14605" max="14606" width="9.109375" style="45"/>
    <col min="14607" max="14607" width="8.109375" style="45" customWidth="1"/>
    <col min="14608" max="14608" width="17.109375" style="45" customWidth="1"/>
    <col min="14609" max="14609" width="0.109375" style="45" customWidth="1"/>
    <col min="14610" max="14848" width="9.109375" style="45"/>
    <col min="14849" max="14849" width="1.6640625" style="45" customWidth="1"/>
    <col min="14850" max="14850" width="4.33203125" style="45" customWidth="1"/>
    <col min="14851" max="14851" width="8.33203125" style="45" customWidth="1"/>
    <col min="14852" max="14852" width="9.109375" style="45"/>
    <col min="14853" max="14853" width="3.5546875" style="45" customWidth="1"/>
    <col min="14854" max="14858" width="9.109375" style="45"/>
    <col min="14859" max="14859" width="5.88671875" style="45" customWidth="1"/>
    <col min="14860" max="14860" width="9.109375" style="45" customWidth="1"/>
    <col min="14861" max="14862" width="9.109375" style="45"/>
    <col min="14863" max="14863" width="8.109375" style="45" customWidth="1"/>
    <col min="14864" max="14864" width="17.109375" style="45" customWidth="1"/>
    <col min="14865" max="14865" width="0.109375" style="45" customWidth="1"/>
    <col min="14866" max="15104" width="9.109375" style="45"/>
    <col min="15105" max="15105" width="1.6640625" style="45" customWidth="1"/>
    <col min="15106" max="15106" width="4.33203125" style="45" customWidth="1"/>
    <col min="15107" max="15107" width="8.33203125" style="45" customWidth="1"/>
    <col min="15108" max="15108" width="9.109375" style="45"/>
    <col min="15109" max="15109" width="3.5546875" style="45" customWidth="1"/>
    <col min="15110" max="15114" width="9.109375" style="45"/>
    <col min="15115" max="15115" width="5.88671875" style="45" customWidth="1"/>
    <col min="15116" max="15116" width="9.109375" style="45" customWidth="1"/>
    <col min="15117" max="15118" width="9.109375" style="45"/>
    <col min="15119" max="15119" width="8.109375" style="45" customWidth="1"/>
    <col min="15120" max="15120" width="17.109375" style="45" customWidth="1"/>
    <col min="15121" max="15121" width="0.109375" style="45" customWidth="1"/>
    <col min="15122" max="15360" width="9.109375" style="45"/>
    <col min="15361" max="15361" width="1.6640625" style="45" customWidth="1"/>
    <col min="15362" max="15362" width="4.33203125" style="45" customWidth="1"/>
    <col min="15363" max="15363" width="8.33203125" style="45" customWidth="1"/>
    <col min="15364" max="15364" width="9.109375" style="45"/>
    <col min="15365" max="15365" width="3.5546875" style="45" customWidth="1"/>
    <col min="15366" max="15370" width="9.109375" style="45"/>
    <col min="15371" max="15371" width="5.88671875" style="45" customWidth="1"/>
    <col min="15372" max="15372" width="9.109375" style="45" customWidth="1"/>
    <col min="15373" max="15374" width="9.109375" style="45"/>
    <col min="15375" max="15375" width="8.109375" style="45" customWidth="1"/>
    <col min="15376" max="15376" width="17.109375" style="45" customWidth="1"/>
    <col min="15377" max="15377" width="0.109375" style="45" customWidth="1"/>
    <col min="15378" max="15616" width="9.109375" style="45"/>
    <col min="15617" max="15617" width="1.6640625" style="45" customWidth="1"/>
    <col min="15618" max="15618" width="4.33203125" style="45" customWidth="1"/>
    <col min="15619" max="15619" width="8.33203125" style="45" customWidth="1"/>
    <col min="15620" max="15620" width="9.109375" style="45"/>
    <col min="15621" max="15621" width="3.5546875" style="45" customWidth="1"/>
    <col min="15622" max="15626" width="9.109375" style="45"/>
    <col min="15627" max="15627" width="5.88671875" style="45" customWidth="1"/>
    <col min="15628" max="15628" width="9.109375" style="45" customWidth="1"/>
    <col min="15629" max="15630" width="9.109375" style="45"/>
    <col min="15631" max="15631" width="8.109375" style="45" customWidth="1"/>
    <col min="15632" max="15632" width="17.109375" style="45" customWidth="1"/>
    <col min="15633" max="15633" width="0.109375" style="45" customWidth="1"/>
    <col min="15634" max="15872" width="9.109375" style="45"/>
    <col min="15873" max="15873" width="1.6640625" style="45" customWidth="1"/>
    <col min="15874" max="15874" width="4.33203125" style="45" customWidth="1"/>
    <col min="15875" max="15875" width="8.33203125" style="45" customWidth="1"/>
    <col min="15876" max="15876" width="9.109375" style="45"/>
    <col min="15877" max="15877" width="3.5546875" style="45" customWidth="1"/>
    <col min="15878" max="15882" width="9.109375" style="45"/>
    <col min="15883" max="15883" width="5.88671875" style="45" customWidth="1"/>
    <col min="15884" max="15884" width="9.109375" style="45" customWidth="1"/>
    <col min="15885" max="15886" width="9.109375" style="45"/>
    <col min="15887" max="15887" width="8.109375" style="45" customWidth="1"/>
    <col min="15888" max="15888" width="17.109375" style="45" customWidth="1"/>
    <col min="15889" max="15889" width="0.109375" style="45" customWidth="1"/>
    <col min="15890" max="16128" width="9.109375" style="45"/>
    <col min="16129" max="16129" width="1.6640625" style="45" customWidth="1"/>
    <col min="16130" max="16130" width="4.33203125" style="45" customWidth="1"/>
    <col min="16131" max="16131" width="8.33203125" style="45" customWidth="1"/>
    <col min="16132" max="16132" width="9.109375" style="45"/>
    <col min="16133" max="16133" width="3.5546875" style="45" customWidth="1"/>
    <col min="16134" max="16138" width="9.109375" style="45"/>
    <col min="16139" max="16139" width="5.88671875" style="45" customWidth="1"/>
    <col min="16140" max="16140" width="9.109375" style="45" customWidth="1"/>
    <col min="16141" max="16142" width="9.109375" style="45"/>
    <col min="16143" max="16143" width="8.109375" style="45" customWidth="1"/>
    <col min="16144" max="16144" width="17.109375" style="45" customWidth="1"/>
    <col min="16145" max="16145" width="0.109375" style="45" customWidth="1"/>
    <col min="16146" max="16384" width="9.109375" style="45"/>
  </cols>
  <sheetData>
    <row r="1" spans="1:16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6">
      <c r="A2" s="46"/>
      <c r="L2" s="47"/>
    </row>
    <row r="3" spans="1:16">
      <c r="A3" s="46"/>
      <c r="L3" s="47"/>
    </row>
    <row r="4" spans="1:16">
      <c r="A4" s="46"/>
      <c r="L4" s="47"/>
    </row>
    <row r="5" spans="1:16" ht="21" customHeight="1">
      <c r="A5" s="84" t="s">
        <v>95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6"/>
      <c r="M5" s="48"/>
      <c r="N5" s="48"/>
      <c r="O5" s="48"/>
      <c r="P5" s="48"/>
    </row>
    <row r="6" spans="1:16">
      <c r="A6" s="46"/>
      <c r="L6" s="47"/>
    </row>
    <row r="7" spans="1:16">
      <c r="A7" s="46"/>
      <c r="L7" s="47"/>
    </row>
    <row r="8" spans="1:16">
      <c r="A8" s="46"/>
      <c r="L8" s="47"/>
    </row>
    <row r="9" spans="1:16">
      <c r="A9" s="46"/>
      <c r="L9" s="47"/>
    </row>
    <row r="10" spans="1:16">
      <c r="A10" s="46"/>
      <c r="L10" s="47"/>
      <c r="P10" s="45" t="s">
        <v>65</v>
      </c>
    </row>
    <row r="11" spans="1:16">
      <c r="A11" s="46"/>
      <c r="L11" s="47"/>
    </row>
    <row r="12" spans="1:16">
      <c r="A12" s="46"/>
      <c r="L12" s="47"/>
    </row>
    <row r="13" spans="1:16">
      <c r="A13" s="46"/>
      <c r="L13" s="47"/>
    </row>
    <row r="14" spans="1:16">
      <c r="A14" s="46"/>
      <c r="L14" s="47"/>
    </row>
    <row r="15" spans="1:16">
      <c r="A15" s="46"/>
      <c r="L15" s="47"/>
    </row>
    <row r="16" spans="1:16">
      <c r="A16" s="46"/>
      <c r="L16" s="47"/>
    </row>
    <row r="17" spans="1:17" ht="66" customHeight="1">
      <c r="A17" s="49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8"/>
      <c r="M17" s="50"/>
      <c r="N17" s="50"/>
      <c r="O17" s="50"/>
      <c r="P17" s="50"/>
    </row>
    <row r="18" spans="1:17">
      <c r="A18" s="49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2"/>
    </row>
    <row r="19" spans="1:17">
      <c r="A19" s="49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2"/>
    </row>
    <row r="20" spans="1:17" ht="14.4" customHeight="1">
      <c r="A20" s="89" t="s">
        <v>96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1"/>
    </row>
    <row r="21" spans="1:17">
      <c r="A21" s="8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1"/>
    </row>
    <row r="22" spans="1:17" ht="15.6">
      <c r="A22" s="53"/>
      <c r="B22" s="92" t="s">
        <v>97</v>
      </c>
      <c r="C22" s="92"/>
      <c r="D22" s="92"/>
      <c r="E22" s="92"/>
      <c r="F22" s="92"/>
      <c r="G22" s="92"/>
      <c r="H22" s="92"/>
      <c r="I22" s="92"/>
      <c r="J22" s="92"/>
      <c r="K22" s="92"/>
      <c r="L22" s="93"/>
    </row>
    <row r="23" spans="1:17" ht="17.399999999999999" customHeight="1">
      <c r="A23" s="53"/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6"/>
      <c r="M23" s="57"/>
      <c r="N23" s="57"/>
      <c r="O23" s="57"/>
      <c r="P23" s="57"/>
    </row>
    <row r="24" spans="1:17" ht="16.95" customHeight="1">
      <c r="A24" s="94" t="e">
        <f>_xlfn.SINGLE('cross sectional data'!#REF!)</f>
        <v>#REF!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8"/>
      <c r="M24" s="58"/>
      <c r="N24" s="58"/>
      <c r="O24" s="58"/>
      <c r="P24" s="58"/>
      <c r="Q24" s="58"/>
    </row>
    <row r="25" spans="1:17" ht="9.9" customHeight="1">
      <c r="A25" s="95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  <c r="M25" s="58"/>
      <c r="N25" s="58"/>
      <c r="O25" s="58"/>
      <c r="P25" s="58"/>
      <c r="Q25" s="58"/>
    </row>
    <row r="26" spans="1:17" ht="55.2" customHeight="1">
      <c r="A26" s="95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8"/>
      <c r="M26" s="58"/>
      <c r="N26" s="58"/>
      <c r="O26" s="58"/>
      <c r="P26" s="58"/>
      <c r="Q26" s="58"/>
    </row>
    <row r="27" spans="1:17" ht="9.9" customHeight="1">
      <c r="A27" s="59"/>
      <c r="B27" s="30"/>
      <c r="C27" s="60"/>
      <c r="D27" s="60"/>
      <c r="E27" s="60"/>
      <c r="F27" s="60"/>
      <c r="G27" s="60"/>
      <c r="H27" s="60"/>
      <c r="I27" s="60"/>
      <c r="J27" s="60"/>
      <c r="K27" s="60"/>
      <c r="L27" s="61"/>
      <c r="M27" s="62"/>
      <c r="N27" s="62"/>
      <c r="O27" s="62"/>
      <c r="P27" s="62"/>
      <c r="Q27" s="62"/>
    </row>
    <row r="28" spans="1:17" ht="16.8">
      <c r="A28" s="59"/>
      <c r="B28" s="30"/>
      <c r="C28" s="63"/>
      <c r="D28" s="63"/>
      <c r="E28" s="63"/>
      <c r="F28" s="63"/>
      <c r="G28" s="63"/>
      <c r="H28" s="63"/>
      <c r="I28" s="63"/>
      <c r="J28" s="63"/>
      <c r="K28" s="63"/>
      <c r="L28" s="64"/>
      <c r="M28" s="58"/>
      <c r="N28" s="58"/>
      <c r="O28" s="58"/>
      <c r="P28" s="58"/>
      <c r="Q28" s="58"/>
    </row>
    <row r="29" spans="1:17" ht="9.9" customHeight="1">
      <c r="A29" s="59"/>
      <c r="B29" s="30"/>
      <c r="C29" s="60"/>
      <c r="D29" s="60"/>
      <c r="E29" s="60"/>
      <c r="F29" s="60"/>
      <c r="G29" s="60"/>
      <c r="H29" s="60"/>
      <c r="I29" s="60"/>
      <c r="J29" s="60"/>
      <c r="K29" s="60"/>
      <c r="L29" s="61"/>
      <c r="M29" s="62"/>
      <c r="N29" s="62"/>
      <c r="O29" s="62"/>
      <c r="P29" s="62"/>
      <c r="Q29" s="62"/>
    </row>
    <row r="30" spans="1:17">
      <c r="A30" s="5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65"/>
    </row>
    <row r="31" spans="1:17" ht="9.9" customHeight="1">
      <c r="A31" s="59"/>
      <c r="B31" s="30"/>
      <c r="C31" s="60"/>
      <c r="D31" s="60"/>
      <c r="E31" s="60"/>
      <c r="F31" s="60"/>
      <c r="G31" s="60"/>
      <c r="H31" s="60"/>
      <c r="I31" s="60"/>
      <c r="J31" s="60"/>
      <c r="K31" s="60"/>
      <c r="L31" s="61"/>
      <c r="M31" s="62"/>
      <c r="N31" s="62"/>
      <c r="O31" s="62"/>
      <c r="P31" s="62"/>
      <c r="Q31" s="62"/>
    </row>
    <row r="32" spans="1:17" ht="16.8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8"/>
      <c r="M32" s="58"/>
      <c r="N32" s="58"/>
      <c r="O32" s="58"/>
      <c r="P32" s="58"/>
      <c r="Q32" s="58"/>
    </row>
    <row r="33" spans="1:28" ht="9.9" customHeight="1">
      <c r="A33" s="59"/>
      <c r="B33" s="30"/>
      <c r="C33" s="60"/>
      <c r="D33" s="60"/>
      <c r="E33" s="60"/>
      <c r="F33" s="60"/>
      <c r="G33" s="60"/>
      <c r="H33" s="60"/>
      <c r="I33" s="60"/>
      <c r="J33" s="60"/>
      <c r="K33" s="60"/>
      <c r="L33" s="61"/>
      <c r="M33" s="62"/>
      <c r="N33" s="62"/>
      <c r="O33" s="62"/>
      <c r="P33" s="62"/>
      <c r="Q33" s="62"/>
    </row>
    <row r="34" spans="1:28" ht="16.8">
      <c r="A34" s="59"/>
      <c r="B34" s="81"/>
      <c r="C34" s="81"/>
      <c r="D34" s="81"/>
      <c r="E34" s="81"/>
      <c r="F34" s="81"/>
      <c r="G34" s="81"/>
      <c r="H34" s="82"/>
      <c r="I34" s="82"/>
      <c r="J34" s="30"/>
      <c r="K34" s="30"/>
      <c r="L34" s="65"/>
      <c r="M34" s="58"/>
      <c r="N34" s="58"/>
      <c r="O34" s="58"/>
      <c r="P34" s="58"/>
      <c r="Q34" s="58"/>
    </row>
    <row r="35" spans="1:28" ht="9.9" customHeight="1">
      <c r="A35" s="46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80"/>
      <c r="M35" s="62"/>
      <c r="N35" s="62"/>
      <c r="O35" s="62"/>
      <c r="P35" s="62"/>
      <c r="Q35" s="62"/>
    </row>
    <row r="36" spans="1:28" ht="21" customHeight="1">
      <c r="A36" s="79"/>
      <c r="B36" s="78"/>
      <c r="C36" s="78"/>
      <c r="D36" s="78"/>
      <c r="E36" s="78"/>
      <c r="F36" s="78"/>
      <c r="G36" s="83" t="s">
        <v>98</v>
      </c>
      <c r="H36" s="83"/>
      <c r="I36" s="78"/>
      <c r="J36" s="78"/>
      <c r="K36" s="78"/>
      <c r="L36" s="80"/>
      <c r="M36" s="62"/>
      <c r="N36" s="62"/>
      <c r="O36" s="62"/>
      <c r="P36" s="62"/>
      <c r="Q36" s="62"/>
    </row>
    <row r="37" spans="1:28">
      <c r="A37" s="79"/>
      <c r="B37" s="78"/>
      <c r="C37" s="78"/>
      <c r="D37" s="78"/>
      <c r="E37" s="78"/>
      <c r="F37" s="78"/>
      <c r="G37" s="83"/>
      <c r="H37" s="83"/>
      <c r="I37" s="78"/>
      <c r="J37" s="78"/>
      <c r="K37" s="78"/>
      <c r="L37" s="80"/>
    </row>
    <row r="38" spans="1:28" ht="9" customHeight="1">
      <c r="A38" s="59"/>
      <c r="B38" s="66"/>
      <c r="C38" s="66"/>
      <c r="D38" s="66"/>
      <c r="E38" s="66"/>
      <c r="F38" s="67"/>
      <c r="G38" s="66"/>
      <c r="H38" s="66"/>
      <c r="I38" s="66"/>
      <c r="J38" s="66"/>
      <c r="K38" s="66"/>
      <c r="L38" s="68"/>
      <c r="M38" s="69"/>
      <c r="N38" s="69"/>
      <c r="O38" s="69"/>
      <c r="P38" s="69"/>
    </row>
    <row r="39" spans="1:28" ht="21" customHeight="1">
      <c r="A39" s="59"/>
      <c r="B39" s="70"/>
      <c r="C39" s="70"/>
      <c r="D39" s="70"/>
      <c r="E39" s="70"/>
      <c r="F39" s="70"/>
      <c r="G39" s="70"/>
      <c r="H39" s="70"/>
      <c r="I39" s="70"/>
      <c r="J39" s="70"/>
      <c r="K39" s="30"/>
      <c r="L39" s="65"/>
    </row>
    <row r="40" spans="1:28">
      <c r="A40" s="5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65"/>
    </row>
    <row r="41" spans="1:28">
      <c r="A41" s="5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65"/>
    </row>
    <row r="42" spans="1:28">
      <c r="A42" s="5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65"/>
    </row>
    <row r="43" spans="1:28" ht="16.2">
      <c r="A43" s="59"/>
      <c r="B43" s="30"/>
      <c r="C43" s="71" t="s">
        <v>99</v>
      </c>
      <c r="D43" s="71"/>
      <c r="E43" s="71"/>
      <c r="F43" s="71"/>
      <c r="G43" s="71"/>
      <c r="H43" s="71"/>
      <c r="I43" s="71"/>
      <c r="J43" s="71"/>
      <c r="K43" s="71"/>
      <c r="L43" s="72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3"/>
      <c r="AB43" s="73"/>
    </row>
    <row r="44" spans="1:28" ht="16.2">
      <c r="A44" s="59"/>
      <c r="B44" s="30"/>
      <c r="C44" s="71" t="s">
        <v>101</v>
      </c>
      <c r="D44" s="71"/>
      <c r="E44" s="71"/>
      <c r="F44" s="71"/>
      <c r="G44" s="71"/>
      <c r="H44" s="71"/>
      <c r="I44" s="71"/>
      <c r="J44" s="71"/>
      <c r="K44" s="71"/>
      <c r="L44" s="72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 spans="1:28" ht="16.2">
      <c r="A45" s="59"/>
      <c r="B45" s="30"/>
      <c r="C45" s="71" t="s">
        <v>100</v>
      </c>
      <c r="D45" s="71"/>
      <c r="E45" s="71"/>
      <c r="F45" s="71"/>
      <c r="G45" s="71"/>
      <c r="H45" s="71"/>
      <c r="I45" s="71"/>
      <c r="J45" s="71"/>
      <c r="K45" s="71"/>
      <c r="L45" s="72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4"/>
      <c r="AB45" s="74"/>
    </row>
    <row r="46" spans="1:28">
      <c r="A46" s="5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65"/>
    </row>
    <row r="47" spans="1:28">
      <c r="A47" s="5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65"/>
    </row>
    <row r="48" spans="1:28" ht="13.8" thickBot="1">
      <c r="A48" s="7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7"/>
    </row>
  </sheetData>
  <mergeCells count="9">
    <mergeCell ref="B34:G34"/>
    <mergeCell ref="H34:I34"/>
    <mergeCell ref="G36:H37"/>
    <mergeCell ref="A5:L5"/>
    <mergeCell ref="B17:L17"/>
    <mergeCell ref="A20:L21"/>
    <mergeCell ref="B22:L22"/>
    <mergeCell ref="A24:L26"/>
    <mergeCell ref="A32:L32"/>
  </mergeCells>
  <printOptions horizontalCentered="1"/>
  <pageMargins left="0.5" right="0.5" top="0.5" bottom="0.5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view="pageBreakPreview" zoomScale="96" zoomScaleNormal="100" zoomScaleSheetLayoutView="96" workbookViewId="0">
      <selection activeCell="W10" sqref="W10"/>
    </sheetView>
  </sheetViews>
  <sheetFormatPr defaultRowHeight="14.4"/>
  <cols>
    <col min="1" max="1" width="11.88671875" customWidth="1"/>
    <col min="2" max="2" width="11.33203125" customWidth="1"/>
    <col min="3" max="3" width="12" customWidth="1"/>
    <col min="4" max="4" width="11.109375" customWidth="1"/>
    <col min="5" max="5" width="10.6640625" hidden="1" customWidth="1"/>
    <col min="6" max="6" width="9.5546875" customWidth="1"/>
  </cols>
  <sheetData>
    <row r="1" spans="1:17" ht="43.95" customHeight="1">
      <c r="A1" s="99" t="s">
        <v>94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</row>
    <row r="2" spans="1:17" ht="52.95" customHeight="1">
      <c r="A2" s="34"/>
      <c r="B2" s="34"/>
      <c r="C2" s="34"/>
      <c r="D2" s="34"/>
      <c r="E2" s="34"/>
      <c r="F2" s="34"/>
      <c r="G2" s="34"/>
      <c r="H2" s="34"/>
      <c r="I2" s="34"/>
    </row>
    <row r="3" spans="1:17" ht="57.6" customHeight="1">
      <c r="A3" s="34"/>
      <c r="B3" s="34"/>
      <c r="C3" s="34"/>
      <c r="D3" s="34"/>
      <c r="E3" s="34"/>
      <c r="F3" s="34"/>
      <c r="G3" s="34"/>
      <c r="H3" s="34"/>
      <c r="I3" s="34"/>
    </row>
    <row r="4" spans="1:17" ht="27" customHeight="1">
      <c r="A4" s="34"/>
      <c r="B4" s="34"/>
      <c r="C4" s="34"/>
      <c r="D4" s="34"/>
      <c r="E4" s="34"/>
      <c r="F4" s="34"/>
      <c r="G4" s="34"/>
      <c r="H4" s="34"/>
      <c r="I4" s="34"/>
    </row>
    <row r="6" spans="1:17" ht="48.75" customHeight="1">
      <c r="A6" s="35" t="s">
        <v>89</v>
      </c>
      <c r="B6" s="36" t="s">
        <v>90</v>
      </c>
      <c r="C6" s="36" t="s">
        <v>91</v>
      </c>
      <c r="D6" s="36" t="s">
        <v>92</v>
      </c>
      <c r="E6" s="37" t="s">
        <v>93</v>
      </c>
      <c r="F6" s="38" t="s">
        <v>48</v>
      </c>
    </row>
    <row r="7" spans="1:17">
      <c r="A7" s="39">
        <v>0</v>
      </c>
      <c r="B7" s="40">
        <f>'cross sectional data'!B5</f>
        <v>12.972999999999999</v>
      </c>
      <c r="C7" s="40">
        <f>'cross sectional data'!B18</f>
        <v>10.406000000000001</v>
      </c>
      <c r="D7" s="40">
        <f>'cross sectional data'!B29</f>
        <v>12.083</v>
      </c>
      <c r="E7" s="41">
        <v>11</v>
      </c>
      <c r="F7" s="38"/>
    </row>
    <row r="8" spans="1:17">
      <c r="A8" s="39">
        <v>0.1</v>
      </c>
      <c r="B8" s="40">
        <f>'cross sectional data'!B35</f>
        <v>13.110000000000001</v>
      </c>
      <c r="C8" s="40">
        <f>'cross sectional data'!B47</f>
        <v>10.367000000000001</v>
      </c>
      <c r="D8" s="40">
        <f>'cross sectional data'!B60</f>
        <v>11.97</v>
      </c>
      <c r="E8" s="41">
        <v>12</v>
      </c>
      <c r="F8" s="38"/>
    </row>
    <row r="9" spans="1:17">
      <c r="A9" s="39">
        <v>0.2</v>
      </c>
      <c r="B9" s="40">
        <f>'cross sectional data'!B65</f>
        <v>13.287000000000003</v>
      </c>
      <c r="C9" s="40">
        <f>'cross sectional data'!B74</f>
        <v>10.393000000000001</v>
      </c>
      <c r="D9" s="40">
        <f>'cross sectional data'!B84</f>
        <v>12.147000000000002</v>
      </c>
      <c r="E9" s="41">
        <v>13</v>
      </c>
      <c r="F9" s="38"/>
    </row>
    <row r="10" spans="1:17">
      <c r="A10" s="39">
        <v>0.3</v>
      </c>
      <c r="B10" s="40">
        <f>'cross sectional data'!B91</f>
        <v>13.296000000000003</v>
      </c>
      <c r="C10" s="40">
        <f>'cross sectional data'!B101</f>
        <v>10.522000000000004</v>
      </c>
      <c r="D10" s="40">
        <f>'cross sectional data'!B112</f>
        <v>12.076000000000004</v>
      </c>
      <c r="E10" s="41">
        <v>14</v>
      </c>
      <c r="F10" s="38"/>
    </row>
    <row r="11" spans="1:17">
      <c r="A11" s="39">
        <v>0.4</v>
      </c>
      <c r="B11" s="40">
        <f>'cross sectional data'!B127</f>
        <v>13.505000000000003</v>
      </c>
      <c r="C11" s="40">
        <f>'cross sectional data'!B140</f>
        <v>10.416000000000004</v>
      </c>
      <c r="D11" s="40">
        <f>'cross sectional data'!B153</f>
        <v>11.645000000000003</v>
      </c>
      <c r="E11" s="41">
        <v>15</v>
      </c>
      <c r="F11" s="38"/>
      <c r="J11" s="4"/>
    </row>
    <row r="12" spans="1:17">
      <c r="A12" s="39">
        <v>0.5</v>
      </c>
      <c r="B12" s="40">
        <f>'cross sectional data'!B159</f>
        <v>13.277000000000003</v>
      </c>
      <c r="C12" s="40">
        <f>'cross sectional data'!B171</f>
        <v>10.524000000000004</v>
      </c>
      <c r="D12" s="40">
        <f>'cross sectional data'!B179</f>
        <v>11.847</v>
      </c>
      <c r="E12" s="41">
        <v>16</v>
      </c>
      <c r="F12" s="38"/>
    </row>
    <row r="13" spans="1:17">
      <c r="A13" s="39">
        <v>0.6</v>
      </c>
      <c r="B13" s="40">
        <f>'cross sectional data'!B190</f>
        <v>13.388000000000005</v>
      </c>
      <c r="C13" s="40">
        <f>'cross sectional data'!B206</f>
        <v>10.540000000000004</v>
      </c>
      <c r="D13" s="40">
        <f>'cross sectional data'!B213</f>
        <v>12.298000000000005</v>
      </c>
      <c r="E13" s="41">
        <v>17</v>
      </c>
      <c r="F13" s="38"/>
    </row>
    <row r="14" spans="1:17">
      <c r="A14" s="39">
        <v>0.7</v>
      </c>
      <c r="B14" s="40">
        <f>'cross sectional data'!B219</f>
        <v>13.072000000000005</v>
      </c>
      <c r="C14" s="40">
        <f>'cross sectional data'!B232</f>
        <v>10.510000000000003</v>
      </c>
      <c r="D14" s="40">
        <f>'cross sectional data'!B237</f>
        <v>11.982000000000005</v>
      </c>
      <c r="E14" s="41">
        <v>18</v>
      </c>
      <c r="F14" s="38"/>
    </row>
    <row r="15" spans="1:17">
      <c r="A15" s="39">
        <v>0.8</v>
      </c>
      <c r="B15" s="40">
        <f>'cross sectional data'!B253</f>
        <v>13.484000000000005</v>
      </c>
      <c r="C15" s="40">
        <f>'cross sectional data'!B264</f>
        <v>10.650000000000006</v>
      </c>
      <c r="D15" s="40">
        <f>'cross sectional data'!B275</f>
        <v>12.034000000000006</v>
      </c>
      <c r="E15" s="41">
        <v>19</v>
      </c>
      <c r="F15" s="38"/>
      <c r="J15" s="4"/>
    </row>
    <row r="16" spans="1:17">
      <c r="A16" s="39">
        <v>0.9</v>
      </c>
      <c r="B16" s="40">
        <f>'cross sectional data'!B281</f>
        <v>13.390000000000004</v>
      </c>
      <c r="C16" s="40">
        <f>'cross sectional data'!B297</f>
        <v>10.780000000000003</v>
      </c>
      <c r="D16" s="40">
        <f>'cross sectional data'!B305</f>
        <v>12.270000000000005</v>
      </c>
      <c r="E16" s="41">
        <v>20</v>
      </c>
      <c r="F16" s="38"/>
    </row>
    <row r="17" spans="1:15">
      <c r="A17" s="39">
        <v>1</v>
      </c>
      <c r="B17" s="40">
        <f>'cross sectional data'!B316</f>
        <v>13.220000000000004</v>
      </c>
      <c r="C17" s="40">
        <f>'cross sectional data'!B326</f>
        <v>10.900000000000004</v>
      </c>
      <c r="D17" s="40">
        <f>'cross sectional data'!B333</f>
        <v>12.320000000000004</v>
      </c>
      <c r="E17" s="41">
        <v>21</v>
      </c>
      <c r="F17" s="38"/>
    </row>
    <row r="18" spans="1:15">
      <c r="A18" s="39">
        <v>1.1000000000000001</v>
      </c>
      <c r="B18" s="40">
        <f>'cross sectional data'!B340</f>
        <v>13.351000000000004</v>
      </c>
      <c r="C18" s="40">
        <f>'cross sectional data'!B354</f>
        <v>10.963000000000005</v>
      </c>
      <c r="D18" s="40">
        <f>'cross sectional data'!B365</f>
        <v>12.621000000000004</v>
      </c>
      <c r="E18" s="41">
        <v>22</v>
      </c>
      <c r="F18" s="38"/>
    </row>
    <row r="19" spans="1:15">
      <c r="A19" s="39">
        <v>1.2</v>
      </c>
      <c r="B19" s="40">
        <f>'cross sectional data'!B379</f>
        <v>13.274000000000004</v>
      </c>
      <c r="C19" s="40">
        <f>'cross sectional data'!B386</f>
        <v>10.727000000000004</v>
      </c>
      <c r="D19" s="40">
        <f>'cross sectional data'!B398</f>
        <v>12.234000000000004</v>
      </c>
      <c r="E19" s="41">
        <v>23</v>
      </c>
      <c r="F19" s="38"/>
      <c r="O19" s="4"/>
    </row>
    <row r="20" spans="1:15">
      <c r="A20" s="39">
        <v>1.3</v>
      </c>
      <c r="B20" s="40">
        <f>'cross sectional data'!B405</f>
        <v>13.492000000000004</v>
      </c>
      <c r="C20" s="40">
        <f>'cross sectional data'!B417</f>
        <v>10.794000000000004</v>
      </c>
      <c r="D20" s="40">
        <f>'cross sectional data'!B426</f>
        <v>12.522000000000004</v>
      </c>
      <c r="E20" s="41">
        <v>24</v>
      </c>
      <c r="F20" s="38"/>
    </row>
    <row r="21" spans="1:15">
      <c r="A21" s="39">
        <v>1.4</v>
      </c>
      <c r="B21" s="40">
        <f>'cross sectional data'!B442</f>
        <v>13.619000000000005</v>
      </c>
      <c r="C21" s="40">
        <f>'cross sectional data'!B453</f>
        <v>10.868000000000004</v>
      </c>
      <c r="D21" s="40">
        <f>'cross sectional data'!B462</f>
        <v>12.899000000000004</v>
      </c>
      <c r="E21" s="41">
        <v>25</v>
      </c>
      <c r="F21" s="38"/>
    </row>
    <row r="22" spans="1:15">
      <c r="A22" s="39">
        <v>1.5</v>
      </c>
      <c r="B22" s="40">
        <f>'cross sectional data'!B468</f>
        <v>13.430000000000005</v>
      </c>
      <c r="C22" s="40">
        <f>'cross sectional data'!B477</f>
        <v>10.562000000000005</v>
      </c>
      <c r="D22" s="40">
        <f>'cross sectional data'!B487</f>
        <v>13.120000000000005</v>
      </c>
      <c r="E22" s="41">
        <v>26</v>
      </c>
      <c r="F22" s="38"/>
    </row>
    <row r="23" spans="1:15">
      <c r="A23" s="39">
        <v>1.6</v>
      </c>
      <c r="B23" s="40">
        <f>'cross sectional data'!B505</f>
        <v>13.507000000000005</v>
      </c>
      <c r="C23" s="40">
        <f>'cross sectional data'!B515</f>
        <v>10.586000000000006</v>
      </c>
      <c r="D23" s="40">
        <f>'cross sectional data'!B527</f>
        <v>12.857000000000006</v>
      </c>
      <c r="E23" s="41">
        <v>27</v>
      </c>
      <c r="F23" s="38"/>
    </row>
    <row r="24" spans="1:15">
      <c r="A24" s="39">
        <v>1.8</v>
      </c>
      <c r="B24" s="40">
        <f>'cross sectional data'!B534</f>
        <v>14.028000000000006</v>
      </c>
      <c r="C24" s="40">
        <f>'cross sectional data'!B542</f>
        <v>10.258000000000006</v>
      </c>
      <c r="D24" s="40">
        <f>'cross sectional data'!B554</f>
        <v>13.258000000000006</v>
      </c>
      <c r="E24" s="41">
        <v>28</v>
      </c>
      <c r="F24" s="38"/>
    </row>
    <row r="25" spans="1:15">
      <c r="A25" s="39">
        <v>1.9</v>
      </c>
      <c r="B25" s="40">
        <f>'cross sectional data'!B567</f>
        <v>13.951000000000006</v>
      </c>
      <c r="C25" s="40">
        <f>'cross sectional data'!B580</f>
        <v>10.574000000000007</v>
      </c>
      <c r="D25" s="40">
        <f>'cross sectional data'!B591</f>
        <v>13.771000000000006</v>
      </c>
      <c r="E25" s="41">
        <v>29</v>
      </c>
      <c r="F25" s="38"/>
    </row>
    <row r="26" spans="1:15">
      <c r="A26" s="39">
        <v>2</v>
      </c>
      <c r="B26" s="40">
        <f>'cross sectional data'!B599</f>
        <v>14.187000000000006</v>
      </c>
      <c r="C26" s="40">
        <f>'cross sectional data'!B611</f>
        <v>9.4920000000000062</v>
      </c>
      <c r="D26" s="40">
        <f>'cross sectional data'!B622</f>
        <v>14.037000000000006</v>
      </c>
      <c r="E26" s="41">
        <v>30</v>
      </c>
      <c r="F26" s="38"/>
    </row>
    <row r="27" spans="1:15">
      <c r="A27" s="39">
        <v>2.2000000000000002</v>
      </c>
      <c r="B27" s="40">
        <f>'cross sectional data'!B630</f>
        <v>14.216000000000008</v>
      </c>
      <c r="C27" s="40">
        <f>'cross sectional data'!B643</f>
        <v>10.192000000000009</v>
      </c>
      <c r="D27" s="40">
        <f>'cross sectional data'!B652</f>
        <v>13.692000000000009</v>
      </c>
      <c r="E27" s="41">
        <v>31</v>
      </c>
      <c r="F27" s="38"/>
    </row>
    <row r="28" spans="1:15">
      <c r="A28" s="39">
        <v>2.4</v>
      </c>
      <c r="B28" s="40">
        <f>'cross sectional data'!B657</f>
        <v>14.342000000000009</v>
      </c>
      <c r="C28" s="40">
        <f>'cross sectional data'!B670</f>
        <v>10.246000000000011</v>
      </c>
      <c r="D28" s="40">
        <f>'cross sectional data'!B679</f>
        <v>14.262000000000009</v>
      </c>
      <c r="E28" s="41">
        <v>32</v>
      </c>
      <c r="F28" s="38"/>
    </row>
    <row r="29" spans="1:15">
      <c r="A29" s="39">
        <v>2.625</v>
      </c>
      <c r="B29" s="40">
        <f>'cross sectional data'!B693</f>
        <v>14.32800000000001</v>
      </c>
      <c r="C29" s="40">
        <f>'cross sectional data'!B706</f>
        <v>10.028000000000009</v>
      </c>
      <c r="D29" s="40">
        <f>'cross sectional data'!B717</f>
        <v>13.788000000000011</v>
      </c>
      <c r="E29" s="41">
        <v>33</v>
      </c>
      <c r="F29" s="38"/>
    </row>
    <row r="30" spans="1:15">
      <c r="A30" s="39">
        <v>2.85</v>
      </c>
      <c r="B30" s="40">
        <f>'cross sectional data'!B723</f>
        <v>14.893000000000011</v>
      </c>
      <c r="C30" s="40">
        <f>'cross sectional data'!B740</f>
        <v>10.773000000000014</v>
      </c>
      <c r="D30" s="40">
        <f>'cross sectional data'!B752</f>
        <v>12.843000000000012</v>
      </c>
      <c r="E30" s="41">
        <v>34</v>
      </c>
      <c r="F30" s="38"/>
    </row>
    <row r="31" spans="1:15">
      <c r="B31" s="4"/>
      <c r="D31" s="4"/>
    </row>
  </sheetData>
  <mergeCells count="1">
    <mergeCell ref="A1:Q1"/>
  </mergeCells>
  <printOptions horizontalCentered="1"/>
  <pageMargins left="0.5" right="0.5" top="0.5" bottom="0.1" header="0" footer="0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52"/>
  <sheetViews>
    <sheetView tabSelected="1" zoomScale="85" zoomScaleNormal="85" zoomScaleSheetLayoutView="110" workbookViewId="0">
      <selection activeCell="AA11" sqref="AA11"/>
    </sheetView>
  </sheetViews>
  <sheetFormatPr defaultRowHeight="12.9" customHeight="1"/>
  <cols>
    <col min="1" max="1" width="67.33203125" style="5" customWidth="1"/>
    <col min="2" max="2" width="13.109375" style="5" customWidth="1"/>
    <col min="3" max="3" width="9" style="5" hidden="1" customWidth="1"/>
    <col min="4" max="4" width="10.33203125" style="5" hidden="1" customWidth="1"/>
    <col min="5" max="5" width="10.109375" style="5" hidden="1" customWidth="1"/>
    <col min="6" max="6" width="20" customWidth="1"/>
    <col min="7" max="7" width="8.109375" customWidth="1"/>
    <col min="8" max="8" width="8" customWidth="1"/>
    <col min="9" max="9" width="7.6640625" customWidth="1"/>
    <col min="10" max="10" width="7.88671875" customWidth="1"/>
    <col min="11" max="11" width="8.44140625" customWidth="1"/>
    <col min="12" max="12" width="6.5546875" customWidth="1"/>
    <col min="13" max="13" width="8.44140625" customWidth="1"/>
    <col min="14" max="14" width="7.6640625" customWidth="1"/>
    <col min="15" max="15" width="8.33203125" customWidth="1"/>
    <col min="17" max="17" width="8.44140625" customWidth="1"/>
    <col min="18" max="18" width="8.88671875" hidden="1" customWidth="1"/>
    <col min="19" max="19" width="11.33203125" hidden="1" customWidth="1"/>
    <col min="20" max="20" width="0" hidden="1" customWidth="1"/>
    <col min="21" max="21" width="8.5546875" hidden="1" customWidth="1"/>
    <col min="22" max="22" width="9.5546875" hidden="1" customWidth="1"/>
  </cols>
  <sheetData>
    <row r="1" spans="1:22" ht="34.200000000000003" customHeight="1">
      <c r="A1" s="102" t="s">
        <v>88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2" spans="1:22" ht="7.5" customHeight="1"/>
    <row r="3" spans="1:22" ht="12.9" customHeight="1">
      <c r="A3" s="13" t="s">
        <v>47</v>
      </c>
      <c r="B3" s="14"/>
      <c r="C3" s="14"/>
      <c r="D3" s="14"/>
      <c r="E3" s="15"/>
      <c r="F3" s="11"/>
      <c r="R3" s="33" t="s">
        <v>78</v>
      </c>
      <c r="S3" s="23"/>
      <c r="T3" s="22"/>
      <c r="U3" s="22"/>
      <c r="V3" s="24"/>
    </row>
    <row r="4" spans="1:22" ht="12.9" customHeight="1">
      <c r="A4" s="12" t="s">
        <v>5</v>
      </c>
      <c r="B4" s="12" t="s">
        <v>46</v>
      </c>
      <c r="C4" s="12" t="s">
        <v>80</v>
      </c>
      <c r="D4" s="12" t="s">
        <v>79</v>
      </c>
      <c r="E4" s="12" t="s">
        <v>81</v>
      </c>
      <c r="F4" s="8" t="s">
        <v>48</v>
      </c>
      <c r="R4" s="12" t="s">
        <v>5</v>
      </c>
      <c r="S4" s="12" t="s">
        <v>46</v>
      </c>
      <c r="T4" s="12" t="s">
        <v>80</v>
      </c>
      <c r="U4" s="12" t="s">
        <v>79</v>
      </c>
      <c r="V4" s="12" t="s">
        <v>81</v>
      </c>
    </row>
    <row r="5" spans="1:22" ht="12.9" customHeight="1">
      <c r="A5" s="7">
        <v>0</v>
      </c>
      <c r="B5" s="7">
        <v>12.972999999999999</v>
      </c>
      <c r="C5" s="7"/>
      <c r="D5" s="7"/>
      <c r="E5" s="7"/>
      <c r="F5" s="8" t="s">
        <v>66</v>
      </c>
      <c r="R5" s="7">
        <v>0</v>
      </c>
      <c r="S5" s="7">
        <v>12.972999999999999</v>
      </c>
      <c r="T5" s="7"/>
      <c r="U5" s="7"/>
      <c r="V5" s="7"/>
    </row>
    <row r="6" spans="1:22" ht="12.9" customHeight="1">
      <c r="A6" s="7">
        <v>1</v>
      </c>
      <c r="B6" s="7">
        <v>12.792999999999999</v>
      </c>
      <c r="C6" s="7">
        <f>ROUND((B5+B6)/2,2)</f>
        <v>12.88</v>
      </c>
      <c r="D6" s="7">
        <f>A6-A5</f>
        <v>1</v>
      </c>
      <c r="E6" s="7">
        <f>ROUND(C6*D6,2)</f>
        <v>12.88</v>
      </c>
      <c r="F6" s="8"/>
      <c r="R6" s="7">
        <v>1</v>
      </c>
      <c r="S6" s="7">
        <v>12.792999999999999</v>
      </c>
      <c r="T6" s="7">
        <f>ROUND((S5+S6)/2,2)</f>
        <v>12.88</v>
      </c>
      <c r="U6" s="7">
        <f>R6-R5</f>
        <v>1</v>
      </c>
      <c r="V6" s="7">
        <f>ROUND(T6*U6,2)</f>
        <v>12.88</v>
      </c>
    </row>
    <row r="7" spans="1:22" ht="12.9" customHeight="1">
      <c r="A7" s="7">
        <v>2</v>
      </c>
      <c r="B7" s="7">
        <v>11.923</v>
      </c>
      <c r="C7" s="7">
        <f t="shared" ref="C7:C29" si="0">ROUND((B6+B7)/2,2)</f>
        <v>12.36</v>
      </c>
      <c r="D7" s="7">
        <f t="shared" ref="D7:D29" si="1">A7-A6</f>
        <v>1</v>
      </c>
      <c r="E7" s="7">
        <f t="shared" ref="E7:E29" si="2">ROUND(C7*D7,2)</f>
        <v>12.36</v>
      </c>
      <c r="F7" s="8"/>
      <c r="R7" s="7">
        <v>2</v>
      </c>
      <c r="S7" s="7">
        <v>11.923</v>
      </c>
      <c r="T7" s="7">
        <f t="shared" ref="T7:T14" si="3">ROUND((S6+S7)/2,2)</f>
        <v>12.36</v>
      </c>
      <c r="U7" s="7">
        <f t="shared" ref="U7:U14" si="4">R7-R6</f>
        <v>1</v>
      </c>
      <c r="V7" s="7">
        <f t="shared" ref="V7:V14" si="5">ROUND(T7*U7,2)</f>
        <v>12.36</v>
      </c>
    </row>
    <row r="8" spans="1:22" ht="12.9" customHeight="1">
      <c r="A8" s="7">
        <v>3</v>
      </c>
      <c r="B8" s="7">
        <v>11.132999999999999</v>
      </c>
      <c r="C8" s="7">
        <f t="shared" si="0"/>
        <v>11.53</v>
      </c>
      <c r="D8" s="7">
        <f t="shared" si="1"/>
        <v>1</v>
      </c>
      <c r="E8" s="7">
        <f t="shared" si="2"/>
        <v>11.53</v>
      </c>
      <c r="F8" s="8"/>
      <c r="R8" s="7">
        <v>3</v>
      </c>
      <c r="S8" s="7">
        <v>11.132999999999999</v>
      </c>
      <c r="T8" s="7">
        <f t="shared" si="3"/>
        <v>11.53</v>
      </c>
      <c r="U8" s="7">
        <f t="shared" si="4"/>
        <v>1</v>
      </c>
      <c r="V8" s="7">
        <f t="shared" si="5"/>
        <v>11.53</v>
      </c>
    </row>
    <row r="9" spans="1:22" ht="12.9" customHeight="1">
      <c r="A9" s="7">
        <v>4</v>
      </c>
      <c r="B9" s="7">
        <v>11.096</v>
      </c>
      <c r="C9" s="7">
        <f t="shared" si="0"/>
        <v>11.11</v>
      </c>
      <c r="D9" s="7">
        <f t="shared" si="1"/>
        <v>1</v>
      </c>
      <c r="E9" s="7">
        <f t="shared" si="2"/>
        <v>11.11</v>
      </c>
      <c r="F9" s="8"/>
      <c r="R9" s="7">
        <v>4</v>
      </c>
      <c r="S9" s="7">
        <v>11.096</v>
      </c>
      <c r="T9" s="7">
        <f t="shared" si="3"/>
        <v>11.11</v>
      </c>
      <c r="U9" s="7">
        <f t="shared" si="4"/>
        <v>1</v>
      </c>
      <c r="V9" s="7">
        <f t="shared" si="5"/>
        <v>11.11</v>
      </c>
    </row>
    <row r="10" spans="1:22" ht="12.9" customHeight="1">
      <c r="A10" s="7">
        <v>4.5</v>
      </c>
      <c r="B10" s="7">
        <v>10.756</v>
      </c>
      <c r="C10" s="7">
        <f t="shared" si="0"/>
        <v>10.93</v>
      </c>
      <c r="D10" s="7">
        <f t="shared" si="1"/>
        <v>0.5</v>
      </c>
      <c r="E10" s="7">
        <f t="shared" si="2"/>
        <v>5.47</v>
      </c>
      <c r="F10" s="8"/>
      <c r="R10" s="7">
        <v>4.5</v>
      </c>
      <c r="S10" s="7">
        <v>10.756</v>
      </c>
      <c r="T10" s="7">
        <f t="shared" si="3"/>
        <v>10.93</v>
      </c>
      <c r="U10" s="7">
        <f t="shared" si="4"/>
        <v>0.5</v>
      </c>
      <c r="V10" s="7">
        <f t="shared" si="5"/>
        <v>5.47</v>
      </c>
    </row>
    <row r="11" spans="1:22" ht="12.9" customHeight="1">
      <c r="A11" s="7">
        <v>5</v>
      </c>
      <c r="B11" s="7">
        <v>10.576000000000001</v>
      </c>
      <c r="C11" s="7">
        <f t="shared" si="0"/>
        <v>10.67</v>
      </c>
      <c r="D11" s="7">
        <f t="shared" si="1"/>
        <v>0.5</v>
      </c>
      <c r="E11" s="7">
        <f t="shared" si="2"/>
        <v>5.34</v>
      </c>
      <c r="F11" s="8"/>
      <c r="R11" s="7">
        <v>5</v>
      </c>
      <c r="S11" s="7">
        <v>10.58</v>
      </c>
      <c r="T11" s="7">
        <f t="shared" si="3"/>
        <v>10.67</v>
      </c>
      <c r="U11" s="7">
        <f t="shared" si="4"/>
        <v>0.5</v>
      </c>
      <c r="V11" s="7">
        <f t="shared" si="5"/>
        <v>5.34</v>
      </c>
    </row>
    <row r="12" spans="1:22" ht="12.9" customHeight="1">
      <c r="A12" s="7">
        <v>6</v>
      </c>
      <c r="B12" s="7">
        <v>10.396000000000001</v>
      </c>
      <c r="C12" s="7">
        <f t="shared" si="0"/>
        <v>10.49</v>
      </c>
      <c r="D12" s="7">
        <f t="shared" si="1"/>
        <v>1</v>
      </c>
      <c r="E12" s="7">
        <f t="shared" si="2"/>
        <v>10.49</v>
      </c>
      <c r="F12" s="8"/>
      <c r="R12" s="7">
        <v>6</v>
      </c>
      <c r="S12" s="7">
        <v>10.396000000000001</v>
      </c>
      <c r="T12" s="7">
        <f t="shared" si="3"/>
        <v>10.49</v>
      </c>
      <c r="U12" s="7">
        <f t="shared" si="4"/>
        <v>1</v>
      </c>
      <c r="V12" s="7">
        <f t="shared" si="5"/>
        <v>10.49</v>
      </c>
    </row>
    <row r="13" spans="1:22" ht="12.9" customHeight="1">
      <c r="A13" s="7">
        <v>7</v>
      </c>
      <c r="B13" s="7">
        <v>10.396000000000001</v>
      </c>
      <c r="C13" s="7">
        <f t="shared" si="0"/>
        <v>10.4</v>
      </c>
      <c r="D13" s="7">
        <f t="shared" si="1"/>
        <v>1</v>
      </c>
      <c r="E13" s="7">
        <f t="shared" si="2"/>
        <v>10.4</v>
      </c>
      <c r="F13" s="8"/>
      <c r="R13" s="7">
        <v>7</v>
      </c>
      <c r="S13" s="7">
        <v>10.396000000000001</v>
      </c>
      <c r="T13" s="7">
        <f t="shared" si="3"/>
        <v>10.4</v>
      </c>
      <c r="U13" s="7">
        <f t="shared" si="4"/>
        <v>1</v>
      </c>
      <c r="V13" s="7">
        <f t="shared" si="5"/>
        <v>10.4</v>
      </c>
    </row>
    <row r="14" spans="1:22" ht="12.9" customHeight="1">
      <c r="A14" s="7">
        <v>9</v>
      </c>
      <c r="B14" s="7">
        <v>10.385999999999999</v>
      </c>
      <c r="C14" s="7">
        <f t="shared" si="0"/>
        <v>10.39</v>
      </c>
      <c r="D14" s="7">
        <f t="shared" si="1"/>
        <v>2</v>
      </c>
      <c r="E14" s="7">
        <f t="shared" si="2"/>
        <v>20.78</v>
      </c>
      <c r="F14" s="8"/>
      <c r="R14" s="7">
        <v>9</v>
      </c>
      <c r="S14" s="7">
        <v>10.385999999999999</v>
      </c>
      <c r="T14" s="7">
        <f t="shared" si="3"/>
        <v>10.39</v>
      </c>
      <c r="U14" s="7">
        <f t="shared" si="4"/>
        <v>2</v>
      </c>
      <c r="V14" s="7">
        <f t="shared" si="5"/>
        <v>20.78</v>
      </c>
    </row>
    <row r="15" spans="1:22" ht="12.9" customHeight="1">
      <c r="A15" s="7">
        <v>11</v>
      </c>
      <c r="B15" s="7">
        <v>10.396000000000001</v>
      </c>
      <c r="C15" s="7">
        <f t="shared" si="0"/>
        <v>10.39</v>
      </c>
      <c r="D15" s="7">
        <f t="shared" si="1"/>
        <v>2</v>
      </c>
      <c r="E15" s="7">
        <f t="shared" si="2"/>
        <v>20.78</v>
      </c>
      <c r="F15" s="8"/>
      <c r="R15" s="7">
        <f>ROUND(R14+(S14-S15)*1.5,2)</f>
        <v>11.08</v>
      </c>
      <c r="S15" s="7">
        <v>9</v>
      </c>
      <c r="T15" s="7">
        <f>ROUND((S14+S15)/2,2)</f>
        <v>9.69</v>
      </c>
      <c r="U15" s="7">
        <f>R15-R14</f>
        <v>2.08</v>
      </c>
      <c r="V15" s="7">
        <f>ROUND(T15*U15,2)</f>
        <v>20.16</v>
      </c>
    </row>
    <row r="16" spans="1:22" ht="12.9" customHeight="1">
      <c r="A16" s="7">
        <v>13</v>
      </c>
      <c r="B16" s="7">
        <v>10.396000000000001</v>
      </c>
      <c r="C16" s="7">
        <f t="shared" si="0"/>
        <v>10.4</v>
      </c>
      <c r="D16" s="7">
        <f t="shared" si="1"/>
        <v>2</v>
      </c>
      <c r="E16" s="7">
        <f t="shared" si="2"/>
        <v>20.8</v>
      </c>
      <c r="F16" s="8"/>
      <c r="R16" s="7">
        <f>R15+10</f>
        <v>21.08</v>
      </c>
      <c r="S16" s="7">
        <v>9</v>
      </c>
      <c r="T16" s="7">
        <f>ROUND((S15+S16)/2,2)</f>
        <v>9</v>
      </c>
      <c r="U16" s="7">
        <f>R16-R15</f>
        <v>9.9999999999999982</v>
      </c>
      <c r="V16" s="7">
        <f>ROUND(T16*U16,2)</f>
        <v>90</v>
      </c>
    </row>
    <row r="17" spans="1:22" ht="12.9" customHeight="1">
      <c r="A17" s="7">
        <v>15</v>
      </c>
      <c r="B17" s="7">
        <v>10.416</v>
      </c>
      <c r="C17" s="7">
        <f t="shared" si="0"/>
        <v>10.41</v>
      </c>
      <c r="D17" s="7">
        <f t="shared" si="1"/>
        <v>2</v>
      </c>
      <c r="E17" s="7">
        <f t="shared" si="2"/>
        <v>20.82</v>
      </c>
      <c r="F17" s="8"/>
      <c r="R17" s="7">
        <f>ROUND(R16+(S17-S16)*1.5,2)</f>
        <v>23.23</v>
      </c>
      <c r="S17" s="7">
        <v>10.43</v>
      </c>
      <c r="T17" s="7">
        <f>ROUND((S16+S17)/2,2)</f>
        <v>9.7200000000000006</v>
      </c>
      <c r="U17" s="7">
        <f>R17-R16</f>
        <v>2.1500000000000021</v>
      </c>
      <c r="V17" s="7">
        <f>ROUND(T17*U17,2)</f>
        <v>20.9</v>
      </c>
    </row>
    <row r="18" spans="1:22" ht="12.9" customHeight="1">
      <c r="A18" s="7">
        <v>17</v>
      </c>
      <c r="B18" s="7">
        <v>10.406000000000001</v>
      </c>
      <c r="C18" s="7">
        <f t="shared" si="0"/>
        <v>10.41</v>
      </c>
      <c r="D18" s="7">
        <f t="shared" si="1"/>
        <v>2</v>
      </c>
      <c r="E18" s="7">
        <f t="shared" si="2"/>
        <v>20.82</v>
      </c>
      <c r="F18" s="8"/>
      <c r="R18" s="7">
        <v>25</v>
      </c>
      <c r="S18" s="7">
        <v>10.426</v>
      </c>
      <c r="T18" s="7">
        <f t="shared" ref="T18:T25" si="6">ROUND((S17+S18)/2,2)</f>
        <v>10.43</v>
      </c>
      <c r="U18" s="7">
        <f t="shared" ref="U18:U25" si="7">R18-R17</f>
        <v>1.7699999999999996</v>
      </c>
      <c r="V18" s="7">
        <f t="shared" ref="V18:V25" si="8">ROUND(T18*U18,2)</f>
        <v>18.46</v>
      </c>
    </row>
    <row r="19" spans="1:22" ht="12.9" customHeight="1">
      <c r="A19" s="7">
        <v>19</v>
      </c>
      <c r="B19" s="7">
        <v>10.416</v>
      </c>
      <c r="C19" s="7">
        <f t="shared" si="0"/>
        <v>10.41</v>
      </c>
      <c r="D19" s="7">
        <f t="shared" si="1"/>
        <v>2</v>
      </c>
      <c r="E19" s="7">
        <f t="shared" si="2"/>
        <v>20.82</v>
      </c>
      <c r="F19" s="8"/>
      <c r="R19" s="7">
        <v>27</v>
      </c>
      <c r="S19" s="7">
        <v>10.426</v>
      </c>
      <c r="T19" s="7">
        <f t="shared" si="6"/>
        <v>10.43</v>
      </c>
      <c r="U19" s="7">
        <f t="shared" si="7"/>
        <v>2</v>
      </c>
      <c r="V19" s="7">
        <f t="shared" si="8"/>
        <v>20.86</v>
      </c>
    </row>
    <row r="20" spans="1:22" ht="12.9" customHeight="1">
      <c r="A20" s="7">
        <v>21</v>
      </c>
      <c r="B20" s="7">
        <v>10.446</v>
      </c>
      <c r="C20" s="7">
        <f t="shared" si="0"/>
        <v>10.43</v>
      </c>
      <c r="D20" s="7">
        <f t="shared" si="1"/>
        <v>2</v>
      </c>
      <c r="E20" s="7">
        <f t="shared" si="2"/>
        <v>20.86</v>
      </c>
      <c r="F20" s="8"/>
      <c r="R20" s="7">
        <v>28</v>
      </c>
      <c r="S20" s="7">
        <v>10.426</v>
      </c>
      <c r="T20" s="7">
        <f t="shared" si="6"/>
        <v>10.43</v>
      </c>
      <c r="U20" s="7">
        <f t="shared" si="7"/>
        <v>1</v>
      </c>
      <c r="V20" s="7">
        <f t="shared" si="8"/>
        <v>10.43</v>
      </c>
    </row>
    <row r="21" spans="1:22" ht="12.9" customHeight="1">
      <c r="A21" s="7">
        <v>23</v>
      </c>
      <c r="B21" s="7">
        <v>10.426</v>
      </c>
      <c r="C21" s="7">
        <f t="shared" si="0"/>
        <v>10.44</v>
      </c>
      <c r="D21" s="7">
        <f t="shared" si="1"/>
        <v>2</v>
      </c>
      <c r="E21" s="7">
        <f t="shared" si="2"/>
        <v>20.88</v>
      </c>
      <c r="F21" s="8"/>
      <c r="L21" s="4"/>
      <c r="R21" s="7">
        <v>29</v>
      </c>
      <c r="S21" s="7">
        <v>10.625999999999999</v>
      </c>
      <c r="T21" s="7">
        <f t="shared" si="6"/>
        <v>10.53</v>
      </c>
      <c r="U21" s="7">
        <f t="shared" si="7"/>
        <v>1</v>
      </c>
      <c r="V21" s="7">
        <f t="shared" si="8"/>
        <v>10.53</v>
      </c>
    </row>
    <row r="22" spans="1:22" ht="12.9" customHeight="1">
      <c r="A22" s="7">
        <v>25</v>
      </c>
      <c r="B22" s="7">
        <v>10.426</v>
      </c>
      <c r="C22" s="7">
        <f t="shared" si="0"/>
        <v>10.43</v>
      </c>
      <c r="D22" s="7">
        <f t="shared" si="1"/>
        <v>2</v>
      </c>
      <c r="E22" s="7">
        <f t="shared" si="2"/>
        <v>20.86</v>
      </c>
      <c r="F22" s="8"/>
      <c r="R22" s="7">
        <v>30</v>
      </c>
      <c r="S22" s="7">
        <v>10.826000000000001</v>
      </c>
      <c r="T22" s="7">
        <f t="shared" si="6"/>
        <v>10.73</v>
      </c>
      <c r="U22" s="7">
        <f t="shared" si="7"/>
        <v>1</v>
      </c>
      <c r="V22" s="7">
        <f t="shared" si="8"/>
        <v>10.73</v>
      </c>
    </row>
    <row r="23" spans="1:22" ht="12.9" customHeight="1">
      <c r="A23" s="7">
        <v>27</v>
      </c>
      <c r="B23" s="7">
        <v>10.426</v>
      </c>
      <c r="C23" s="7">
        <f t="shared" si="0"/>
        <v>10.43</v>
      </c>
      <c r="D23" s="7">
        <f t="shared" si="1"/>
        <v>2</v>
      </c>
      <c r="E23" s="7">
        <f t="shared" si="2"/>
        <v>20.86</v>
      </c>
      <c r="F23" s="8"/>
      <c r="R23" s="7">
        <v>32</v>
      </c>
      <c r="S23" s="7">
        <v>11.343</v>
      </c>
      <c r="T23" s="7">
        <f t="shared" si="6"/>
        <v>11.08</v>
      </c>
      <c r="U23" s="7">
        <f t="shared" si="7"/>
        <v>2</v>
      </c>
      <c r="V23" s="7">
        <f t="shared" si="8"/>
        <v>22.16</v>
      </c>
    </row>
    <row r="24" spans="1:22" ht="12.9" customHeight="1">
      <c r="A24" s="7">
        <v>28</v>
      </c>
      <c r="B24" s="7">
        <v>10.426</v>
      </c>
      <c r="C24" s="7">
        <f t="shared" si="0"/>
        <v>10.43</v>
      </c>
      <c r="D24" s="7">
        <f t="shared" si="1"/>
        <v>1</v>
      </c>
      <c r="E24" s="7">
        <f t="shared" si="2"/>
        <v>10.43</v>
      </c>
      <c r="F24" s="8"/>
      <c r="R24" s="7">
        <v>33</v>
      </c>
      <c r="S24" s="7">
        <v>12.023</v>
      </c>
      <c r="T24" s="7">
        <f t="shared" si="6"/>
        <v>11.68</v>
      </c>
      <c r="U24" s="7">
        <f t="shared" si="7"/>
        <v>1</v>
      </c>
      <c r="V24" s="7">
        <f t="shared" si="8"/>
        <v>11.68</v>
      </c>
    </row>
    <row r="25" spans="1:22" ht="12.9" customHeight="1">
      <c r="A25" s="7">
        <v>29</v>
      </c>
      <c r="B25" s="7">
        <v>10.625999999999999</v>
      </c>
      <c r="C25" s="7">
        <f t="shared" si="0"/>
        <v>10.53</v>
      </c>
      <c r="D25" s="7">
        <f t="shared" si="1"/>
        <v>1</v>
      </c>
      <c r="E25" s="7">
        <f t="shared" si="2"/>
        <v>10.53</v>
      </c>
      <c r="F25" s="8"/>
      <c r="R25" s="7">
        <v>34</v>
      </c>
      <c r="S25" s="7">
        <v>12.083</v>
      </c>
      <c r="T25" s="7">
        <f t="shared" si="6"/>
        <v>12.05</v>
      </c>
      <c r="U25" s="7">
        <f t="shared" si="7"/>
        <v>1</v>
      </c>
      <c r="V25" s="7">
        <f t="shared" si="8"/>
        <v>12.05</v>
      </c>
    </row>
    <row r="26" spans="1:22" ht="12.9" customHeight="1">
      <c r="A26" s="7">
        <v>30</v>
      </c>
      <c r="B26" s="7">
        <v>10.826000000000001</v>
      </c>
      <c r="C26" s="7">
        <f t="shared" si="0"/>
        <v>10.73</v>
      </c>
      <c r="D26" s="7">
        <f t="shared" si="1"/>
        <v>1</v>
      </c>
      <c r="E26" s="7">
        <f t="shared" si="2"/>
        <v>10.73</v>
      </c>
      <c r="F26" s="8"/>
      <c r="R26" s="16"/>
      <c r="S26" s="17"/>
      <c r="T26" s="17" t="s">
        <v>82</v>
      </c>
      <c r="U26" s="7">
        <f>SUM(U6:U25)</f>
        <v>34</v>
      </c>
      <c r="V26" s="18">
        <f>SUM(V6:V25)</f>
        <v>348.32000000000005</v>
      </c>
    </row>
    <row r="27" spans="1:22" ht="12.9" customHeight="1">
      <c r="A27" s="7">
        <v>32</v>
      </c>
      <c r="B27" s="7">
        <v>11.343</v>
      </c>
      <c r="C27" s="7">
        <f t="shared" si="0"/>
        <v>11.08</v>
      </c>
      <c r="D27" s="7">
        <f t="shared" si="1"/>
        <v>2</v>
      </c>
      <c r="E27" s="7">
        <f t="shared" si="2"/>
        <v>22.16</v>
      </c>
      <c r="F27" s="8"/>
      <c r="N27" s="4"/>
    </row>
    <row r="28" spans="1:22" ht="12.9" customHeight="1">
      <c r="A28" s="7">
        <v>33</v>
      </c>
      <c r="B28" s="7">
        <v>12.023</v>
      </c>
      <c r="C28" s="7">
        <f t="shared" si="0"/>
        <v>11.68</v>
      </c>
      <c r="D28" s="7">
        <f t="shared" si="1"/>
        <v>1</v>
      </c>
      <c r="E28" s="7">
        <f t="shared" si="2"/>
        <v>11.68</v>
      </c>
      <c r="F28" s="8"/>
    </row>
    <row r="29" spans="1:22" ht="12.9" customHeight="1">
      <c r="A29" s="7">
        <v>34</v>
      </c>
      <c r="B29" s="7">
        <v>12.083</v>
      </c>
      <c r="C29" s="7">
        <f t="shared" si="0"/>
        <v>12.05</v>
      </c>
      <c r="D29" s="7">
        <f t="shared" si="1"/>
        <v>1</v>
      </c>
      <c r="E29" s="7">
        <f t="shared" si="2"/>
        <v>12.05</v>
      </c>
      <c r="F29" s="8"/>
    </row>
    <row r="30" spans="1:22" ht="12.9" customHeight="1">
      <c r="A30" s="16"/>
      <c r="B30" s="17"/>
      <c r="C30" s="17" t="s">
        <v>82</v>
      </c>
      <c r="D30" s="7">
        <f>SUM(D6:D29)</f>
        <v>34</v>
      </c>
      <c r="E30" s="18">
        <f>SUM(E6:E29)</f>
        <v>365.44000000000005</v>
      </c>
    </row>
    <row r="32" spans="1:22" ht="12.9" customHeight="1">
      <c r="A32" s="6" t="s">
        <v>49</v>
      </c>
      <c r="B32" s="7"/>
      <c r="C32" s="7"/>
      <c r="D32" s="7"/>
      <c r="E32" s="7"/>
      <c r="F32" s="8"/>
      <c r="R32" s="10" t="s">
        <v>78</v>
      </c>
      <c r="S32" s="10"/>
    </row>
    <row r="33" spans="1:22" ht="12.9" customHeight="1">
      <c r="A33" s="7" t="s">
        <v>5</v>
      </c>
      <c r="B33" s="7" t="s">
        <v>46</v>
      </c>
      <c r="C33" s="12" t="s">
        <v>80</v>
      </c>
      <c r="D33" s="12" t="s">
        <v>79</v>
      </c>
      <c r="E33" s="12" t="s">
        <v>81</v>
      </c>
      <c r="F33" s="8" t="s">
        <v>48</v>
      </c>
      <c r="R33" s="7" t="s">
        <v>5</v>
      </c>
      <c r="S33" s="7" t="s">
        <v>46</v>
      </c>
      <c r="T33" s="12" t="s">
        <v>80</v>
      </c>
      <c r="U33" s="12" t="s">
        <v>79</v>
      </c>
      <c r="V33" s="12" t="s">
        <v>81</v>
      </c>
    </row>
    <row r="34" spans="1:22" ht="12.9" customHeight="1">
      <c r="A34" s="7">
        <v>0</v>
      </c>
      <c r="B34" s="7">
        <v>13.120000000000001</v>
      </c>
      <c r="C34" s="7"/>
      <c r="D34" s="7"/>
      <c r="E34" s="7"/>
      <c r="F34" s="8" t="s">
        <v>66</v>
      </c>
      <c r="R34" s="7">
        <v>0</v>
      </c>
      <c r="S34" s="7">
        <v>13.120000000000001</v>
      </c>
      <c r="T34" s="7"/>
      <c r="U34" s="7"/>
      <c r="V34" s="7"/>
    </row>
    <row r="35" spans="1:22" ht="12.9" customHeight="1">
      <c r="A35" s="7">
        <v>1</v>
      </c>
      <c r="B35" s="7">
        <v>13.110000000000001</v>
      </c>
      <c r="C35" s="7">
        <f>ROUND((B34+B35)/2,2)</f>
        <v>13.12</v>
      </c>
      <c r="D35" s="7">
        <f>A35-A34</f>
        <v>1</v>
      </c>
      <c r="E35" s="7">
        <f>ROUND(C35*D35,2)</f>
        <v>13.12</v>
      </c>
      <c r="F35" s="8"/>
      <c r="R35" s="7">
        <v>1</v>
      </c>
      <c r="S35" s="7">
        <v>13.110000000000001</v>
      </c>
      <c r="T35" s="7">
        <f>ROUND((S34+S35)/2,2)</f>
        <v>13.12</v>
      </c>
      <c r="U35" s="7">
        <f>R35-R34</f>
        <v>1</v>
      </c>
      <c r="V35" s="7">
        <f>ROUND(T35*U35,2)</f>
        <v>13.12</v>
      </c>
    </row>
    <row r="36" spans="1:22" ht="12.9" customHeight="1">
      <c r="A36" s="7">
        <v>2</v>
      </c>
      <c r="B36" s="7">
        <v>12.330000000000002</v>
      </c>
      <c r="C36" s="7">
        <f t="shared" ref="C36:C60" si="9">ROUND((B35+B36)/2,2)</f>
        <v>12.72</v>
      </c>
      <c r="D36" s="7">
        <f t="shared" ref="D36:D60" si="10">A36-A35</f>
        <v>1</v>
      </c>
      <c r="E36" s="7">
        <f t="shared" ref="E36:E60" si="11">ROUND(C36*D36,2)</f>
        <v>12.72</v>
      </c>
      <c r="F36" s="8"/>
      <c r="R36" s="7">
        <v>2</v>
      </c>
      <c r="S36" s="7">
        <v>12.330000000000002</v>
      </c>
      <c r="T36" s="7">
        <f t="shared" ref="T36:T42" si="12">ROUND((S35+S36)/2,2)</f>
        <v>12.72</v>
      </c>
      <c r="U36" s="7">
        <f t="shared" ref="U36:U42" si="13">R36-R35</f>
        <v>1</v>
      </c>
      <c r="V36" s="7">
        <f t="shared" ref="V36:V42" si="14">ROUND(T36*U36,2)</f>
        <v>12.72</v>
      </c>
    </row>
    <row r="37" spans="1:22" ht="12.9" customHeight="1">
      <c r="A37" s="7">
        <v>3</v>
      </c>
      <c r="B37" s="7">
        <v>11.63</v>
      </c>
      <c r="C37" s="7">
        <f t="shared" si="9"/>
        <v>11.98</v>
      </c>
      <c r="D37" s="7">
        <f t="shared" si="10"/>
        <v>1</v>
      </c>
      <c r="E37" s="7">
        <f t="shared" si="11"/>
        <v>11.98</v>
      </c>
      <c r="F37" s="8"/>
      <c r="R37" s="7">
        <v>3</v>
      </c>
      <c r="S37" s="7">
        <v>11.63</v>
      </c>
      <c r="T37" s="7">
        <f t="shared" si="12"/>
        <v>11.98</v>
      </c>
      <c r="U37" s="7">
        <f t="shared" si="13"/>
        <v>1</v>
      </c>
      <c r="V37" s="7">
        <f t="shared" si="14"/>
        <v>11.98</v>
      </c>
    </row>
    <row r="38" spans="1:22" ht="12.9" customHeight="1">
      <c r="A38" s="7">
        <v>4</v>
      </c>
      <c r="B38" s="7">
        <v>11.097000000000001</v>
      </c>
      <c r="C38" s="7">
        <f t="shared" si="9"/>
        <v>11.36</v>
      </c>
      <c r="D38" s="7">
        <f t="shared" si="10"/>
        <v>1</v>
      </c>
      <c r="E38" s="7">
        <f t="shared" si="11"/>
        <v>11.36</v>
      </c>
      <c r="F38" s="8"/>
      <c r="R38" s="7">
        <v>4</v>
      </c>
      <c r="S38" s="7">
        <v>11.097000000000001</v>
      </c>
      <c r="T38" s="7">
        <f t="shared" si="12"/>
        <v>11.36</v>
      </c>
      <c r="U38" s="7">
        <f t="shared" si="13"/>
        <v>1</v>
      </c>
      <c r="V38" s="7">
        <f t="shared" si="14"/>
        <v>11.36</v>
      </c>
    </row>
    <row r="39" spans="1:22" ht="12.9" customHeight="1">
      <c r="A39" s="7">
        <v>5</v>
      </c>
      <c r="B39" s="7">
        <v>10.427000000000001</v>
      </c>
      <c r="C39" s="7">
        <f t="shared" si="9"/>
        <v>10.76</v>
      </c>
      <c r="D39" s="7">
        <f t="shared" si="10"/>
        <v>1</v>
      </c>
      <c r="E39" s="7">
        <f t="shared" si="11"/>
        <v>10.76</v>
      </c>
      <c r="F39" s="8"/>
      <c r="R39" s="7">
        <v>5</v>
      </c>
      <c r="S39" s="7">
        <v>10.427000000000001</v>
      </c>
      <c r="T39" s="7">
        <f t="shared" si="12"/>
        <v>10.76</v>
      </c>
      <c r="U39" s="7">
        <f t="shared" si="13"/>
        <v>1</v>
      </c>
      <c r="V39" s="7">
        <f t="shared" si="14"/>
        <v>10.76</v>
      </c>
    </row>
    <row r="40" spans="1:22" ht="12.9" customHeight="1">
      <c r="A40" s="7">
        <v>6</v>
      </c>
      <c r="B40" s="7">
        <v>10.327000000000002</v>
      </c>
      <c r="C40" s="7">
        <f t="shared" si="9"/>
        <v>10.38</v>
      </c>
      <c r="D40" s="7">
        <f t="shared" si="10"/>
        <v>1</v>
      </c>
      <c r="E40" s="7">
        <f t="shared" si="11"/>
        <v>10.38</v>
      </c>
      <c r="F40" s="8"/>
      <c r="R40" s="7">
        <v>6</v>
      </c>
      <c r="S40" s="7">
        <v>10.327000000000002</v>
      </c>
      <c r="T40" s="7">
        <f t="shared" si="12"/>
        <v>10.38</v>
      </c>
      <c r="U40" s="7">
        <f t="shared" si="13"/>
        <v>1</v>
      </c>
      <c r="V40" s="7">
        <f t="shared" si="14"/>
        <v>10.38</v>
      </c>
    </row>
    <row r="41" spans="1:22" ht="12.9" customHeight="1">
      <c r="A41" s="7">
        <v>7</v>
      </c>
      <c r="B41" s="7">
        <v>10.587000000000002</v>
      </c>
      <c r="C41" s="7">
        <f t="shared" si="9"/>
        <v>10.46</v>
      </c>
      <c r="D41" s="7">
        <f t="shared" si="10"/>
        <v>1</v>
      </c>
      <c r="E41" s="7">
        <f t="shared" si="11"/>
        <v>10.46</v>
      </c>
      <c r="F41" s="8"/>
      <c r="R41" s="7">
        <v>7</v>
      </c>
      <c r="S41" s="7">
        <v>10.587000000000002</v>
      </c>
      <c r="T41" s="7">
        <f t="shared" si="12"/>
        <v>10.46</v>
      </c>
      <c r="U41" s="7">
        <f t="shared" si="13"/>
        <v>1</v>
      </c>
      <c r="V41" s="7">
        <f t="shared" si="14"/>
        <v>10.46</v>
      </c>
    </row>
    <row r="42" spans="1:22" ht="12.9" customHeight="1">
      <c r="A42" s="7">
        <v>9</v>
      </c>
      <c r="B42" s="7">
        <v>10.487000000000002</v>
      </c>
      <c r="C42" s="7">
        <f t="shared" si="9"/>
        <v>10.54</v>
      </c>
      <c r="D42" s="7">
        <f t="shared" si="10"/>
        <v>2</v>
      </c>
      <c r="E42" s="7">
        <f t="shared" si="11"/>
        <v>21.08</v>
      </c>
      <c r="F42" s="8"/>
      <c r="R42" s="7">
        <v>9</v>
      </c>
      <c r="S42" s="7">
        <v>10.487000000000002</v>
      </c>
      <c r="T42" s="7">
        <f t="shared" si="12"/>
        <v>10.54</v>
      </c>
      <c r="U42" s="7">
        <f t="shared" si="13"/>
        <v>2</v>
      </c>
      <c r="V42" s="7">
        <f t="shared" si="14"/>
        <v>21.08</v>
      </c>
    </row>
    <row r="43" spans="1:22" ht="12.9" customHeight="1">
      <c r="A43" s="7">
        <v>11</v>
      </c>
      <c r="B43" s="7">
        <v>10.467000000000001</v>
      </c>
      <c r="C43" s="7">
        <f t="shared" si="9"/>
        <v>10.48</v>
      </c>
      <c r="D43" s="7">
        <f t="shared" si="10"/>
        <v>2</v>
      </c>
      <c r="E43" s="7">
        <f t="shared" si="11"/>
        <v>20.96</v>
      </c>
      <c r="F43" s="8"/>
      <c r="R43" s="7">
        <f>ROUND(R42+(S42-S43)*1.5,2)</f>
        <v>11.23</v>
      </c>
      <c r="S43" s="7">
        <v>9</v>
      </c>
      <c r="T43" s="7">
        <f>ROUND((S42+S43)/2,2)</f>
        <v>9.74</v>
      </c>
      <c r="U43" s="7">
        <f>R43-R42</f>
        <v>2.2300000000000004</v>
      </c>
      <c r="V43" s="7">
        <f>ROUND(T43*U43,2)</f>
        <v>21.72</v>
      </c>
    </row>
    <row r="44" spans="1:22" ht="12.9" customHeight="1">
      <c r="A44" s="7">
        <v>13</v>
      </c>
      <c r="B44" s="7">
        <v>10.467000000000001</v>
      </c>
      <c r="C44" s="7">
        <f t="shared" si="9"/>
        <v>10.47</v>
      </c>
      <c r="D44" s="7">
        <f t="shared" si="10"/>
        <v>2</v>
      </c>
      <c r="E44" s="7">
        <f t="shared" si="11"/>
        <v>20.94</v>
      </c>
      <c r="F44" s="8"/>
      <c r="R44" s="7">
        <f>R43+10</f>
        <v>21.23</v>
      </c>
      <c r="S44" s="7">
        <v>9</v>
      </c>
      <c r="T44" s="7">
        <f>ROUND((S43+S44)/2,2)</f>
        <v>9</v>
      </c>
      <c r="U44" s="7">
        <f>R44-R43</f>
        <v>10</v>
      </c>
      <c r="V44" s="7">
        <f>ROUND(T44*U44,2)</f>
        <v>90</v>
      </c>
    </row>
    <row r="45" spans="1:22" ht="12.9" customHeight="1">
      <c r="A45" s="7">
        <v>15</v>
      </c>
      <c r="B45" s="7">
        <v>10.377000000000001</v>
      </c>
      <c r="C45" s="7">
        <f t="shared" si="9"/>
        <v>10.42</v>
      </c>
      <c r="D45" s="7">
        <f t="shared" si="10"/>
        <v>2</v>
      </c>
      <c r="E45" s="7">
        <f t="shared" si="11"/>
        <v>20.84</v>
      </c>
      <c r="F45" s="8"/>
      <c r="R45" s="7">
        <f>ROUND(R44+(S45-S44)*1.5,2)</f>
        <v>23.33</v>
      </c>
      <c r="S45" s="7">
        <v>10.4</v>
      </c>
      <c r="T45" s="7">
        <f>ROUND((S44+S45)/2,2)</f>
        <v>9.6999999999999993</v>
      </c>
      <c r="U45" s="7">
        <f>R45-R44</f>
        <v>2.0999999999999979</v>
      </c>
      <c r="V45" s="7">
        <f>ROUND(T45*U45,2)</f>
        <v>20.37</v>
      </c>
    </row>
    <row r="46" spans="1:22" ht="12.9" customHeight="1">
      <c r="A46" s="7">
        <v>17</v>
      </c>
      <c r="B46" s="7">
        <v>10.377000000000001</v>
      </c>
      <c r="C46" s="7">
        <f t="shared" si="9"/>
        <v>10.38</v>
      </c>
      <c r="D46" s="7">
        <f t="shared" si="10"/>
        <v>2</v>
      </c>
      <c r="E46" s="7">
        <f t="shared" si="11"/>
        <v>20.76</v>
      </c>
      <c r="F46" s="8"/>
      <c r="R46" s="7">
        <v>25</v>
      </c>
      <c r="S46" s="7">
        <v>10.467000000000001</v>
      </c>
      <c r="T46" s="7">
        <f t="shared" ref="T46:T56" si="15">ROUND((S45+S46)/2,2)</f>
        <v>10.43</v>
      </c>
      <c r="U46" s="7">
        <f t="shared" ref="U46:U56" si="16">R46-R45</f>
        <v>1.6700000000000017</v>
      </c>
      <c r="V46" s="7">
        <f t="shared" ref="V46:V56" si="17">ROUND(T46*U46,2)</f>
        <v>17.420000000000002</v>
      </c>
    </row>
    <row r="47" spans="1:22" ht="12.9" customHeight="1">
      <c r="A47" s="7">
        <v>19</v>
      </c>
      <c r="B47" s="7">
        <v>10.367000000000001</v>
      </c>
      <c r="C47" s="7">
        <f t="shared" si="9"/>
        <v>10.37</v>
      </c>
      <c r="D47" s="7">
        <f t="shared" si="10"/>
        <v>2</v>
      </c>
      <c r="E47" s="7">
        <f t="shared" si="11"/>
        <v>20.74</v>
      </c>
      <c r="F47" s="8"/>
      <c r="R47" s="7">
        <v>27</v>
      </c>
      <c r="S47" s="7">
        <v>10.577000000000002</v>
      </c>
      <c r="T47" s="7">
        <f t="shared" si="15"/>
        <v>10.52</v>
      </c>
      <c r="U47" s="7">
        <f t="shared" si="16"/>
        <v>2</v>
      </c>
      <c r="V47" s="7">
        <f t="shared" si="17"/>
        <v>21.04</v>
      </c>
    </row>
    <row r="48" spans="1:22" ht="12.9" customHeight="1">
      <c r="A48" s="7">
        <v>21</v>
      </c>
      <c r="B48" s="7">
        <v>10.477000000000002</v>
      </c>
      <c r="C48" s="7">
        <f t="shared" si="9"/>
        <v>10.42</v>
      </c>
      <c r="D48" s="7">
        <f t="shared" si="10"/>
        <v>2</v>
      </c>
      <c r="E48" s="7">
        <f t="shared" si="11"/>
        <v>20.84</v>
      </c>
      <c r="F48" s="8"/>
      <c r="R48" s="7">
        <v>29</v>
      </c>
      <c r="S48" s="7">
        <v>10.707000000000001</v>
      </c>
      <c r="T48" s="7">
        <f t="shared" si="15"/>
        <v>10.64</v>
      </c>
      <c r="U48" s="7">
        <f t="shared" si="16"/>
        <v>2</v>
      </c>
      <c r="V48" s="7">
        <f t="shared" si="17"/>
        <v>21.28</v>
      </c>
    </row>
    <row r="49" spans="1:22" ht="12.9" customHeight="1">
      <c r="A49" s="7">
        <v>23</v>
      </c>
      <c r="B49" s="7">
        <v>10.397000000000002</v>
      </c>
      <c r="C49" s="7">
        <f t="shared" si="9"/>
        <v>10.44</v>
      </c>
      <c r="D49" s="7">
        <f t="shared" si="10"/>
        <v>2</v>
      </c>
      <c r="E49" s="7">
        <f t="shared" si="11"/>
        <v>20.88</v>
      </c>
      <c r="F49" s="8"/>
      <c r="R49" s="7">
        <v>30</v>
      </c>
      <c r="S49" s="7">
        <v>10.767000000000001</v>
      </c>
      <c r="T49" s="7">
        <f t="shared" si="15"/>
        <v>10.74</v>
      </c>
      <c r="U49" s="7">
        <f t="shared" si="16"/>
        <v>1</v>
      </c>
      <c r="V49" s="7">
        <f t="shared" si="17"/>
        <v>10.74</v>
      </c>
    </row>
    <row r="50" spans="1:22" ht="12.9" customHeight="1">
      <c r="A50" s="7">
        <v>25</v>
      </c>
      <c r="B50" s="7">
        <v>10.467000000000001</v>
      </c>
      <c r="C50" s="7">
        <f t="shared" si="9"/>
        <v>10.43</v>
      </c>
      <c r="D50" s="7">
        <f t="shared" si="10"/>
        <v>2</v>
      </c>
      <c r="E50" s="7">
        <f t="shared" si="11"/>
        <v>20.86</v>
      </c>
      <c r="F50" s="8"/>
      <c r="R50" s="7">
        <v>31</v>
      </c>
      <c r="S50" s="7">
        <v>10.797000000000001</v>
      </c>
      <c r="T50" s="7">
        <f t="shared" si="15"/>
        <v>10.78</v>
      </c>
      <c r="U50" s="7">
        <f t="shared" si="16"/>
        <v>1</v>
      </c>
      <c r="V50" s="7">
        <f t="shared" si="17"/>
        <v>10.78</v>
      </c>
    </row>
    <row r="51" spans="1:22" ht="12.9" customHeight="1">
      <c r="A51" s="7">
        <v>27</v>
      </c>
      <c r="B51" s="7">
        <v>10.577000000000002</v>
      </c>
      <c r="C51" s="7">
        <f t="shared" si="9"/>
        <v>10.52</v>
      </c>
      <c r="D51" s="7">
        <f t="shared" si="10"/>
        <v>2</v>
      </c>
      <c r="E51" s="7">
        <f t="shared" si="11"/>
        <v>21.04</v>
      </c>
      <c r="F51" s="8"/>
      <c r="R51" s="7">
        <v>32</v>
      </c>
      <c r="S51" s="7">
        <v>10.807000000000002</v>
      </c>
      <c r="T51" s="7">
        <f t="shared" si="15"/>
        <v>10.8</v>
      </c>
      <c r="U51" s="7">
        <f t="shared" si="16"/>
        <v>1</v>
      </c>
      <c r="V51" s="7">
        <f t="shared" si="17"/>
        <v>10.8</v>
      </c>
    </row>
    <row r="52" spans="1:22" ht="12.9" customHeight="1">
      <c r="A52" s="7">
        <v>29</v>
      </c>
      <c r="B52" s="7">
        <v>10.707000000000001</v>
      </c>
      <c r="C52" s="7">
        <f t="shared" si="9"/>
        <v>10.64</v>
      </c>
      <c r="D52" s="7">
        <f t="shared" si="10"/>
        <v>2</v>
      </c>
      <c r="E52" s="7">
        <f t="shared" si="11"/>
        <v>21.28</v>
      </c>
      <c r="F52" s="8"/>
      <c r="M52" s="4"/>
      <c r="R52" s="7">
        <v>33</v>
      </c>
      <c r="S52" s="7">
        <v>10.867000000000001</v>
      </c>
      <c r="T52" s="7">
        <f t="shared" si="15"/>
        <v>10.84</v>
      </c>
      <c r="U52" s="7">
        <f t="shared" si="16"/>
        <v>1</v>
      </c>
      <c r="V52" s="7">
        <f t="shared" si="17"/>
        <v>10.84</v>
      </c>
    </row>
    <row r="53" spans="1:22" ht="12.9" customHeight="1">
      <c r="A53" s="7">
        <v>30</v>
      </c>
      <c r="B53" s="7">
        <v>10.767000000000001</v>
      </c>
      <c r="C53" s="7">
        <f t="shared" si="9"/>
        <v>10.74</v>
      </c>
      <c r="D53" s="7">
        <f t="shared" si="10"/>
        <v>1</v>
      </c>
      <c r="E53" s="7">
        <f t="shared" si="11"/>
        <v>10.74</v>
      </c>
      <c r="F53" s="8"/>
      <c r="R53" s="7">
        <v>34</v>
      </c>
      <c r="S53" s="7">
        <v>11.097000000000001</v>
      </c>
      <c r="T53" s="7">
        <f t="shared" si="15"/>
        <v>10.98</v>
      </c>
      <c r="U53" s="7">
        <f t="shared" si="16"/>
        <v>1</v>
      </c>
      <c r="V53" s="7">
        <f t="shared" si="17"/>
        <v>10.98</v>
      </c>
    </row>
    <row r="54" spans="1:22" ht="12.9" customHeight="1">
      <c r="A54" s="7">
        <v>31</v>
      </c>
      <c r="B54" s="7">
        <v>10.797000000000001</v>
      </c>
      <c r="C54" s="7">
        <f t="shared" si="9"/>
        <v>10.78</v>
      </c>
      <c r="D54" s="7">
        <f t="shared" si="10"/>
        <v>1</v>
      </c>
      <c r="E54" s="7">
        <f t="shared" si="11"/>
        <v>10.78</v>
      </c>
      <c r="F54" s="8"/>
      <c r="R54" s="7">
        <v>35</v>
      </c>
      <c r="S54" s="7">
        <v>11.3</v>
      </c>
      <c r="T54" s="7">
        <f t="shared" si="15"/>
        <v>11.2</v>
      </c>
      <c r="U54" s="7">
        <f t="shared" si="16"/>
        <v>1</v>
      </c>
      <c r="V54" s="7">
        <f t="shared" si="17"/>
        <v>11.2</v>
      </c>
    </row>
    <row r="55" spans="1:22" ht="12.9" customHeight="1">
      <c r="A55" s="7">
        <v>32</v>
      </c>
      <c r="B55" s="7">
        <v>10.807000000000002</v>
      </c>
      <c r="C55" s="7">
        <f t="shared" si="9"/>
        <v>10.8</v>
      </c>
      <c r="D55" s="7">
        <f t="shared" si="10"/>
        <v>1</v>
      </c>
      <c r="E55" s="7">
        <f t="shared" si="11"/>
        <v>10.8</v>
      </c>
      <c r="F55" s="8"/>
      <c r="R55" s="7">
        <v>36</v>
      </c>
      <c r="S55" s="7">
        <v>11.830000000000002</v>
      </c>
      <c r="T55" s="7">
        <f t="shared" si="15"/>
        <v>11.57</v>
      </c>
      <c r="U55" s="7">
        <f t="shared" si="16"/>
        <v>1</v>
      </c>
      <c r="V55" s="7">
        <f t="shared" si="17"/>
        <v>11.57</v>
      </c>
    </row>
    <row r="56" spans="1:22" ht="12.9" customHeight="1">
      <c r="A56" s="7">
        <v>33</v>
      </c>
      <c r="B56" s="7">
        <v>10.867000000000001</v>
      </c>
      <c r="C56" s="7">
        <f t="shared" si="9"/>
        <v>10.84</v>
      </c>
      <c r="D56" s="7">
        <f t="shared" si="10"/>
        <v>1</v>
      </c>
      <c r="E56" s="7">
        <f t="shared" si="11"/>
        <v>10.84</v>
      </c>
      <c r="F56" s="8"/>
      <c r="R56" s="7">
        <v>37</v>
      </c>
      <c r="S56" s="7">
        <v>11.97</v>
      </c>
      <c r="T56" s="7">
        <f t="shared" si="15"/>
        <v>11.9</v>
      </c>
      <c r="U56" s="7">
        <f t="shared" si="16"/>
        <v>1</v>
      </c>
      <c r="V56" s="7">
        <f t="shared" si="17"/>
        <v>11.9</v>
      </c>
    </row>
    <row r="57" spans="1:22" ht="12.9" customHeight="1">
      <c r="A57" s="7">
        <v>34</v>
      </c>
      <c r="B57" s="7">
        <v>11.097000000000001</v>
      </c>
      <c r="C57" s="7">
        <f t="shared" si="9"/>
        <v>10.98</v>
      </c>
      <c r="D57" s="7">
        <f t="shared" si="10"/>
        <v>1</v>
      </c>
      <c r="E57" s="7">
        <f t="shared" si="11"/>
        <v>10.98</v>
      </c>
      <c r="F57" s="8"/>
      <c r="R57" s="16"/>
      <c r="S57" s="17"/>
      <c r="T57" s="17" t="s">
        <v>82</v>
      </c>
      <c r="U57" s="7">
        <f>SUM(U35:U56)</f>
        <v>37</v>
      </c>
      <c r="V57" s="18">
        <f>SUM(V31:V56)</f>
        <v>382.5</v>
      </c>
    </row>
    <row r="58" spans="1:22" ht="12.9" customHeight="1">
      <c r="A58" s="7">
        <v>35</v>
      </c>
      <c r="B58" s="7">
        <v>11.3</v>
      </c>
      <c r="C58" s="7">
        <f t="shared" si="9"/>
        <v>11.2</v>
      </c>
      <c r="D58" s="7">
        <f t="shared" si="10"/>
        <v>1</v>
      </c>
      <c r="E58" s="7">
        <f t="shared" si="11"/>
        <v>11.2</v>
      </c>
      <c r="F58" s="8"/>
    </row>
    <row r="59" spans="1:22" ht="12.9" customHeight="1">
      <c r="A59" s="7">
        <v>36</v>
      </c>
      <c r="B59" s="7">
        <v>11.830000000000002</v>
      </c>
      <c r="C59" s="7">
        <f t="shared" si="9"/>
        <v>11.57</v>
      </c>
      <c r="D59" s="7">
        <f t="shared" si="10"/>
        <v>1</v>
      </c>
      <c r="E59" s="7">
        <f t="shared" si="11"/>
        <v>11.57</v>
      </c>
      <c r="F59" s="8"/>
    </row>
    <row r="60" spans="1:22" ht="12.9" customHeight="1">
      <c r="A60" s="7">
        <v>37</v>
      </c>
      <c r="B60" s="7">
        <v>11.97</v>
      </c>
      <c r="C60" s="7">
        <f t="shared" si="9"/>
        <v>11.9</v>
      </c>
      <c r="D60" s="7">
        <f t="shared" si="10"/>
        <v>1</v>
      </c>
      <c r="E60" s="7">
        <f t="shared" si="11"/>
        <v>11.9</v>
      </c>
      <c r="F60" s="8"/>
    </row>
    <row r="62" spans="1:22" ht="12.9" customHeight="1">
      <c r="A62" s="6" t="s">
        <v>50</v>
      </c>
      <c r="B62" s="7"/>
      <c r="C62" s="7"/>
      <c r="D62" s="7"/>
      <c r="E62" s="7"/>
      <c r="F62" s="8"/>
    </row>
    <row r="63" spans="1:22" ht="12.9" customHeight="1">
      <c r="A63" s="7" t="s">
        <v>5</v>
      </c>
      <c r="B63" s="7" t="s">
        <v>46</v>
      </c>
      <c r="C63" s="12" t="s">
        <v>80</v>
      </c>
      <c r="D63" s="12" t="s">
        <v>79</v>
      </c>
      <c r="E63" s="12" t="s">
        <v>81</v>
      </c>
      <c r="F63" s="8" t="s">
        <v>48</v>
      </c>
      <c r="R63" s="32" t="s">
        <v>78</v>
      </c>
      <c r="S63" s="20"/>
      <c r="T63" s="19"/>
      <c r="U63" s="19"/>
      <c r="V63" s="11"/>
    </row>
    <row r="64" spans="1:22" ht="12.9" customHeight="1">
      <c r="A64" s="7">
        <v>0</v>
      </c>
      <c r="B64" s="7">
        <v>13.392000000000003</v>
      </c>
      <c r="C64" s="7"/>
      <c r="D64" s="7"/>
      <c r="E64" s="7"/>
      <c r="F64" s="8" t="s">
        <v>66</v>
      </c>
      <c r="R64" s="7" t="s">
        <v>5</v>
      </c>
      <c r="S64" s="12" t="s">
        <v>46</v>
      </c>
      <c r="T64" s="12" t="s">
        <v>80</v>
      </c>
      <c r="U64" s="12" t="s">
        <v>79</v>
      </c>
      <c r="V64" s="12" t="s">
        <v>81</v>
      </c>
    </row>
    <row r="65" spans="1:22" ht="12.9" customHeight="1">
      <c r="A65" s="7">
        <v>1</v>
      </c>
      <c r="B65" s="7">
        <v>13.287000000000003</v>
      </c>
      <c r="C65" s="7">
        <f>ROUND((B64+B65)/2,2)</f>
        <v>13.34</v>
      </c>
      <c r="D65" s="7">
        <f>A65-A64</f>
        <v>1</v>
      </c>
      <c r="E65" s="7">
        <f>ROUND(C65*D65,2)</f>
        <v>13.34</v>
      </c>
      <c r="F65" s="8"/>
      <c r="R65" s="7">
        <v>0</v>
      </c>
      <c r="S65" s="7">
        <v>13.392000000000003</v>
      </c>
      <c r="T65" s="7"/>
      <c r="U65" s="7"/>
      <c r="V65" s="7"/>
    </row>
    <row r="66" spans="1:22" ht="12.9" customHeight="1">
      <c r="A66" s="7">
        <v>2</v>
      </c>
      <c r="B66" s="7">
        <v>12.557000000000002</v>
      </c>
      <c r="C66" s="7">
        <f t="shared" ref="C66:C85" si="18">ROUND((B65+B66)/2,2)</f>
        <v>12.92</v>
      </c>
      <c r="D66" s="7">
        <f t="shared" ref="D66:D85" si="19">A66-A65</f>
        <v>1</v>
      </c>
      <c r="E66" s="7">
        <f t="shared" ref="E66:E85" si="20">ROUND(C66*D66,2)</f>
        <v>12.92</v>
      </c>
      <c r="F66" s="8"/>
      <c r="R66" s="7">
        <v>1</v>
      </c>
      <c r="S66" s="7">
        <v>13.287000000000003</v>
      </c>
      <c r="T66" s="7">
        <f>ROUND((S65+S66)/2,2)</f>
        <v>13.34</v>
      </c>
      <c r="U66" s="7">
        <f>R66-R65</f>
        <v>1</v>
      </c>
      <c r="V66" s="7">
        <f>ROUND(T66*U66,2)</f>
        <v>13.34</v>
      </c>
    </row>
    <row r="67" spans="1:22" ht="12.9" customHeight="1">
      <c r="A67" s="7">
        <v>3</v>
      </c>
      <c r="B67" s="7">
        <v>11.612000000000002</v>
      </c>
      <c r="C67" s="7">
        <f t="shared" si="18"/>
        <v>12.08</v>
      </c>
      <c r="D67" s="7">
        <f t="shared" si="19"/>
        <v>1</v>
      </c>
      <c r="E67" s="7">
        <f t="shared" si="20"/>
        <v>12.08</v>
      </c>
      <c r="F67" s="8"/>
      <c r="R67" s="7">
        <v>2</v>
      </c>
      <c r="S67" s="7">
        <v>12.557000000000002</v>
      </c>
      <c r="T67" s="7">
        <f t="shared" ref="T67:T82" si="21">ROUND((S66+S67)/2,2)</f>
        <v>12.92</v>
      </c>
      <c r="U67" s="7">
        <f t="shared" ref="U67:U82" si="22">R67-R66</f>
        <v>1</v>
      </c>
      <c r="V67" s="7">
        <f t="shared" ref="V67:V82" si="23">ROUND(T67*U67,2)</f>
        <v>12.92</v>
      </c>
    </row>
    <row r="68" spans="1:22" ht="12.9" customHeight="1">
      <c r="A68" s="7">
        <v>4</v>
      </c>
      <c r="B68" s="7">
        <v>11.103000000000002</v>
      </c>
      <c r="C68" s="7">
        <f t="shared" si="18"/>
        <v>11.36</v>
      </c>
      <c r="D68" s="7">
        <f t="shared" si="19"/>
        <v>1</v>
      </c>
      <c r="E68" s="7">
        <f t="shared" si="20"/>
        <v>11.36</v>
      </c>
      <c r="F68" s="8"/>
      <c r="R68" s="7">
        <v>3</v>
      </c>
      <c r="S68" s="7">
        <v>11.612000000000002</v>
      </c>
      <c r="T68" s="7">
        <f t="shared" si="21"/>
        <v>12.08</v>
      </c>
      <c r="U68" s="7">
        <f t="shared" si="22"/>
        <v>1</v>
      </c>
      <c r="V68" s="7">
        <f t="shared" si="23"/>
        <v>12.08</v>
      </c>
    </row>
    <row r="69" spans="1:22" ht="12.9" customHeight="1">
      <c r="A69" s="7">
        <v>5</v>
      </c>
      <c r="B69" s="7">
        <v>10.783000000000001</v>
      </c>
      <c r="C69" s="7">
        <f t="shared" si="18"/>
        <v>10.94</v>
      </c>
      <c r="D69" s="7">
        <f t="shared" si="19"/>
        <v>1</v>
      </c>
      <c r="E69" s="7">
        <f t="shared" si="20"/>
        <v>10.94</v>
      </c>
      <c r="F69" s="8"/>
      <c r="R69" s="7">
        <v>4</v>
      </c>
      <c r="S69" s="7">
        <v>11.103000000000002</v>
      </c>
      <c r="T69" s="7">
        <f t="shared" si="21"/>
        <v>11.36</v>
      </c>
      <c r="U69" s="7">
        <f t="shared" si="22"/>
        <v>1</v>
      </c>
      <c r="V69" s="7">
        <f t="shared" si="23"/>
        <v>11.36</v>
      </c>
    </row>
    <row r="70" spans="1:22" ht="12.9" customHeight="1">
      <c r="A70" s="7">
        <v>6</v>
      </c>
      <c r="B70" s="7">
        <v>10.563000000000002</v>
      </c>
      <c r="C70" s="7">
        <f t="shared" si="18"/>
        <v>10.67</v>
      </c>
      <c r="D70" s="7">
        <f t="shared" si="19"/>
        <v>1</v>
      </c>
      <c r="E70" s="7">
        <f t="shared" si="20"/>
        <v>10.67</v>
      </c>
      <c r="F70" s="8"/>
      <c r="R70" s="7">
        <v>5</v>
      </c>
      <c r="S70" s="7">
        <v>10.783000000000001</v>
      </c>
      <c r="T70" s="7">
        <f t="shared" si="21"/>
        <v>10.94</v>
      </c>
      <c r="U70" s="7">
        <f t="shared" si="22"/>
        <v>1</v>
      </c>
      <c r="V70" s="7">
        <f t="shared" si="23"/>
        <v>10.94</v>
      </c>
    </row>
    <row r="71" spans="1:22" ht="12.9" customHeight="1">
      <c r="A71" s="7">
        <v>7</v>
      </c>
      <c r="B71" s="7">
        <v>10.503000000000002</v>
      </c>
      <c r="C71" s="7">
        <f t="shared" si="18"/>
        <v>10.53</v>
      </c>
      <c r="D71" s="7">
        <f t="shared" si="19"/>
        <v>1</v>
      </c>
      <c r="E71" s="7">
        <f t="shared" si="20"/>
        <v>10.53</v>
      </c>
      <c r="F71" s="8"/>
      <c r="R71" s="7">
        <v>6</v>
      </c>
      <c r="S71" s="7">
        <v>10.563000000000002</v>
      </c>
      <c r="T71" s="7">
        <f t="shared" si="21"/>
        <v>10.67</v>
      </c>
      <c r="U71" s="7">
        <f t="shared" si="22"/>
        <v>1</v>
      </c>
      <c r="V71" s="7">
        <f t="shared" si="23"/>
        <v>10.67</v>
      </c>
    </row>
    <row r="72" spans="1:22" ht="12.9" customHeight="1">
      <c r="A72" s="7">
        <v>9</v>
      </c>
      <c r="B72" s="7">
        <v>10.433000000000002</v>
      </c>
      <c r="C72" s="7">
        <f t="shared" si="18"/>
        <v>10.47</v>
      </c>
      <c r="D72" s="7">
        <f t="shared" si="19"/>
        <v>2</v>
      </c>
      <c r="E72" s="7">
        <f t="shared" si="20"/>
        <v>20.94</v>
      </c>
      <c r="F72" s="8"/>
      <c r="R72" s="7">
        <v>7</v>
      </c>
      <c r="S72" s="7">
        <v>10.503000000000002</v>
      </c>
      <c r="T72" s="7">
        <f t="shared" si="21"/>
        <v>10.53</v>
      </c>
      <c r="U72" s="7">
        <f t="shared" si="22"/>
        <v>1</v>
      </c>
      <c r="V72" s="7">
        <f t="shared" si="23"/>
        <v>10.53</v>
      </c>
    </row>
    <row r="73" spans="1:22" ht="12.9" customHeight="1">
      <c r="A73" s="7">
        <v>11</v>
      </c>
      <c r="B73" s="7">
        <v>10.423000000000002</v>
      </c>
      <c r="C73" s="7">
        <f t="shared" si="18"/>
        <v>10.43</v>
      </c>
      <c r="D73" s="7">
        <f t="shared" si="19"/>
        <v>2</v>
      </c>
      <c r="E73" s="7">
        <f t="shared" si="20"/>
        <v>20.86</v>
      </c>
      <c r="F73" s="8"/>
      <c r="R73" s="7">
        <f>ROUND(R72+(S72-S73)*1.5,2)</f>
        <v>9.25</v>
      </c>
      <c r="S73" s="7">
        <v>9</v>
      </c>
      <c r="T73" s="7">
        <f t="shared" si="21"/>
        <v>9.75</v>
      </c>
      <c r="U73" s="7">
        <f t="shared" si="22"/>
        <v>2.25</v>
      </c>
      <c r="V73" s="7">
        <f t="shared" si="23"/>
        <v>21.94</v>
      </c>
    </row>
    <row r="74" spans="1:22" ht="12.9" customHeight="1">
      <c r="A74" s="7">
        <v>13</v>
      </c>
      <c r="B74" s="7">
        <v>10.393000000000001</v>
      </c>
      <c r="C74" s="7">
        <f t="shared" si="18"/>
        <v>10.41</v>
      </c>
      <c r="D74" s="7">
        <f t="shared" si="19"/>
        <v>2</v>
      </c>
      <c r="E74" s="7">
        <f t="shared" si="20"/>
        <v>20.82</v>
      </c>
      <c r="F74" s="8"/>
      <c r="R74" s="7">
        <f>R73+10</f>
        <v>19.25</v>
      </c>
      <c r="S74" s="7">
        <v>9</v>
      </c>
      <c r="T74" s="7">
        <f t="shared" si="21"/>
        <v>9</v>
      </c>
      <c r="U74" s="7">
        <f t="shared" si="22"/>
        <v>10</v>
      </c>
      <c r="V74" s="7">
        <f t="shared" si="23"/>
        <v>90</v>
      </c>
    </row>
    <row r="75" spans="1:22" ht="12.9" customHeight="1">
      <c r="A75" s="7">
        <v>15</v>
      </c>
      <c r="B75" s="7">
        <v>10.393000000000001</v>
      </c>
      <c r="C75" s="7">
        <f t="shared" si="18"/>
        <v>10.39</v>
      </c>
      <c r="D75" s="7">
        <f t="shared" si="19"/>
        <v>2</v>
      </c>
      <c r="E75" s="7">
        <f t="shared" si="20"/>
        <v>20.78</v>
      </c>
      <c r="F75" s="8"/>
      <c r="R75" s="7">
        <f>ROUND(R74+(S75-S74)*1.5,2)</f>
        <v>21.38</v>
      </c>
      <c r="S75" s="7">
        <v>10.42</v>
      </c>
      <c r="T75" s="7">
        <f t="shared" si="21"/>
        <v>9.7100000000000009</v>
      </c>
      <c r="U75" s="7">
        <f t="shared" si="22"/>
        <v>2.129999999999999</v>
      </c>
      <c r="V75" s="7">
        <f t="shared" si="23"/>
        <v>20.68</v>
      </c>
    </row>
    <row r="76" spans="1:22" ht="12.9" customHeight="1">
      <c r="A76" s="7">
        <v>17</v>
      </c>
      <c r="B76" s="7">
        <v>10.413000000000002</v>
      </c>
      <c r="C76" s="7">
        <f t="shared" si="18"/>
        <v>10.4</v>
      </c>
      <c r="D76" s="7">
        <f t="shared" si="19"/>
        <v>2</v>
      </c>
      <c r="E76" s="7">
        <f t="shared" si="20"/>
        <v>20.8</v>
      </c>
      <c r="F76" s="8"/>
      <c r="R76" s="7">
        <v>23</v>
      </c>
      <c r="S76" s="7">
        <v>10.463000000000001</v>
      </c>
      <c r="T76" s="7">
        <f t="shared" si="21"/>
        <v>10.44</v>
      </c>
      <c r="U76" s="7">
        <f t="shared" si="22"/>
        <v>1.620000000000001</v>
      </c>
      <c r="V76" s="7">
        <f t="shared" si="23"/>
        <v>16.91</v>
      </c>
    </row>
    <row r="77" spans="1:22" ht="12.9" customHeight="1">
      <c r="A77" s="7">
        <v>19</v>
      </c>
      <c r="B77" s="7">
        <v>10.393000000000001</v>
      </c>
      <c r="C77" s="7">
        <f t="shared" si="18"/>
        <v>10.4</v>
      </c>
      <c r="D77" s="7">
        <f t="shared" si="19"/>
        <v>2</v>
      </c>
      <c r="E77" s="7">
        <f t="shared" si="20"/>
        <v>20.8</v>
      </c>
      <c r="F77" s="8"/>
      <c r="R77" s="7">
        <v>24</v>
      </c>
      <c r="S77" s="7">
        <v>10.633000000000001</v>
      </c>
      <c r="T77" s="7">
        <f t="shared" si="21"/>
        <v>10.55</v>
      </c>
      <c r="U77" s="7">
        <f t="shared" si="22"/>
        <v>1</v>
      </c>
      <c r="V77" s="7">
        <f t="shared" si="23"/>
        <v>10.55</v>
      </c>
    </row>
    <row r="78" spans="1:22" ht="12.9" customHeight="1">
      <c r="A78" s="7">
        <v>21</v>
      </c>
      <c r="B78" s="7">
        <v>10.423000000000002</v>
      </c>
      <c r="C78" s="7">
        <f t="shared" si="18"/>
        <v>10.41</v>
      </c>
      <c r="D78" s="7">
        <f t="shared" si="19"/>
        <v>2</v>
      </c>
      <c r="E78" s="7">
        <f t="shared" si="20"/>
        <v>20.82</v>
      </c>
      <c r="F78" s="8"/>
      <c r="R78" s="7">
        <v>25</v>
      </c>
      <c r="S78" s="7">
        <v>11.103000000000002</v>
      </c>
      <c r="T78" s="7">
        <f t="shared" si="21"/>
        <v>10.87</v>
      </c>
      <c r="U78" s="7">
        <f t="shared" si="22"/>
        <v>1</v>
      </c>
      <c r="V78" s="7">
        <f t="shared" si="23"/>
        <v>10.87</v>
      </c>
    </row>
    <row r="79" spans="1:22" ht="12.9" customHeight="1">
      <c r="A79" s="7">
        <v>23</v>
      </c>
      <c r="B79" s="7">
        <v>10.463000000000001</v>
      </c>
      <c r="C79" s="7">
        <f t="shared" si="18"/>
        <v>10.44</v>
      </c>
      <c r="D79" s="7">
        <f t="shared" si="19"/>
        <v>2</v>
      </c>
      <c r="E79" s="7">
        <f t="shared" si="20"/>
        <v>20.88</v>
      </c>
      <c r="F79" s="8"/>
      <c r="M79" s="4"/>
      <c r="R79" s="7">
        <v>26</v>
      </c>
      <c r="S79" s="7">
        <v>11.447000000000003</v>
      </c>
      <c r="T79" s="7">
        <f t="shared" si="21"/>
        <v>11.28</v>
      </c>
      <c r="U79" s="7">
        <f t="shared" si="22"/>
        <v>1</v>
      </c>
      <c r="V79" s="7">
        <f t="shared" si="23"/>
        <v>11.28</v>
      </c>
    </row>
    <row r="80" spans="1:22" ht="12.9" customHeight="1">
      <c r="A80" s="7">
        <v>24</v>
      </c>
      <c r="B80" s="7">
        <v>10.633000000000001</v>
      </c>
      <c r="C80" s="7">
        <f t="shared" si="18"/>
        <v>10.55</v>
      </c>
      <c r="D80" s="7">
        <f t="shared" si="19"/>
        <v>1</v>
      </c>
      <c r="E80" s="7">
        <f t="shared" si="20"/>
        <v>10.55</v>
      </c>
      <c r="F80" s="8"/>
      <c r="R80" s="7">
        <v>27</v>
      </c>
      <c r="S80" s="7">
        <v>11.907000000000004</v>
      </c>
      <c r="T80" s="7">
        <f t="shared" si="21"/>
        <v>11.68</v>
      </c>
      <c r="U80" s="7">
        <f t="shared" si="22"/>
        <v>1</v>
      </c>
      <c r="V80" s="7">
        <f t="shared" si="23"/>
        <v>11.68</v>
      </c>
    </row>
    <row r="81" spans="1:22" ht="12.9" customHeight="1">
      <c r="A81" s="7">
        <v>25</v>
      </c>
      <c r="B81" s="7">
        <v>11.103000000000002</v>
      </c>
      <c r="C81" s="7">
        <f t="shared" si="18"/>
        <v>10.87</v>
      </c>
      <c r="D81" s="7">
        <f t="shared" si="19"/>
        <v>1</v>
      </c>
      <c r="E81" s="7">
        <f t="shared" si="20"/>
        <v>10.87</v>
      </c>
      <c r="F81" s="8"/>
      <c r="R81" s="7">
        <v>28</v>
      </c>
      <c r="S81" s="7">
        <v>12.147000000000002</v>
      </c>
      <c r="T81" s="7">
        <f t="shared" si="21"/>
        <v>12.03</v>
      </c>
      <c r="U81" s="7">
        <f t="shared" si="22"/>
        <v>1</v>
      </c>
      <c r="V81" s="7">
        <f t="shared" si="23"/>
        <v>12.03</v>
      </c>
    </row>
    <row r="82" spans="1:22" ht="12.9" customHeight="1">
      <c r="A82" s="7">
        <v>26</v>
      </c>
      <c r="B82" s="7">
        <v>11.447000000000003</v>
      </c>
      <c r="C82" s="7">
        <f t="shared" si="18"/>
        <v>11.28</v>
      </c>
      <c r="D82" s="7">
        <f t="shared" si="19"/>
        <v>1</v>
      </c>
      <c r="E82" s="7">
        <f t="shared" si="20"/>
        <v>11.28</v>
      </c>
      <c r="F82" s="8"/>
      <c r="R82" s="7">
        <v>29</v>
      </c>
      <c r="S82" s="7">
        <v>12.077000000000002</v>
      </c>
      <c r="T82" s="7">
        <f t="shared" si="21"/>
        <v>12.11</v>
      </c>
      <c r="U82" s="7">
        <f t="shared" si="22"/>
        <v>1</v>
      </c>
      <c r="V82" s="7">
        <f t="shared" si="23"/>
        <v>12.11</v>
      </c>
    </row>
    <row r="83" spans="1:22" ht="12.9" customHeight="1">
      <c r="A83" s="7">
        <v>27</v>
      </c>
      <c r="B83" s="7">
        <v>11.907000000000004</v>
      </c>
      <c r="C83" s="7">
        <f t="shared" si="18"/>
        <v>11.68</v>
      </c>
      <c r="D83" s="7">
        <f t="shared" si="19"/>
        <v>1</v>
      </c>
      <c r="E83" s="7">
        <f t="shared" si="20"/>
        <v>11.68</v>
      </c>
      <c r="F83" s="8"/>
      <c r="R83" s="25"/>
      <c r="S83" s="26"/>
      <c r="T83" s="26" t="s">
        <v>82</v>
      </c>
      <c r="U83" s="7">
        <f>SUM(U66:U82)</f>
        <v>29</v>
      </c>
      <c r="V83" s="27">
        <f>SUM(V66:V82)</f>
        <v>299.89</v>
      </c>
    </row>
    <row r="84" spans="1:22" ht="12.9" customHeight="1">
      <c r="A84" s="7">
        <v>28</v>
      </c>
      <c r="B84" s="7">
        <v>12.147000000000002</v>
      </c>
      <c r="C84" s="7">
        <f t="shared" si="18"/>
        <v>12.03</v>
      </c>
      <c r="D84" s="7">
        <f t="shared" si="19"/>
        <v>1</v>
      </c>
      <c r="E84" s="7">
        <f t="shared" si="20"/>
        <v>12.03</v>
      </c>
      <c r="F84" s="8"/>
    </row>
    <row r="85" spans="1:22" ht="12.9" customHeight="1">
      <c r="A85" s="7">
        <v>29</v>
      </c>
      <c r="B85" s="7">
        <v>12.077000000000002</v>
      </c>
      <c r="C85" s="7">
        <f t="shared" si="18"/>
        <v>12.11</v>
      </c>
      <c r="D85" s="7">
        <f t="shared" si="19"/>
        <v>1</v>
      </c>
      <c r="E85" s="7">
        <f t="shared" si="20"/>
        <v>12.11</v>
      </c>
      <c r="F85" s="8"/>
    </row>
    <row r="87" spans="1:22" ht="12.9" customHeight="1">
      <c r="R87" s="10" t="s">
        <v>78</v>
      </c>
      <c r="S87" s="10"/>
      <c r="T87" s="19"/>
      <c r="U87" s="19"/>
      <c r="V87" s="11"/>
    </row>
    <row r="88" spans="1:22" ht="12.9" customHeight="1">
      <c r="A88" s="6" t="s">
        <v>51</v>
      </c>
      <c r="B88" s="7"/>
      <c r="C88" s="7"/>
      <c r="D88" s="7"/>
      <c r="E88" s="7"/>
      <c r="F88" s="8"/>
      <c r="R88" s="12" t="s">
        <v>5</v>
      </c>
      <c r="S88" s="12" t="s">
        <v>46</v>
      </c>
      <c r="T88" s="12" t="s">
        <v>80</v>
      </c>
      <c r="U88" s="12" t="s">
        <v>79</v>
      </c>
      <c r="V88" s="12" t="s">
        <v>81</v>
      </c>
    </row>
    <row r="89" spans="1:22" ht="12.9" customHeight="1">
      <c r="A89" s="7" t="s">
        <v>5</v>
      </c>
      <c r="B89" s="7" t="s">
        <v>46</v>
      </c>
      <c r="C89" s="12" t="s">
        <v>80</v>
      </c>
      <c r="D89" s="12" t="s">
        <v>79</v>
      </c>
      <c r="E89" s="12" t="s">
        <v>81</v>
      </c>
      <c r="F89" s="8" t="s">
        <v>48</v>
      </c>
      <c r="R89" s="7">
        <v>0</v>
      </c>
      <c r="S89" s="7">
        <v>13.346000000000004</v>
      </c>
      <c r="T89" s="7"/>
      <c r="U89" s="7"/>
      <c r="V89" s="7"/>
    </row>
    <row r="90" spans="1:22" ht="12.9" customHeight="1">
      <c r="A90" s="7">
        <v>0</v>
      </c>
      <c r="B90" s="7">
        <v>13.346000000000004</v>
      </c>
      <c r="C90" s="7"/>
      <c r="D90" s="7"/>
      <c r="E90" s="7"/>
      <c r="F90" s="8" t="s">
        <v>66</v>
      </c>
      <c r="R90" s="7">
        <v>1</v>
      </c>
      <c r="S90" s="7">
        <v>13.296000000000003</v>
      </c>
      <c r="T90" s="7">
        <f>ROUND((S89+S90)/2,2)</f>
        <v>13.32</v>
      </c>
      <c r="U90" s="7">
        <f>R90-R89</f>
        <v>1</v>
      </c>
      <c r="V90" s="7">
        <f>ROUND(T90*U90,2)</f>
        <v>13.32</v>
      </c>
    </row>
    <row r="91" spans="1:22" ht="12.9" customHeight="1">
      <c r="A91" s="7">
        <v>1</v>
      </c>
      <c r="B91" s="7">
        <v>13.296000000000003</v>
      </c>
      <c r="C91" s="7">
        <f>ROUND((B90+B91)/2,2)</f>
        <v>13.32</v>
      </c>
      <c r="D91" s="7">
        <f>A91-A90</f>
        <v>1</v>
      </c>
      <c r="E91" s="7">
        <f>ROUND(C91*D91,2)</f>
        <v>13.32</v>
      </c>
      <c r="F91" s="8"/>
      <c r="R91" s="7">
        <v>2</v>
      </c>
      <c r="S91" s="7">
        <v>12.296000000000003</v>
      </c>
      <c r="T91" s="7">
        <f t="shared" ref="T91:T108" si="24">ROUND((S90+S91)/2,2)</f>
        <v>12.8</v>
      </c>
      <c r="U91" s="7">
        <f t="shared" ref="U91:U108" si="25">R91-R90</f>
        <v>1</v>
      </c>
      <c r="V91" s="7">
        <f t="shared" ref="V91:V108" si="26">ROUND(T91*U91,2)</f>
        <v>12.8</v>
      </c>
    </row>
    <row r="92" spans="1:22" ht="12.9" customHeight="1">
      <c r="A92" s="7">
        <v>2</v>
      </c>
      <c r="B92" s="7">
        <v>12.296000000000003</v>
      </c>
      <c r="C92" s="7">
        <f t="shared" ref="C92:C112" si="27">ROUND((B91+B92)/2,2)</f>
        <v>12.8</v>
      </c>
      <c r="D92" s="7">
        <f t="shared" ref="D92:D112" si="28">A92-A91</f>
        <v>1</v>
      </c>
      <c r="E92" s="7">
        <f t="shared" ref="E92:E112" si="29">ROUND(C92*D92,2)</f>
        <v>12.8</v>
      </c>
      <c r="F92" s="8"/>
      <c r="R92" s="7">
        <v>3</v>
      </c>
      <c r="S92" s="7">
        <v>11.676000000000004</v>
      </c>
      <c r="T92" s="7">
        <f t="shared" si="24"/>
        <v>11.99</v>
      </c>
      <c r="U92" s="7">
        <f t="shared" si="25"/>
        <v>1</v>
      </c>
      <c r="V92" s="7">
        <f t="shared" si="26"/>
        <v>11.99</v>
      </c>
    </row>
    <row r="93" spans="1:22" ht="12.9" customHeight="1">
      <c r="A93" s="7">
        <v>3</v>
      </c>
      <c r="B93" s="7">
        <v>11.676000000000004</v>
      </c>
      <c r="C93" s="7">
        <f t="shared" si="27"/>
        <v>11.99</v>
      </c>
      <c r="D93" s="7">
        <f t="shared" si="28"/>
        <v>1</v>
      </c>
      <c r="E93" s="7">
        <f t="shared" si="29"/>
        <v>11.99</v>
      </c>
      <c r="F93" s="8"/>
      <c r="R93" s="7">
        <v>4</v>
      </c>
      <c r="S93" s="7">
        <v>11.112000000000004</v>
      </c>
      <c r="T93" s="7">
        <f t="shared" si="24"/>
        <v>11.39</v>
      </c>
      <c r="U93" s="7">
        <f t="shared" si="25"/>
        <v>1</v>
      </c>
      <c r="V93" s="7">
        <f t="shared" si="26"/>
        <v>11.39</v>
      </c>
    </row>
    <row r="94" spans="1:22" ht="12.9" customHeight="1">
      <c r="A94" s="7">
        <v>4</v>
      </c>
      <c r="B94" s="7">
        <v>11.112000000000004</v>
      </c>
      <c r="C94" s="7">
        <f t="shared" si="27"/>
        <v>11.39</v>
      </c>
      <c r="D94" s="7">
        <f t="shared" si="28"/>
        <v>1</v>
      </c>
      <c r="E94" s="7">
        <f t="shared" si="29"/>
        <v>11.39</v>
      </c>
      <c r="F94" s="8"/>
      <c r="R94" s="7">
        <v>5</v>
      </c>
      <c r="S94" s="7">
        <v>10.362000000000004</v>
      </c>
      <c r="T94" s="7">
        <f t="shared" si="24"/>
        <v>10.74</v>
      </c>
      <c r="U94" s="7">
        <f t="shared" si="25"/>
        <v>1</v>
      </c>
      <c r="V94" s="7">
        <f t="shared" si="26"/>
        <v>10.74</v>
      </c>
    </row>
    <row r="95" spans="1:22" ht="12.9" customHeight="1">
      <c r="A95" s="7">
        <v>5</v>
      </c>
      <c r="B95" s="7">
        <v>10.362000000000004</v>
      </c>
      <c r="C95" s="7">
        <f t="shared" si="27"/>
        <v>10.74</v>
      </c>
      <c r="D95" s="7">
        <f t="shared" si="28"/>
        <v>1</v>
      </c>
      <c r="E95" s="7">
        <f t="shared" si="29"/>
        <v>10.74</v>
      </c>
      <c r="F95" s="8"/>
      <c r="R95" s="7">
        <v>6</v>
      </c>
      <c r="S95" s="7">
        <v>10.562000000000003</v>
      </c>
      <c r="T95" s="7">
        <f t="shared" si="24"/>
        <v>10.46</v>
      </c>
      <c r="U95" s="7">
        <f t="shared" si="25"/>
        <v>1</v>
      </c>
      <c r="V95" s="7">
        <f t="shared" si="26"/>
        <v>10.46</v>
      </c>
    </row>
    <row r="96" spans="1:22" ht="12.9" customHeight="1">
      <c r="A96" s="7">
        <v>6</v>
      </c>
      <c r="B96" s="7">
        <v>10.562000000000003</v>
      </c>
      <c r="C96" s="7">
        <f t="shared" si="27"/>
        <v>10.46</v>
      </c>
      <c r="D96" s="7">
        <f t="shared" si="28"/>
        <v>1</v>
      </c>
      <c r="E96" s="7">
        <f t="shared" si="29"/>
        <v>10.46</v>
      </c>
      <c r="F96" s="8"/>
      <c r="R96" s="7">
        <v>7</v>
      </c>
      <c r="S96" s="7">
        <v>10.542000000000003</v>
      </c>
      <c r="T96" s="7">
        <f t="shared" si="24"/>
        <v>10.55</v>
      </c>
      <c r="U96" s="7">
        <f t="shared" si="25"/>
        <v>1</v>
      </c>
      <c r="V96" s="7">
        <f t="shared" si="26"/>
        <v>10.55</v>
      </c>
    </row>
    <row r="97" spans="1:22" ht="12.9" customHeight="1">
      <c r="A97" s="7">
        <v>7</v>
      </c>
      <c r="B97" s="7">
        <v>10.542000000000003</v>
      </c>
      <c r="C97" s="7">
        <f t="shared" si="27"/>
        <v>10.55</v>
      </c>
      <c r="D97" s="7">
        <f t="shared" si="28"/>
        <v>1</v>
      </c>
      <c r="E97" s="7">
        <f t="shared" si="29"/>
        <v>10.55</v>
      </c>
      <c r="F97" s="8"/>
      <c r="R97" s="7">
        <v>8</v>
      </c>
      <c r="S97" s="7">
        <v>10.502000000000004</v>
      </c>
      <c r="T97" s="7">
        <f t="shared" si="24"/>
        <v>10.52</v>
      </c>
      <c r="U97" s="7">
        <f t="shared" si="25"/>
        <v>1</v>
      </c>
      <c r="V97" s="7">
        <f t="shared" si="26"/>
        <v>10.52</v>
      </c>
    </row>
    <row r="98" spans="1:22" ht="12.9" customHeight="1">
      <c r="A98" s="7">
        <v>9</v>
      </c>
      <c r="B98" s="7">
        <v>10.502000000000004</v>
      </c>
      <c r="C98" s="7">
        <f t="shared" si="27"/>
        <v>10.52</v>
      </c>
      <c r="D98" s="7">
        <f t="shared" si="28"/>
        <v>2</v>
      </c>
      <c r="E98" s="7">
        <f t="shared" si="29"/>
        <v>21.04</v>
      </c>
      <c r="F98" s="8"/>
      <c r="R98" s="7">
        <f>ROUND(R97+(S97-S98)*1.5,2)</f>
        <v>10.25</v>
      </c>
      <c r="S98" s="7">
        <v>9</v>
      </c>
      <c r="T98" s="7">
        <f t="shared" si="24"/>
        <v>9.75</v>
      </c>
      <c r="U98" s="7">
        <f t="shared" si="25"/>
        <v>2.25</v>
      </c>
      <c r="V98" s="7">
        <f t="shared" si="26"/>
        <v>21.94</v>
      </c>
    </row>
    <row r="99" spans="1:22" ht="12.9" customHeight="1">
      <c r="A99" s="7">
        <v>11</v>
      </c>
      <c r="B99" s="7">
        <v>10.552000000000003</v>
      </c>
      <c r="C99" s="7">
        <f t="shared" si="27"/>
        <v>10.53</v>
      </c>
      <c r="D99" s="7">
        <f t="shared" si="28"/>
        <v>2</v>
      </c>
      <c r="E99" s="7">
        <f t="shared" si="29"/>
        <v>21.06</v>
      </c>
      <c r="F99" s="8"/>
      <c r="R99" s="7">
        <f>R98+10</f>
        <v>20.25</v>
      </c>
      <c r="S99" s="7">
        <v>9</v>
      </c>
      <c r="T99" s="7">
        <f t="shared" si="24"/>
        <v>9</v>
      </c>
      <c r="U99" s="7">
        <f t="shared" si="25"/>
        <v>10</v>
      </c>
      <c r="V99" s="7">
        <f t="shared" si="26"/>
        <v>90</v>
      </c>
    </row>
    <row r="100" spans="1:22" ht="12.9" customHeight="1">
      <c r="A100" s="7">
        <v>13</v>
      </c>
      <c r="B100" s="7">
        <v>10.522000000000004</v>
      </c>
      <c r="C100" s="7">
        <f t="shared" si="27"/>
        <v>10.54</v>
      </c>
      <c r="D100" s="7">
        <f t="shared" si="28"/>
        <v>2</v>
      </c>
      <c r="E100" s="7">
        <f t="shared" si="29"/>
        <v>21.08</v>
      </c>
      <c r="F100" s="8"/>
      <c r="R100" s="7">
        <f>ROUND(R99+(S100-S99)*1.5,2)</f>
        <v>22.35</v>
      </c>
      <c r="S100" s="7">
        <v>10.4</v>
      </c>
      <c r="T100" s="7">
        <f t="shared" si="24"/>
        <v>9.6999999999999993</v>
      </c>
      <c r="U100" s="7">
        <f t="shared" si="25"/>
        <v>2.1000000000000014</v>
      </c>
      <c r="V100" s="7">
        <f t="shared" si="26"/>
        <v>20.37</v>
      </c>
    </row>
    <row r="101" spans="1:22" ht="12.9" customHeight="1">
      <c r="A101" s="7">
        <v>15</v>
      </c>
      <c r="B101" s="7">
        <v>10.522000000000004</v>
      </c>
      <c r="C101" s="7">
        <f t="shared" si="27"/>
        <v>10.52</v>
      </c>
      <c r="D101" s="7">
        <f t="shared" si="28"/>
        <v>2</v>
      </c>
      <c r="E101" s="7">
        <f t="shared" si="29"/>
        <v>21.04</v>
      </c>
      <c r="F101" s="8"/>
      <c r="R101" s="7">
        <v>23</v>
      </c>
      <c r="S101" s="7">
        <v>10.322000000000003</v>
      </c>
      <c r="T101" s="7">
        <f t="shared" si="24"/>
        <v>10.36</v>
      </c>
      <c r="U101" s="7">
        <f t="shared" si="25"/>
        <v>0.64999999999999858</v>
      </c>
      <c r="V101" s="7">
        <f t="shared" si="26"/>
        <v>6.73</v>
      </c>
    </row>
    <row r="102" spans="1:22" ht="12.9" customHeight="1">
      <c r="A102" s="7">
        <v>17</v>
      </c>
      <c r="B102" s="7">
        <v>10.522000000000004</v>
      </c>
      <c r="C102" s="7">
        <f t="shared" si="27"/>
        <v>10.52</v>
      </c>
      <c r="D102" s="7">
        <f t="shared" si="28"/>
        <v>2</v>
      </c>
      <c r="E102" s="7">
        <f t="shared" si="29"/>
        <v>21.04</v>
      </c>
      <c r="F102" s="8"/>
      <c r="R102" s="7">
        <v>24</v>
      </c>
      <c r="S102" s="7">
        <v>10.332000000000004</v>
      </c>
      <c r="T102" s="7">
        <f t="shared" si="24"/>
        <v>10.33</v>
      </c>
      <c r="U102" s="7">
        <f t="shared" si="25"/>
        <v>1</v>
      </c>
      <c r="V102" s="7">
        <f t="shared" si="26"/>
        <v>10.33</v>
      </c>
    </row>
    <row r="103" spans="1:22" ht="12.9" customHeight="1">
      <c r="A103" s="7">
        <v>19</v>
      </c>
      <c r="B103" s="7">
        <v>10.482000000000003</v>
      </c>
      <c r="C103" s="7">
        <f t="shared" si="27"/>
        <v>10.5</v>
      </c>
      <c r="D103" s="7">
        <f t="shared" si="28"/>
        <v>2</v>
      </c>
      <c r="E103" s="7">
        <f t="shared" si="29"/>
        <v>21</v>
      </c>
      <c r="F103" s="8"/>
      <c r="R103" s="7">
        <v>25</v>
      </c>
      <c r="S103" s="7">
        <v>10.562000000000003</v>
      </c>
      <c r="T103" s="7">
        <f t="shared" si="24"/>
        <v>10.45</v>
      </c>
      <c r="U103" s="7">
        <f t="shared" si="25"/>
        <v>1</v>
      </c>
      <c r="V103" s="7">
        <f t="shared" si="26"/>
        <v>10.45</v>
      </c>
    </row>
    <row r="104" spans="1:22" ht="12.9" customHeight="1">
      <c r="A104" s="7">
        <v>21</v>
      </c>
      <c r="B104" s="7">
        <v>10.432000000000004</v>
      </c>
      <c r="C104" s="7">
        <f t="shared" si="27"/>
        <v>10.46</v>
      </c>
      <c r="D104" s="7">
        <f t="shared" si="28"/>
        <v>2</v>
      </c>
      <c r="E104" s="7">
        <f t="shared" si="29"/>
        <v>20.92</v>
      </c>
      <c r="F104" s="8"/>
      <c r="R104" s="7">
        <v>26</v>
      </c>
      <c r="S104" s="7">
        <v>10.642000000000003</v>
      </c>
      <c r="T104" s="7">
        <f t="shared" si="24"/>
        <v>10.6</v>
      </c>
      <c r="U104" s="7">
        <f t="shared" si="25"/>
        <v>1</v>
      </c>
      <c r="V104" s="7">
        <f t="shared" si="26"/>
        <v>10.6</v>
      </c>
    </row>
    <row r="105" spans="1:22" ht="12.9" customHeight="1">
      <c r="A105" s="7">
        <v>23</v>
      </c>
      <c r="B105" s="7">
        <v>10.322000000000003</v>
      </c>
      <c r="C105" s="7">
        <f t="shared" si="27"/>
        <v>10.38</v>
      </c>
      <c r="D105" s="7">
        <f t="shared" si="28"/>
        <v>2</v>
      </c>
      <c r="E105" s="7">
        <f t="shared" si="29"/>
        <v>20.76</v>
      </c>
      <c r="F105" s="8"/>
      <c r="L105" s="4"/>
      <c r="R105" s="7">
        <v>27</v>
      </c>
      <c r="S105" s="7">
        <v>11.112000000000004</v>
      </c>
      <c r="T105" s="7">
        <f t="shared" si="24"/>
        <v>10.88</v>
      </c>
      <c r="U105" s="7">
        <f t="shared" si="25"/>
        <v>1</v>
      </c>
      <c r="V105" s="7">
        <f t="shared" si="26"/>
        <v>10.88</v>
      </c>
    </row>
    <row r="106" spans="1:22" ht="12.9" customHeight="1">
      <c r="A106" s="7">
        <v>24</v>
      </c>
      <c r="B106" s="7">
        <v>10.332000000000004</v>
      </c>
      <c r="C106" s="7">
        <f t="shared" si="27"/>
        <v>10.33</v>
      </c>
      <c r="D106" s="7">
        <f t="shared" si="28"/>
        <v>1</v>
      </c>
      <c r="E106" s="7">
        <f t="shared" si="29"/>
        <v>10.33</v>
      </c>
      <c r="F106" s="8"/>
      <c r="R106" s="7">
        <v>28</v>
      </c>
      <c r="S106" s="7">
        <v>11.546000000000003</v>
      </c>
      <c r="T106" s="7">
        <f t="shared" si="24"/>
        <v>11.33</v>
      </c>
      <c r="U106" s="7">
        <f t="shared" si="25"/>
        <v>1</v>
      </c>
      <c r="V106" s="7">
        <f t="shared" si="26"/>
        <v>11.33</v>
      </c>
    </row>
    <row r="107" spans="1:22" ht="12.9" customHeight="1">
      <c r="A107" s="7">
        <v>25</v>
      </c>
      <c r="B107" s="7">
        <v>10.562000000000003</v>
      </c>
      <c r="C107" s="7">
        <f t="shared" si="27"/>
        <v>10.45</v>
      </c>
      <c r="D107" s="7">
        <f t="shared" si="28"/>
        <v>1</v>
      </c>
      <c r="E107" s="7">
        <f t="shared" si="29"/>
        <v>10.45</v>
      </c>
      <c r="F107" s="8"/>
      <c r="R107" s="7">
        <v>29</v>
      </c>
      <c r="S107" s="7">
        <v>11.966000000000005</v>
      </c>
      <c r="T107" s="7">
        <f t="shared" si="24"/>
        <v>11.76</v>
      </c>
      <c r="U107" s="7">
        <f t="shared" si="25"/>
        <v>1</v>
      </c>
      <c r="V107" s="7">
        <f t="shared" si="26"/>
        <v>11.76</v>
      </c>
    </row>
    <row r="108" spans="1:22" ht="12.9" customHeight="1">
      <c r="A108" s="7">
        <v>26</v>
      </c>
      <c r="B108" s="7">
        <v>10.642000000000003</v>
      </c>
      <c r="C108" s="7">
        <f t="shared" si="27"/>
        <v>10.6</v>
      </c>
      <c r="D108" s="7">
        <f t="shared" si="28"/>
        <v>1</v>
      </c>
      <c r="E108" s="7">
        <f t="shared" si="29"/>
        <v>10.6</v>
      </c>
      <c r="F108" s="8"/>
      <c r="R108" s="7">
        <v>30</v>
      </c>
      <c r="S108" s="7">
        <v>12.076000000000004</v>
      </c>
      <c r="T108" s="7">
        <f t="shared" si="24"/>
        <v>12.02</v>
      </c>
      <c r="U108" s="7">
        <f t="shared" si="25"/>
        <v>1</v>
      </c>
      <c r="V108" s="7">
        <f t="shared" si="26"/>
        <v>12.02</v>
      </c>
    </row>
    <row r="109" spans="1:22" ht="12.9" customHeight="1">
      <c r="A109" s="7">
        <v>27</v>
      </c>
      <c r="B109" s="7">
        <v>11.112000000000004</v>
      </c>
      <c r="C109" s="7">
        <f t="shared" si="27"/>
        <v>10.88</v>
      </c>
      <c r="D109" s="7">
        <f t="shared" si="28"/>
        <v>1</v>
      </c>
      <c r="E109" s="7">
        <f t="shared" si="29"/>
        <v>10.88</v>
      </c>
      <c r="F109" s="8"/>
      <c r="M109" s="4"/>
      <c r="R109" s="16"/>
      <c r="S109" s="17"/>
      <c r="T109" s="17"/>
      <c r="U109" s="17">
        <f>SUM(U90:U108)</f>
        <v>30</v>
      </c>
      <c r="V109" s="18">
        <f>SUM(V90:V108)</f>
        <v>308.17999999999995</v>
      </c>
    </row>
    <row r="110" spans="1:22" ht="12.9" customHeight="1">
      <c r="A110" s="7">
        <v>28</v>
      </c>
      <c r="B110" s="7">
        <v>11.546000000000003</v>
      </c>
      <c r="C110" s="7">
        <f t="shared" si="27"/>
        <v>11.33</v>
      </c>
      <c r="D110" s="7">
        <f t="shared" si="28"/>
        <v>1</v>
      </c>
      <c r="E110" s="7">
        <f t="shared" si="29"/>
        <v>11.33</v>
      </c>
      <c r="F110" s="8"/>
    </row>
    <row r="111" spans="1:22" ht="12.9" customHeight="1">
      <c r="A111" s="7">
        <v>29</v>
      </c>
      <c r="B111" s="7">
        <v>11.966000000000005</v>
      </c>
      <c r="C111" s="7">
        <f t="shared" si="27"/>
        <v>11.76</v>
      </c>
      <c r="D111" s="7">
        <f t="shared" si="28"/>
        <v>1</v>
      </c>
      <c r="E111" s="7">
        <f t="shared" si="29"/>
        <v>11.76</v>
      </c>
      <c r="F111" s="8"/>
    </row>
    <row r="112" spans="1:22" ht="12.9" customHeight="1">
      <c r="A112" s="7">
        <v>30</v>
      </c>
      <c r="B112" s="7">
        <v>12.076000000000004</v>
      </c>
      <c r="C112" s="7">
        <f t="shared" si="27"/>
        <v>12.02</v>
      </c>
      <c r="D112" s="7">
        <f t="shared" si="28"/>
        <v>1</v>
      </c>
      <c r="E112" s="7">
        <f t="shared" si="29"/>
        <v>12.02</v>
      </c>
      <c r="F112" s="8"/>
    </row>
    <row r="123" spans="1:22" ht="12.9" customHeight="1">
      <c r="R123" s="10" t="s">
        <v>78</v>
      </c>
      <c r="S123" s="10"/>
      <c r="T123" s="19"/>
      <c r="U123" s="19"/>
      <c r="V123" s="11"/>
    </row>
    <row r="124" spans="1:22" ht="12.9" customHeight="1">
      <c r="A124" s="6" t="s">
        <v>52</v>
      </c>
      <c r="B124" s="7"/>
      <c r="C124" s="7"/>
      <c r="D124" s="7"/>
      <c r="E124" s="7"/>
      <c r="F124" s="8"/>
      <c r="R124" s="12" t="s">
        <v>5</v>
      </c>
      <c r="S124" s="12" t="s">
        <v>46</v>
      </c>
      <c r="T124" s="12" t="s">
        <v>80</v>
      </c>
      <c r="U124" s="12" t="s">
        <v>79</v>
      </c>
      <c r="V124" s="12" t="s">
        <v>81</v>
      </c>
    </row>
    <row r="125" spans="1:22" ht="12.9" customHeight="1">
      <c r="A125" s="7" t="s">
        <v>5</v>
      </c>
      <c r="B125" s="7" t="s">
        <v>46</v>
      </c>
      <c r="C125" s="12" t="s">
        <v>80</v>
      </c>
      <c r="D125" s="12" t="s">
        <v>79</v>
      </c>
      <c r="E125" s="12" t="s">
        <v>81</v>
      </c>
      <c r="F125" s="8" t="s">
        <v>48</v>
      </c>
      <c r="R125" s="7">
        <v>0</v>
      </c>
      <c r="S125" s="7">
        <v>13.535000000000002</v>
      </c>
      <c r="T125" s="7"/>
      <c r="U125" s="7"/>
      <c r="V125" s="7"/>
    </row>
    <row r="126" spans="1:22" ht="12.9" customHeight="1">
      <c r="A126" s="7">
        <v>0</v>
      </c>
      <c r="B126" s="7">
        <v>13.535000000000002</v>
      </c>
      <c r="C126" s="7"/>
      <c r="D126" s="7"/>
      <c r="E126" s="7"/>
      <c r="F126" s="8" t="s">
        <v>66</v>
      </c>
      <c r="R126" s="7">
        <v>1</v>
      </c>
      <c r="S126" s="7">
        <v>13.505000000000003</v>
      </c>
      <c r="T126" s="7">
        <f>ROUND((S125+S126)/2,2)</f>
        <v>13.52</v>
      </c>
      <c r="U126" s="7">
        <f>R126-R125</f>
        <v>1</v>
      </c>
      <c r="V126" s="7">
        <f>ROUND(T126*U126,2)</f>
        <v>13.52</v>
      </c>
    </row>
    <row r="127" spans="1:22" ht="12.9" customHeight="1">
      <c r="A127" s="7">
        <v>1</v>
      </c>
      <c r="B127" s="7">
        <v>13.505000000000003</v>
      </c>
      <c r="C127" s="7">
        <f>ROUND((B126+B127)/2,2)</f>
        <v>13.52</v>
      </c>
      <c r="D127" s="7">
        <f>A127-A126</f>
        <v>1</v>
      </c>
      <c r="E127" s="7">
        <f>ROUND(C127*D127,2)</f>
        <v>13.52</v>
      </c>
      <c r="F127" s="8"/>
      <c r="R127" s="7">
        <v>2</v>
      </c>
      <c r="S127" s="7">
        <v>12.825000000000003</v>
      </c>
      <c r="T127" s="7">
        <f t="shared" ref="T127:T135" si="30">ROUND((S126+S127)/2,2)</f>
        <v>13.17</v>
      </c>
      <c r="U127" s="7">
        <f t="shared" ref="U127:U135" si="31">R127-R126</f>
        <v>1</v>
      </c>
      <c r="V127" s="7">
        <f t="shared" ref="V127:V135" si="32">ROUND(T127*U127,2)</f>
        <v>13.17</v>
      </c>
    </row>
    <row r="128" spans="1:22" ht="12.9" customHeight="1">
      <c r="A128" s="7">
        <v>2</v>
      </c>
      <c r="B128" s="7">
        <v>12.825000000000003</v>
      </c>
      <c r="C128" s="7">
        <f t="shared" ref="C128:C153" si="33">ROUND((B127+B128)/2,2)</f>
        <v>13.17</v>
      </c>
      <c r="D128" s="7">
        <f t="shared" ref="D128:D153" si="34">A128-A127</f>
        <v>1</v>
      </c>
      <c r="E128" s="7">
        <f t="shared" ref="E128:E153" si="35">ROUND(C128*D128,2)</f>
        <v>13.17</v>
      </c>
      <c r="F128" s="8"/>
      <c r="R128" s="7">
        <v>3</v>
      </c>
      <c r="S128" s="7">
        <v>12.145000000000003</v>
      </c>
      <c r="T128" s="7">
        <f t="shared" si="30"/>
        <v>12.49</v>
      </c>
      <c r="U128" s="7">
        <f t="shared" si="31"/>
        <v>1</v>
      </c>
      <c r="V128" s="7">
        <f t="shared" si="32"/>
        <v>12.49</v>
      </c>
    </row>
    <row r="129" spans="1:22" ht="12.9" customHeight="1">
      <c r="A129" s="7">
        <v>3</v>
      </c>
      <c r="B129" s="7">
        <v>12.145000000000003</v>
      </c>
      <c r="C129" s="7">
        <f t="shared" si="33"/>
        <v>12.49</v>
      </c>
      <c r="D129" s="7">
        <f t="shared" si="34"/>
        <v>1</v>
      </c>
      <c r="E129" s="7">
        <f t="shared" si="35"/>
        <v>12.49</v>
      </c>
      <c r="F129" s="8"/>
      <c r="R129" s="7">
        <v>4</v>
      </c>
      <c r="S129" s="7">
        <v>11.525000000000002</v>
      </c>
      <c r="T129" s="7">
        <f t="shared" si="30"/>
        <v>11.84</v>
      </c>
      <c r="U129" s="7">
        <f t="shared" si="31"/>
        <v>1</v>
      </c>
      <c r="V129" s="7">
        <f t="shared" si="32"/>
        <v>11.84</v>
      </c>
    </row>
    <row r="130" spans="1:22" ht="12.9" customHeight="1">
      <c r="A130" s="7">
        <v>4</v>
      </c>
      <c r="B130" s="7">
        <v>11.525000000000002</v>
      </c>
      <c r="C130" s="7">
        <f t="shared" si="33"/>
        <v>11.84</v>
      </c>
      <c r="D130" s="7">
        <f t="shared" si="34"/>
        <v>1</v>
      </c>
      <c r="E130" s="7">
        <f t="shared" si="35"/>
        <v>11.84</v>
      </c>
      <c r="F130" s="8"/>
      <c r="R130" s="7">
        <v>5</v>
      </c>
      <c r="S130" s="7">
        <v>11.185000000000002</v>
      </c>
      <c r="T130" s="7">
        <f t="shared" si="30"/>
        <v>11.36</v>
      </c>
      <c r="U130" s="7">
        <f t="shared" si="31"/>
        <v>1</v>
      </c>
      <c r="V130" s="7">
        <f t="shared" si="32"/>
        <v>11.36</v>
      </c>
    </row>
    <row r="131" spans="1:22" ht="12.9" customHeight="1">
      <c r="A131" s="7">
        <v>5</v>
      </c>
      <c r="B131" s="7">
        <v>11.185000000000002</v>
      </c>
      <c r="C131" s="7">
        <f t="shared" si="33"/>
        <v>11.36</v>
      </c>
      <c r="D131" s="7">
        <f t="shared" si="34"/>
        <v>1</v>
      </c>
      <c r="E131" s="7">
        <f t="shared" si="35"/>
        <v>11.36</v>
      </c>
      <c r="F131" s="8"/>
      <c r="R131" s="7">
        <v>5</v>
      </c>
      <c r="S131" s="7">
        <v>11.126000000000003</v>
      </c>
      <c r="T131" s="7">
        <f t="shared" si="30"/>
        <v>11.16</v>
      </c>
      <c r="U131" s="7">
        <f t="shared" si="31"/>
        <v>0</v>
      </c>
      <c r="V131" s="7">
        <f t="shared" si="32"/>
        <v>0</v>
      </c>
    </row>
    <row r="132" spans="1:22" ht="12.9" customHeight="1">
      <c r="A132" s="7">
        <v>5</v>
      </c>
      <c r="B132" s="7">
        <v>11.126000000000003</v>
      </c>
      <c r="C132" s="7">
        <f t="shared" si="33"/>
        <v>11.16</v>
      </c>
      <c r="D132" s="7">
        <f t="shared" si="34"/>
        <v>0</v>
      </c>
      <c r="E132" s="7">
        <f t="shared" si="35"/>
        <v>0</v>
      </c>
      <c r="F132" s="8"/>
      <c r="R132" s="7">
        <v>6</v>
      </c>
      <c r="S132" s="7">
        <v>10.966000000000003</v>
      </c>
      <c r="T132" s="7">
        <f t="shared" si="30"/>
        <v>11.05</v>
      </c>
      <c r="U132" s="7">
        <f t="shared" si="31"/>
        <v>1</v>
      </c>
      <c r="V132" s="7">
        <f t="shared" si="32"/>
        <v>11.05</v>
      </c>
    </row>
    <row r="133" spans="1:22" ht="12.9" customHeight="1">
      <c r="A133" s="7">
        <v>6</v>
      </c>
      <c r="B133" s="7">
        <v>10.966000000000003</v>
      </c>
      <c r="C133" s="7">
        <f t="shared" si="33"/>
        <v>11.05</v>
      </c>
      <c r="D133" s="7">
        <f t="shared" si="34"/>
        <v>1</v>
      </c>
      <c r="E133" s="7">
        <f t="shared" si="35"/>
        <v>11.05</v>
      </c>
      <c r="F133" s="8"/>
      <c r="R133" s="7">
        <v>7</v>
      </c>
      <c r="S133" s="7">
        <v>10.736000000000002</v>
      </c>
      <c r="T133" s="7">
        <f t="shared" si="30"/>
        <v>10.85</v>
      </c>
      <c r="U133" s="7">
        <f t="shared" si="31"/>
        <v>1</v>
      </c>
      <c r="V133" s="7">
        <f t="shared" si="32"/>
        <v>10.85</v>
      </c>
    </row>
    <row r="134" spans="1:22" ht="12.9" customHeight="1">
      <c r="A134" s="7">
        <v>7</v>
      </c>
      <c r="B134" s="7">
        <v>10.736000000000002</v>
      </c>
      <c r="C134" s="7">
        <f t="shared" si="33"/>
        <v>10.85</v>
      </c>
      <c r="D134" s="7">
        <f t="shared" si="34"/>
        <v>1</v>
      </c>
      <c r="E134" s="7">
        <f t="shared" si="35"/>
        <v>10.85</v>
      </c>
      <c r="F134" s="8"/>
      <c r="R134" s="7">
        <v>8</v>
      </c>
      <c r="S134" s="7">
        <v>10.566000000000003</v>
      </c>
      <c r="T134" s="7">
        <f t="shared" si="30"/>
        <v>10.65</v>
      </c>
      <c r="U134" s="7">
        <f t="shared" si="31"/>
        <v>1</v>
      </c>
      <c r="V134" s="7">
        <f t="shared" si="32"/>
        <v>10.65</v>
      </c>
    </row>
    <row r="135" spans="1:22" ht="12.9" customHeight="1">
      <c r="A135" s="7">
        <v>8</v>
      </c>
      <c r="B135" s="7">
        <v>10.566000000000003</v>
      </c>
      <c r="C135" s="7">
        <f t="shared" si="33"/>
        <v>10.65</v>
      </c>
      <c r="D135" s="7">
        <f t="shared" si="34"/>
        <v>1</v>
      </c>
      <c r="E135" s="7">
        <f t="shared" si="35"/>
        <v>10.65</v>
      </c>
      <c r="F135" s="8"/>
      <c r="R135" s="7">
        <v>9</v>
      </c>
      <c r="S135" s="7">
        <v>10.576000000000002</v>
      </c>
      <c r="T135" s="7">
        <f t="shared" si="30"/>
        <v>10.57</v>
      </c>
      <c r="U135" s="7">
        <f t="shared" si="31"/>
        <v>1</v>
      </c>
      <c r="V135" s="7">
        <f t="shared" si="32"/>
        <v>10.57</v>
      </c>
    </row>
    <row r="136" spans="1:22" ht="12.9" customHeight="1">
      <c r="A136" s="7">
        <v>9</v>
      </c>
      <c r="B136" s="7">
        <v>10.576000000000002</v>
      </c>
      <c r="C136" s="7">
        <f t="shared" si="33"/>
        <v>10.57</v>
      </c>
      <c r="D136" s="7">
        <f t="shared" si="34"/>
        <v>1</v>
      </c>
      <c r="E136" s="7">
        <f t="shared" si="35"/>
        <v>10.57</v>
      </c>
      <c r="F136" s="8"/>
      <c r="R136" s="5">
        <v>11</v>
      </c>
      <c r="S136" s="9">
        <v>10.52</v>
      </c>
      <c r="T136" s="7">
        <f>ROUND((S135+S136)/2,2)</f>
        <v>10.55</v>
      </c>
      <c r="U136" s="7">
        <f>R136-R135</f>
        <v>2</v>
      </c>
      <c r="V136" s="7">
        <f>ROUND(T136*U136,2)</f>
        <v>21.1</v>
      </c>
    </row>
    <row r="137" spans="1:22" ht="12.9" customHeight="1">
      <c r="A137" s="7">
        <v>11</v>
      </c>
      <c r="B137" s="7">
        <v>10.516000000000004</v>
      </c>
      <c r="C137" s="7">
        <f t="shared" si="33"/>
        <v>10.55</v>
      </c>
      <c r="D137" s="7">
        <f t="shared" si="34"/>
        <v>2</v>
      </c>
      <c r="E137" s="7">
        <f t="shared" si="35"/>
        <v>21.1</v>
      </c>
      <c r="F137" s="8"/>
      <c r="R137" s="7">
        <f>ROUND(R136+(S136-S137)*1.5,2)</f>
        <v>13.28</v>
      </c>
      <c r="S137" s="7">
        <v>9</v>
      </c>
      <c r="T137" s="7">
        <f>ROUND((S136+S137)/2,2)</f>
        <v>9.76</v>
      </c>
      <c r="U137" s="7">
        <f>R137-R136</f>
        <v>2.2799999999999994</v>
      </c>
      <c r="V137" s="7">
        <f>ROUND(T137*U137,2)</f>
        <v>22.25</v>
      </c>
    </row>
    <row r="138" spans="1:22" ht="12.9" customHeight="1">
      <c r="A138" s="7">
        <v>13</v>
      </c>
      <c r="B138" s="7">
        <v>10.596000000000004</v>
      </c>
      <c r="C138" s="7">
        <f t="shared" si="33"/>
        <v>10.56</v>
      </c>
      <c r="D138" s="7">
        <f t="shared" si="34"/>
        <v>2</v>
      </c>
      <c r="E138" s="7">
        <f t="shared" si="35"/>
        <v>21.12</v>
      </c>
      <c r="F138" s="8"/>
      <c r="R138" s="7">
        <f>R137+10</f>
        <v>23.28</v>
      </c>
      <c r="S138" s="7">
        <v>9</v>
      </c>
      <c r="T138" s="7">
        <f>ROUND((S137+S138)/2,2)</f>
        <v>9</v>
      </c>
      <c r="U138" s="7">
        <f>R138-R137</f>
        <v>10.000000000000002</v>
      </c>
      <c r="V138" s="7">
        <f>ROUND(T138*U138,2)</f>
        <v>90</v>
      </c>
    </row>
    <row r="139" spans="1:22" ht="12.9" customHeight="1">
      <c r="A139" s="7">
        <v>15</v>
      </c>
      <c r="B139" s="7">
        <v>10.556000000000003</v>
      </c>
      <c r="C139" s="7">
        <f t="shared" si="33"/>
        <v>10.58</v>
      </c>
      <c r="D139" s="7">
        <f t="shared" si="34"/>
        <v>2</v>
      </c>
      <c r="E139" s="7">
        <f t="shared" si="35"/>
        <v>21.16</v>
      </c>
      <c r="F139" s="8"/>
      <c r="R139" s="7">
        <f>ROUND(R138+(S139-S138)*1.5,2)</f>
        <v>25.61</v>
      </c>
      <c r="S139" s="7">
        <v>10.55</v>
      </c>
      <c r="T139" s="7">
        <f>ROUND((S138+S139)/2,2)</f>
        <v>9.7799999999999994</v>
      </c>
      <c r="U139" s="7">
        <f>R139-R138</f>
        <v>2.3299999999999983</v>
      </c>
      <c r="V139" s="7">
        <f>ROUND(T139*U139,2)</f>
        <v>22.79</v>
      </c>
    </row>
    <row r="140" spans="1:22" ht="12.9" customHeight="1">
      <c r="A140" s="7">
        <v>17</v>
      </c>
      <c r="B140" s="7">
        <v>10.416000000000004</v>
      </c>
      <c r="C140" s="7">
        <f t="shared" si="33"/>
        <v>10.49</v>
      </c>
      <c r="D140" s="7">
        <f t="shared" si="34"/>
        <v>2</v>
      </c>
      <c r="E140" s="7">
        <f t="shared" si="35"/>
        <v>20.98</v>
      </c>
      <c r="F140" s="8"/>
      <c r="R140" s="7">
        <v>27</v>
      </c>
      <c r="S140" s="7">
        <v>10.596000000000004</v>
      </c>
      <c r="T140" s="7">
        <f t="shared" ref="T140:T148" si="36">ROUND((S139+S140)/2,2)</f>
        <v>10.57</v>
      </c>
      <c r="U140" s="7">
        <f t="shared" ref="U140:U148" si="37">R140-R139</f>
        <v>1.3900000000000006</v>
      </c>
      <c r="V140" s="7">
        <f t="shared" ref="V140:V148" si="38">ROUND(T140*U140,2)</f>
        <v>14.69</v>
      </c>
    </row>
    <row r="141" spans="1:22" ht="12.9" customHeight="1">
      <c r="A141" s="7">
        <v>19</v>
      </c>
      <c r="B141" s="7">
        <v>10.526000000000003</v>
      </c>
      <c r="C141" s="7">
        <f t="shared" si="33"/>
        <v>10.47</v>
      </c>
      <c r="D141" s="7">
        <f t="shared" si="34"/>
        <v>2</v>
      </c>
      <c r="E141" s="7">
        <f t="shared" si="35"/>
        <v>20.94</v>
      </c>
      <c r="F141" s="8"/>
      <c r="R141" s="7">
        <v>29</v>
      </c>
      <c r="S141" s="7">
        <v>10.586000000000002</v>
      </c>
      <c r="T141" s="7">
        <f t="shared" si="36"/>
        <v>10.59</v>
      </c>
      <c r="U141" s="7">
        <f t="shared" si="37"/>
        <v>2</v>
      </c>
      <c r="V141" s="7">
        <f t="shared" si="38"/>
        <v>21.18</v>
      </c>
    </row>
    <row r="142" spans="1:22" ht="12.9" customHeight="1">
      <c r="A142" s="7">
        <v>21</v>
      </c>
      <c r="B142" s="7">
        <v>10.506000000000004</v>
      </c>
      <c r="C142" s="7">
        <f t="shared" si="33"/>
        <v>10.52</v>
      </c>
      <c r="D142" s="7">
        <f t="shared" si="34"/>
        <v>2</v>
      </c>
      <c r="E142" s="7">
        <f t="shared" si="35"/>
        <v>21.04</v>
      </c>
      <c r="F142" s="8"/>
      <c r="R142" s="7">
        <v>31</v>
      </c>
      <c r="S142" s="7">
        <v>10.616000000000003</v>
      </c>
      <c r="T142" s="7">
        <f t="shared" si="36"/>
        <v>10.6</v>
      </c>
      <c r="U142" s="7">
        <f t="shared" si="37"/>
        <v>2</v>
      </c>
      <c r="V142" s="7">
        <f t="shared" si="38"/>
        <v>21.2</v>
      </c>
    </row>
    <row r="143" spans="1:22" ht="12.9" customHeight="1">
      <c r="A143" s="7">
        <v>23</v>
      </c>
      <c r="B143" s="7">
        <v>10.566000000000003</v>
      </c>
      <c r="C143" s="7">
        <f t="shared" si="33"/>
        <v>10.54</v>
      </c>
      <c r="D143" s="7">
        <f t="shared" si="34"/>
        <v>2</v>
      </c>
      <c r="E143" s="7">
        <f t="shared" si="35"/>
        <v>21.08</v>
      </c>
      <c r="F143" s="8"/>
      <c r="L143" s="4"/>
      <c r="R143" s="7">
        <v>32</v>
      </c>
      <c r="S143" s="7">
        <v>10.606000000000003</v>
      </c>
      <c r="T143" s="7">
        <f t="shared" si="36"/>
        <v>10.61</v>
      </c>
      <c r="U143" s="7">
        <f t="shared" si="37"/>
        <v>1</v>
      </c>
      <c r="V143" s="7">
        <f t="shared" si="38"/>
        <v>10.61</v>
      </c>
    </row>
    <row r="144" spans="1:22" ht="12.9" customHeight="1">
      <c r="A144" s="7">
        <v>25</v>
      </c>
      <c r="B144" s="7">
        <v>10.546000000000003</v>
      </c>
      <c r="C144" s="7">
        <f t="shared" si="33"/>
        <v>10.56</v>
      </c>
      <c r="D144" s="7">
        <f t="shared" si="34"/>
        <v>2</v>
      </c>
      <c r="E144" s="7">
        <f t="shared" si="35"/>
        <v>21.12</v>
      </c>
      <c r="F144" s="8"/>
      <c r="R144" s="7">
        <v>33</v>
      </c>
      <c r="S144" s="7">
        <v>10.676000000000004</v>
      </c>
      <c r="T144" s="7">
        <f t="shared" si="36"/>
        <v>10.64</v>
      </c>
      <c r="U144" s="7">
        <f t="shared" si="37"/>
        <v>1</v>
      </c>
      <c r="V144" s="7">
        <f t="shared" si="38"/>
        <v>10.64</v>
      </c>
    </row>
    <row r="145" spans="1:22" ht="12.9" customHeight="1">
      <c r="A145" s="7">
        <v>27</v>
      </c>
      <c r="B145" s="7">
        <v>10.596000000000004</v>
      </c>
      <c r="C145" s="7">
        <f t="shared" si="33"/>
        <v>10.57</v>
      </c>
      <c r="D145" s="7">
        <f t="shared" si="34"/>
        <v>2</v>
      </c>
      <c r="E145" s="7">
        <f t="shared" si="35"/>
        <v>21.14</v>
      </c>
      <c r="F145" s="8"/>
      <c r="R145" s="7">
        <v>34</v>
      </c>
      <c r="S145" s="7">
        <v>11.126000000000003</v>
      </c>
      <c r="T145" s="7">
        <f t="shared" si="36"/>
        <v>10.9</v>
      </c>
      <c r="U145" s="7">
        <f t="shared" si="37"/>
        <v>1</v>
      </c>
      <c r="V145" s="7">
        <f t="shared" si="38"/>
        <v>10.9</v>
      </c>
    </row>
    <row r="146" spans="1:22" ht="12.9" customHeight="1">
      <c r="A146" s="7">
        <v>29</v>
      </c>
      <c r="B146" s="7">
        <v>10.586000000000002</v>
      </c>
      <c r="C146" s="7">
        <f t="shared" si="33"/>
        <v>10.59</v>
      </c>
      <c r="D146" s="7">
        <f t="shared" si="34"/>
        <v>2</v>
      </c>
      <c r="E146" s="7">
        <f t="shared" si="35"/>
        <v>21.18</v>
      </c>
      <c r="F146" s="8"/>
      <c r="R146" s="7">
        <v>35</v>
      </c>
      <c r="S146" s="7">
        <v>11.485000000000003</v>
      </c>
      <c r="T146" s="7">
        <f t="shared" si="36"/>
        <v>11.31</v>
      </c>
      <c r="U146" s="7">
        <f t="shared" si="37"/>
        <v>1</v>
      </c>
      <c r="V146" s="7">
        <f t="shared" si="38"/>
        <v>11.31</v>
      </c>
    </row>
    <row r="147" spans="1:22" ht="12.9" customHeight="1">
      <c r="A147" s="7">
        <v>31</v>
      </c>
      <c r="B147" s="7">
        <v>10.616000000000003</v>
      </c>
      <c r="C147" s="7">
        <f t="shared" si="33"/>
        <v>10.6</v>
      </c>
      <c r="D147" s="7">
        <f t="shared" si="34"/>
        <v>2</v>
      </c>
      <c r="E147" s="7">
        <f t="shared" si="35"/>
        <v>21.2</v>
      </c>
      <c r="F147" s="8"/>
      <c r="R147" s="7">
        <v>36</v>
      </c>
      <c r="S147" s="7">
        <v>11.645000000000003</v>
      </c>
      <c r="T147" s="7">
        <f t="shared" si="36"/>
        <v>11.57</v>
      </c>
      <c r="U147" s="7">
        <f t="shared" si="37"/>
        <v>1</v>
      </c>
      <c r="V147" s="7">
        <f t="shared" si="38"/>
        <v>11.57</v>
      </c>
    </row>
    <row r="148" spans="1:22" ht="12.9" customHeight="1">
      <c r="A148" s="7">
        <v>32</v>
      </c>
      <c r="B148" s="7">
        <v>10.606000000000003</v>
      </c>
      <c r="C148" s="7">
        <f t="shared" si="33"/>
        <v>10.61</v>
      </c>
      <c r="D148" s="7">
        <f t="shared" si="34"/>
        <v>1</v>
      </c>
      <c r="E148" s="7">
        <f t="shared" si="35"/>
        <v>10.61</v>
      </c>
      <c r="F148" s="8"/>
      <c r="R148" s="7">
        <v>38</v>
      </c>
      <c r="S148" s="7">
        <v>11.645000000000003</v>
      </c>
      <c r="T148" s="7">
        <f t="shared" si="36"/>
        <v>11.65</v>
      </c>
      <c r="U148" s="7">
        <f t="shared" si="37"/>
        <v>2</v>
      </c>
      <c r="V148" s="7">
        <f t="shared" si="38"/>
        <v>23.3</v>
      </c>
    </row>
    <row r="149" spans="1:22" ht="12.9" customHeight="1">
      <c r="A149" s="7">
        <v>33</v>
      </c>
      <c r="B149" s="7">
        <v>10.676000000000004</v>
      </c>
      <c r="C149" s="7">
        <f t="shared" si="33"/>
        <v>10.64</v>
      </c>
      <c r="D149" s="7">
        <f t="shared" si="34"/>
        <v>1</v>
      </c>
      <c r="E149" s="7">
        <f t="shared" si="35"/>
        <v>10.64</v>
      </c>
      <c r="F149" s="8"/>
      <c r="R149" s="16"/>
      <c r="S149" s="17"/>
      <c r="T149" s="17" t="s">
        <v>82</v>
      </c>
      <c r="U149" s="7">
        <f>SUM(U126:U148)</f>
        <v>38</v>
      </c>
      <c r="V149" s="18">
        <f>SUM(V126:V148)</f>
        <v>397.03999999999996</v>
      </c>
    </row>
    <row r="150" spans="1:22" ht="12.9" customHeight="1">
      <c r="A150" s="7">
        <v>34</v>
      </c>
      <c r="B150" s="7">
        <v>11.126000000000003</v>
      </c>
      <c r="C150" s="7">
        <f t="shared" si="33"/>
        <v>10.9</v>
      </c>
      <c r="D150" s="7">
        <f t="shared" si="34"/>
        <v>1</v>
      </c>
      <c r="E150" s="7">
        <f t="shared" si="35"/>
        <v>10.9</v>
      </c>
      <c r="F150" s="8"/>
    </row>
    <row r="151" spans="1:22" ht="12.9" customHeight="1">
      <c r="A151" s="7">
        <v>35</v>
      </c>
      <c r="B151" s="7">
        <v>11.485000000000003</v>
      </c>
      <c r="C151" s="7">
        <f t="shared" si="33"/>
        <v>11.31</v>
      </c>
      <c r="D151" s="7">
        <f t="shared" si="34"/>
        <v>1</v>
      </c>
      <c r="E151" s="7">
        <f t="shared" si="35"/>
        <v>11.31</v>
      </c>
      <c r="F151" s="8"/>
    </row>
    <row r="152" spans="1:22" ht="12.9" customHeight="1">
      <c r="A152" s="7">
        <v>36</v>
      </c>
      <c r="B152" s="7">
        <v>11.645000000000003</v>
      </c>
      <c r="C152" s="7">
        <f t="shared" si="33"/>
        <v>11.57</v>
      </c>
      <c r="D152" s="7">
        <f t="shared" si="34"/>
        <v>1</v>
      </c>
      <c r="E152" s="7">
        <f t="shared" si="35"/>
        <v>11.57</v>
      </c>
      <c r="F152" s="8"/>
    </row>
    <row r="153" spans="1:22" ht="12.9" customHeight="1">
      <c r="A153" s="7">
        <v>38</v>
      </c>
      <c r="B153" s="7">
        <v>11.645000000000003</v>
      </c>
      <c r="C153" s="7">
        <f t="shared" si="33"/>
        <v>11.65</v>
      </c>
      <c r="D153" s="7">
        <f t="shared" si="34"/>
        <v>2</v>
      </c>
      <c r="E153" s="7">
        <f t="shared" si="35"/>
        <v>23.3</v>
      </c>
      <c r="F153" s="8"/>
    </row>
    <row r="155" spans="1:22" ht="12.9" customHeight="1">
      <c r="R155" s="28" t="s">
        <v>78</v>
      </c>
      <c r="S155" s="28"/>
    </row>
    <row r="156" spans="1:22" ht="12.9" customHeight="1">
      <c r="A156" s="6" t="s">
        <v>53</v>
      </c>
      <c r="B156" s="7"/>
      <c r="C156" s="7"/>
      <c r="D156" s="7"/>
      <c r="E156" s="7"/>
      <c r="F156" s="8"/>
      <c r="R156" s="7" t="s">
        <v>5</v>
      </c>
      <c r="S156" s="7" t="s">
        <v>46</v>
      </c>
      <c r="T156" s="7" t="s">
        <v>80</v>
      </c>
      <c r="U156" s="7" t="s">
        <v>79</v>
      </c>
      <c r="V156" s="7" t="s">
        <v>81</v>
      </c>
    </row>
    <row r="157" spans="1:22" ht="12.9" customHeight="1">
      <c r="A157" s="7" t="s">
        <v>5</v>
      </c>
      <c r="B157" s="7" t="s">
        <v>46</v>
      </c>
      <c r="C157" s="12" t="s">
        <v>80</v>
      </c>
      <c r="D157" s="12" t="s">
        <v>79</v>
      </c>
      <c r="E157" s="12" t="s">
        <v>81</v>
      </c>
      <c r="F157" s="8" t="s">
        <v>48</v>
      </c>
      <c r="R157" s="7">
        <v>0</v>
      </c>
      <c r="S157" s="7">
        <v>13.417000000000003</v>
      </c>
      <c r="T157" s="7"/>
      <c r="U157" s="7"/>
      <c r="V157" s="7"/>
    </row>
    <row r="158" spans="1:22" ht="12.9" customHeight="1">
      <c r="A158" s="7">
        <v>0</v>
      </c>
      <c r="B158" s="7">
        <v>13.417000000000003</v>
      </c>
      <c r="C158" s="7"/>
      <c r="D158" s="7"/>
      <c r="E158" s="7"/>
      <c r="F158" s="8" t="s">
        <v>66</v>
      </c>
      <c r="R158" s="7">
        <v>1</v>
      </c>
      <c r="S158" s="7">
        <v>13.277000000000003</v>
      </c>
      <c r="T158" s="7">
        <f>ROUND((S157+S158)/2,2)</f>
        <v>13.35</v>
      </c>
      <c r="U158" s="7">
        <f>R158-R157</f>
        <v>1</v>
      </c>
      <c r="V158" s="7">
        <f>ROUND(T158*U158,2)</f>
        <v>13.35</v>
      </c>
    </row>
    <row r="159" spans="1:22" ht="12.9" customHeight="1">
      <c r="A159" s="7">
        <v>1</v>
      </c>
      <c r="B159" s="7">
        <v>13.277000000000003</v>
      </c>
      <c r="C159" s="7">
        <f>ROUND((B158+B159)/2,2)</f>
        <v>13.35</v>
      </c>
      <c r="D159" s="7">
        <f>A159-A158</f>
        <v>1</v>
      </c>
      <c r="E159" s="7">
        <f>ROUND(C159*D159,2)</f>
        <v>13.35</v>
      </c>
      <c r="F159" s="8"/>
      <c r="R159" s="7">
        <v>2</v>
      </c>
      <c r="S159" s="7">
        <v>12.537000000000003</v>
      </c>
      <c r="T159" s="7">
        <f t="shared" ref="T159:T177" si="39">ROUND((S158+S159)/2,2)</f>
        <v>12.91</v>
      </c>
      <c r="U159" s="7">
        <f t="shared" ref="U159:U177" si="40">R159-R158</f>
        <v>1</v>
      </c>
      <c r="V159" s="7">
        <f t="shared" ref="V159:V177" si="41">ROUND(T159*U159,2)</f>
        <v>12.91</v>
      </c>
    </row>
    <row r="160" spans="1:22" ht="12.9" customHeight="1">
      <c r="A160" s="7">
        <v>2</v>
      </c>
      <c r="B160" s="7">
        <v>12.537000000000003</v>
      </c>
      <c r="C160" s="7">
        <f t="shared" ref="C160:C182" si="42">ROUND((B159+B160)/2,2)</f>
        <v>12.91</v>
      </c>
      <c r="D160" s="7">
        <f t="shared" ref="D160:D182" si="43">A160-A159</f>
        <v>1</v>
      </c>
      <c r="E160" s="7">
        <f t="shared" ref="E160:E182" si="44">ROUND(C160*D160,2)</f>
        <v>12.91</v>
      </c>
      <c r="F160" s="8"/>
      <c r="R160" s="7">
        <v>3</v>
      </c>
      <c r="S160" s="7">
        <v>11.777000000000003</v>
      </c>
      <c r="T160" s="7">
        <f t="shared" si="39"/>
        <v>12.16</v>
      </c>
      <c r="U160" s="7">
        <f t="shared" si="40"/>
        <v>1</v>
      </c>
      <c r="V160" s="7">
        <f t="shared" si="41"/>
        <v>12.16</v>
      </c>
    </row>
    <row r="161" spans="1:22" ht="12.9" customHeight="1">
      <c r="A161" s="7">
        <v>3</v>
      </c>
      <c r="B161" s="7">
        <v>11.777000000000003</v>
      </c>
      <c r="C161" s="7">
        <f t="shared" si="42"/>
        <v>12.16</v>
      </c>
      <c r="D161" s="7">
        <f t="shared" si="43"/>
        <v>1</v>
      </c>
      <c r="E161" s="7">
        <f t="shared" si="44"/>
        <v>12.16</v>
      </c>
      <c r="F161" s="8"/>
      <c r="R161" s="7">
        <v>4</v>
      </c>
      <c r="S161" s="7">
        <v>11.277000000000003</v>
      </c>
      <c r="T161" s="7">
        <f t="shared" si="39"/>
        <v>11.53</v>
      </c>
      <c r="U161" s="7">
        <f t="shared" si="40"/>
        <v>1</v>
      </c>
      <c r="V161" s="7">
        <f t="shared" si="41"/>
        <v>11.53</v>
      </c>
    </row>
    <row r="162" spans="1:22" ht="12.9" customHeight="1">
      <c r="A162" s="7">
        <v>4</v>
      </c>
      <c r="B162" s="7">
        <v>11.277000000000003</v>
      </c>
      <c r="C162" s="7">
        <f t="shared" si="42"/>
        <v>11.53</v>
      </c>
      <c r="D162" s="7">
        <f t="shared" si="43"/>
        <v>1</v>
      </c>
      <c r="E162" s="7">
        <f t="shared" si="44"/>
        <v>11.53</v>
      </c>
      <c r="F162" s="8"/>
      <c r="R162" s="7">
        <v>4.5</v>
      </c>
      <c r="S162" s="7">
        <v>11.134000000000004</v>
      </c>
      <c r="T162" s="7">
        <f t="shared" si="39"/>
        <v>11.21</v>
      </c>
      <c r="U162" s="7">
        <f t="shared" si="40"/>
        <v>0.5</v>
      </c>
      <c r="V162" s="7">
        <f t="shared" si="41"/>
        <v>5.61</v>
      </c>
    </row>
    <row r="163" spans="1:22" ht="12.9" customHeight="1">
      <c r="A163" s="7">
        <v>4.5</v>
      </c>
      <c r="B163" s="7">
        <v>11.134000000000004</v>
      </c>
      <c r="C163" s="7">
        <f t="shared" si="42"/>
        <v>11.21</v>
      </c>
      <c r="D163" s="7">
        <f t="shared" si="43"/>
        <v>0.5</v>
      </c>
      <c r="E163" s="7">
        <f t="shared" si="44"/>
        <v>5.61</v>
      </c>
      <c r="F163" s="8"/>
      <c r="R163" s="7">
        <v>5</v>
      </c>
      <c r="S163" s="7">
        <v>10.854000000000005</v>
      </c>
      <c r="T163" s="7">
        <f t="shared" si="39"/>
        <v>10.99</v>
      </c>
      <c r="U163" s="7">
        <f t="shared" si="40"/>
        <v>0.5</v>
      </c>
      <c r="V163" s="7">
        <f t="shared" si="41"/>
        <v>5.5</v>
      </c>
    </row>
    <row r="164" spans="1:22" ht="12.9" customHeight="1">
      <c r="A164" s="7">
        <v>5</v>
      </c>
      <c r="B164" s="7">
        <v>10.854000000000005</v>
      </c>
      <c r="C164" s="7">
        <f t="shared" si="42"/>
        <v>10.99</v>
      </c>
      <c r="D164" s="7">
        <f t="shared" si="43"/>
        <v>0.5</v>
      </c>
      <c r="E164" s="7">
        <f t="shared" si="44"/>
        <v>5.5</v>
      </c>
      <c r="F164" s="8"/>
      <c r="R164" s="7">
        <v>6</v>
      </c>
      <c r="S164" s="7">
        <v>10.704000000000004</v>
      </c>
      <c r="T164" s="7">
        <f t="shared" si="39"/>
        <v>10.78</v>
      </c>
      <c r="U164" s="7">
        <f t="shared" si="40"/>
        <v>1</v>
      </c>
      <c r="V164" s="7">
        <f t="shared" si="41"/>
        <v>10.78</v>
      </c>
    </row>
    <row r="165" spans="1:22" ht="12.9" customHeight="1">
      <c r="A165" s="7">
        <v>6</v>
      </c>
      <c r="B165" s="7">
        <v>10.704000000000004</v>
      </c>
      <c r="C165" s="7">
        <f t="shared" si="42"/>
        <v>10.78</v>
      </c>
      <c r="D165" s="7">
        <f t="shared" si="43"/>
        <v>1</v>
      </c>
      <c r="E165" s="7">
        <f t="shared" si="44"/>
        <v>10.78</v>
      </c>
      <c r="F165" s="8"/>
      <c r="R165" s="7">
        <v>7</v>
      </c>
      <c r="S165" s="7">
        <v>10.534000000000004</v>
      </c>
      <c r="T165" s="7">
        <f t="shared" si="39"/>
        <v>10.62</v>
      </c>
      <c r="U165" s="7">
        <f t="shared" si="40"/>
        <v>1</v>
      </c>
      <c r="V165" s="7">
        <f t="shared" si="41"/>
        <v>10.62</v>
      </c>
    </row>
    <row r="166" spans="1:22" ht="12.9" customHeight="1">
      <c r="A166" s="7">
        <v>7</v>
      </c>
      <c r="B166" s="7">
        <v>10.534000000000004</v>
      </c>
      <c r="C166" s="7">
        <f t="shared" si="42"/>
        <v>10.62</v>
      </c>
      <c r="D166" s="7">
        <f t="shared" si="43"/>
        <v>1</v>
      </c>
      <c r="E166" s="7">
        <f t="shared" si="44"/>
        <v>10.62</v>
      </c>
      <c r="F166" s="8"/>
      <c r="R166" s="29">
        <v>8</v>
      </c>
      <c r="S166" s="9">
        <v>10.6</v>
      </c>
      <c r="T166" s="7">
        <f t="shared" si="39"/>
        <v>10.57</v>
      </c>
      <c r="U166" s="7">
        <f t="shared" si="40"/>
        <v>1</v>
      </c>
      <c r="V166" s="7">
        <f t="shared" si="41"/>
        <v>10.57</v>
      </c>
    </row>
    <row r="167" spans="1:22" ht="12.9" customHeight="1">
      <c r="A167" s="7">
        <v>8</v>
      </c>
      <c r="B167" s="7">
        <v>10.604000000000005</v>
      </c>
      <c r="C167" s="7">
        <f t="shared" si="42"/>
        <v>10.57</v>
      </c>
      <c r="D167" s="7">
        <f t="shared" si="43"/>
        <v>1</v>
      </c>
      <c r="E167" s="7">
        <f t="shared" si="44"/>
        <v>10.57</v>
      </c>
      <c r="F167" s="8"/>
      <c r="R167" s="7">
        <f>ROUND(R166+(S166-S167)*1.5,2)</f>
        <v>10.4</v>
      </c>
      <c r="S167" s="7">
        <v>9</v>
      </c>
      <c r="T167" s="7">
        <f t="shared" si="39"/>
        <v>9.8000000000000007</v>
      </c>
      <c r="U167" s="7">
        <f t="shared" si="40"/>
        <v>2.4000000000000004</v>
      </c>
      <c r="V167" s="7">
        <f t="shared" si="41"/>
        <v>23.52</v>
      </c>
    </row>
    <row r="168" spans="1:22" ht="12.9" customHeight="1">
      <c r="A168" s="7">
        <v>11</v>
      </c>
      <c r="B168" s="7">
        <v>10.684000000000005</v>
      </c>
      <c r="C168" s="7">
        <f t="shared" si="42"/>
        <v>10.64</v>
      </c>
      <c r="D168" s="7">
        <f t="shared" si="43"/>
        <v>3</v>
      </c>
      <c r="E168" s="7">
        <f t="shared" si="44"/>
        <v>31.92</v>
      </c>
      <c r="F168" s="8"/>
      <c r="R168" s="7">
        <f>R167+10</f>
        <v>20.399999999999999</v>
      </c>
      <c r="S168" s="7">
        <v>9</v>
      </c>
      <c r="T168" s="7">
        <f t="shared" si="39"/>
        <v>9</v>
      </c>
      <c r="U168" s="7">
        <f t="shared" si="40"/>
        <v>9.9999999999999982</v>
      </c>
      <c r="V168" s="7">
        <f t="shared" si="41"/>
        <v>90</v>
      </c>
    </row>
    <row r="169" spans="1:22" ht="12.9" customHeight="1">
      <c r="A169" s="7">
        <v>12</v>
      </c>
      <c r="B169" s="7">
        <v>10.614000000000004</v>
      </c>
      <c r="C169" s="7">
        <f t="shared" si="42"/>
        <v>10.65</v>
      </c>
      <c r="D169" s="7">
        <f t="shared" si="43"/>
        <v>1</v>
      </c>
      <c r="E169" s="7">
        <f t="shared" si="44"/>
        <v>10.65</v>
      </c>
      <c r="F169" s="8"/>
      <c r="R169" s="7">
        <f>ROUND(R168+(S169-S168)*1.5,2)</f>
        <v>22.76</v>
      </c>
      <c r="S169" s="7">
        <v>10.57</v>
      </c>
      <c r="T169" s="7">
        <f t="shared" si="39"/>
        <v>9.7899999999999991</v>
      </c>
      <c r="U169" s="7">
        <f t="shared" si="40"/>
        <v>2.360000000000003</v>
      </c>
      <c r="V169" s="7">
        <f t="shared" si="41"/>
        <v>23.1</v>
      </c>
    </row>
    <row r="170" spans="1:22" ht="12.9" customHeight="1">
      <c r="A170" s="7">
        <v>14</v>
      </c>
      <c r="B170" s="7">
        <v>10.564000000000004</v>
      </c>
      <c r="C170" s="7">
        <f t="shared" si="42"/>
        <v>10.59</v>
      </c>
      <c r="D170" s="7">
        <f t="shared" si="43"/>
        <v>2</v>
      </c>
      <c r="E170" s="7">
        <f t="shared" si="44"/>
        <v>21.18</v>
      </c>
      <c r="F170" s="8"/>
      <c r="R170" s="7">
        <v>23</v>
      </c>
      <c r="S170" s="7">
        <v>10.574000000000003</v>
      </c>
      <c r="T170" s="7">
        <f t="shared" si="39"/>
        <v>10.57</v>
      </c>
      <c r="U170" s="7">
        <f t="shared" si="40"/>
        <v>0.23999999999999844</v>
      </c>
      <c r="V170" s="7">
        <f t="shared" si="41"/>
        <v>2.54</v>
      </c>
    </row>
    <row r="171" spans="1:22" ht="12.9" customHeight="1">
      <c r="A171" s="7">
        <v>16</v>
      </c>
      <c r="B171" s="7">
        <v>10.524000000000004</v>
      </c>
      <c r="C171" s="7">
        <f t="shared" si="42"/>
        <v>10.54</v>
      </c>
      <c r="D171" s="7">
        <f t="shared" si="43"/>
        <v>2</v>
      </c>
      <c r="E171" s="7">
        <f t="shared" si="44"/>
        <v>21.08</v>
      </c>
      <c r="F171" s="8"/>
      <c r="R171" s="7">
        <v>24</v>
      </c>
      <c r="S171" s="7">
        <v>10.584000000000003</v>
      </c>
      <c r="T171" s="7">
        <f t="shared" si="39"/>
        <v>10.58</v>
      </c>
      <c r="U171" s="7">
        <f t="shared" si="40"/>
        <v>1</v>
      </c>
      <c r="V171" s="7">
        <f t="shared" si="41"/>
        <v>10.58</v>
      </c>
    </row>
    <row r="172" spans="1:22" ht="12.9" customHeight="1">
      <c r="A172" s="7">
        <v>18</v>
      </c>
      <c r="B172" s="7">
        <v>10.584000000000003</v>
      </c>
      <c r="C172" s="7">
        <f t="shared" si="42"/>
        <v>10.55</v>
      </c>
      <c r="D172" s="7">
        <f t="shared" si="43"/>
        <v>2</v>
      </c>
      <c r="E172" s="7">
        <f t="shared" si="44"/>
        <v>21.1</v>
      </c>
      <c r="F172" s="8"/>
      <c r="R172" s="7">
        <v>25</v>
      </c>
      <c r="S172" s="7">
        <v>10.694000000000004</v>
      </c>
      <c r="T172" s="7">
        <f t="shared" si="39"/>
        <v>10.64</v>
      </c>
      <c r="U172" s="7">
        <f t="shared" si="40"/>
        <v>1</v>
      </c>
      <c r="V172" s="7">
        <f t="shared" si="41"/>
        <v>10.64</v>
      </c>
    </row>
    <row r="173" spans="1:22" ht="12.9" customHeight="1">
      <c r="A173" s="7">
        <v>20</v>
      </c>
      <c r="B173" s="7">
        <v>10.564000000000004</v>
      </c>
      <c r="C173" s="7">
        <f t="shared" si="42"/>
        <v>10.57</v>
      </c>
      <c r="D173" s="7">
        <f t="shared" si="43"/>
        <v>2</v>
      </c>
      <c r="E173" s="7">
        <f t="shared" si="44"/>
        <v>21.14</v>
      </c>
      <c r="F173" s="8"/>
      <c r="R173" s="7">
        <v>26</v>
      </c>
      <c r="S173" s="7">
        <v>11.134000000000004</v>
      </c>
      <c r="T173" s="7">
        <f t="shared" si="39"/>
        <v>10.91</v>
      </c>
      <c r="U173" s="7">
        <f t="shared" si="40"/>
        <v>1</v>
      </c>
      <c r="V173" s="7">
        <f t="shared" si="41"/>
        <v>10.91</v>
      </c>
    </row>
    <row r="174" spans="1:22" ht="12.9" customHeight="1">
      <c r="A174" s="7">
        <v>22</v>
      </c>
      <c r="B174" s="7">
        <v>10.544000000000004</v>
      </c>
      <c r="C174" s="7">
        <f t="shared" si="42"/>
        <v>10.55</v>
      </c>
      <c r="D174" s="7">
        <f t="shared" si="43"/>
        <v>2</v>
      </c>
      <c r="E174" s="7">
        <f t="shared" si="44"/>
        <v>21.1</v>
      </c>
      <c r="F174" s="8"/>
      <c r="R174" s="7">
        <v>27</v>
      </c>
      <c r="S174" s="7">
        <v>11.847</v>
      </c>
      <c r="T174" s="7">
        <f t="shared" si="39"/>
        <v>11.49</v>
      </c>
      <c r="U174" s="7">
        <f t="shared" si="40"/>
        <v>1</v>
      </c>
      <c r="V174" s="7">
        <f t="shared" si="41"/>
        <v>11.49</v>
      </c>
    </row>
    <row r="175" spans="1:22" ht="12.9" customHeight="1">
      <c r="A175" s="7">
        <v>23</v>
      </c>
      <c r="B175" s="7">
        <v>10.574000000000003</v>
      </c>
      <c r="C175" s="7">
        <f t="shared" si="42"/>
        <v>10.56</v>
      </c>
      <c r="D175" s="7">
        <f t="shared" si="43"/>
        <v>1</v>
      </c>
      <c r="E175" s="7">
        <f t="shared" si="44"/>
        <v>10.56</v>
      </c>
      <c r="F175" s="8"/>
      <c r="M175" s="4"/>
      <c r="R175" s="7">
        <v>28</v>
      </c>
      <c r="S175" s="7">
        <v>11.787000000000003</v>
      </c>
      <c r="T175" s="7">
        <f t="shared" si="39"/>
        <v>11.82</v>
      </c>
      <c r="U175" s="7">
        <f t="shared" si="40"/>
        <v>1</v>
      </c>
      <c r="V175" s="7">
        <f t="shared" si="41"/>
        <v>11.82</v>
      </c>
    </row>
    <row r="176" spans="1:22" ht="12.9" customHeight="1">
      <c r="A176" s="7">
        <v>24</v>
      </c>
      <c r="B176" s="7">
        <v>10.584000000000003</v>
      </c>
      <c r="C176" s="7">
        <f t="shared" si="42"/>
        <v>10.58</v>
      </c>
      <c r="D176" s="7">
        <f t="shared" si="43"/>
        <v>1</v>
      </c>
      <c r="E176" s="7">
        <f t="shared" si="44"/>
        <v>10.58</v>
      </c>
      <c r="F176" s="8"/>
      <c r="R176" s="7">
        <v>29</v>
      </c>
      <c r="S176" s="7">
        <v>11.807000000000004</v>
      </c>
      <c r="T176" s="7">
        <f t="shared" si="39"/>
        <v>11.8</v>
      </c>
      <c r="U176" s="7">
        <f t="shared" si="40"/>
        <v>1</v>
      </c>
      <c r="V176" s="7">
        <f t="shared" si="41"/>
        <v>11.8</v>
      </c>
    </row>
    <row r="177" spans="1:22" ht="12.9" customHeight="1">
      <c r="A177" s="7">
        <v>25</v>
      </c>
      <c r="B177" s="7">
        <v>10.694000000000004</v>
      </c>
      <c r="C177" s="7">
        <f t="shared" si="42"/>
        <v>10.64</v>
      </c>
      <c r="D177" s="7">
        <f t="shared" si="43"/>
        <v>1</v>
      </c>
      <c r="E177" s="7">
        <f t="shared" si="44"/>
        <v>10.64</v>
      </c>
      <c r="F177" s="8"/>
      <c r="R177" s="7">
        <v>31</v>
      </c>
      <c r="S177" s="7">
        <v>11.807000000000004</v>
      </c>
      <c r="T177" s="7">
        <f t="shared" si="39"/>
        <v>11.81</v>
      </c>
      <c r="U177" s="7">
        <f t="shared" si="40"/>
        <v>2</v>
      </c>
      <c r="V177" s="7">
        <f t="shared" si="41"/>
        <v>23.62</v>
      </c>
    </row>
    <row r="178" spans="1:22" ht="12.9" customHeight="1">
      <c r="A178" s="7">
        <v>26</v>
      </c>
      <c r="B178" s="7">
        <v>11.134000000000004</v>
      </c>
      <c r="C178" s="7">
        <f t="shared" si="42"/>
        <v>10.91</v>
      </c>
      <c r="D178" s="7">
        <f t="shared" si="43"/>
        <v>1</v>
      </c>
      <c r="E178" s="7">
        <f t="shared" si="44"/>
        <v>10.91</v>
      </c>
      <c r="F178" s="8"/>
      <c r="R178" s="16"/>
      <c r="S178" s="17"/>
      <c r="T178" s="17" t="s">
        <v>82</v>
      </c>
      <c r="U178" s="7">
        <f>SUM(U158:U177)</f>
        <v>31</v>
      </c>
      <c r="V178" s="18">
        <f>SUM(V158:V177)</f>
        <v>323.05000000000007</v>
      </c>
    </row>
    <row r="179" spans="1:22" ht="12.9" customHeight="1">
      <c r="A179" s="7">
        <v>27</v>
      </c>
      <c r="B179" s="7">
        <v>11.847</v>
      </c>
      <c r="C179" s="7">
        <f t="shared" si="42"/>
        <v>11.49</v>
      </c>
      <c r="D179" s="7">
        <f t="shared" si="43"/>
        <v>1</v>
      </c>
      <c r="E179" s="7">
        <f t="shared" si="44"/>
        <v>11.49</v>
      </c>
      <c r="F179" s="8"/>
    </row>
    <row r="180" spans="1:22" ht="12.9" customHeight="1">
      <c r="A180" s="7">
        <v>28</v>
      </c>
      <c r="B180" s="7">
        <v>11.787000000000003</v>
      </c>
      <c r="C180" s="7">
        <f t="shared" si="42"/>
        <v>11.82</v>
      </c>
      <c r="D180" s="7">
        <f t="shared" si="43"/>
        <v>1</v>
      </c>
      <c r="E180" s="7">
        <f t="shared" si="44"/>
        <v>11.82</v>
      </c>
      <c r="F180" s="8"/>
    </row>
    <row r="181" spans="1:22" ht="12.9" customHeight="1">
      <c r="A181" s="7">
        <v>29</v>
      </c>
      <c r="B181" s="7">
        <v>11.807000000000004</v>
      </c>
      <c r="C181" s="7">
        <f t="shared" si="42"/>
        <v>11.8</v>
      </c>
      <c r="D181" s="7">
        <f t="shared" si="43"/>
        <v>1</v>
      </c>
      <c r="E181" s="7">
        <f t="shared" si="44"/>
        <v>11.8</v>
      </c>
      <c r="F181" s="8"/>
    </row>
    <row r="182" spans="1:22" ht="12.9" customHeight="1">
      <c r="A182" s="7">
        <v>31</v>
      </c>
      <c r="B182" s="7">
        <v>11.807000000000004</v>
      </c>
      <c r="C182" s="7">
        <f t="shared" si="42"/>
        <v>11.81</v>
      </c>
      <c r="D182" s="7">
        <f t="shared" si="43"/>
        <v>2</v>
      </c>
      <c r="E182" s="7">
        <f t="shared" si="44"/>
        <v>23.62</v>
      </c>
      <c r="F182" s="8"/>
    </row>
    <row r="186" spans="1:22" ht="12.9" customHeight="1">
      <c r="R186" s="28" t="s">
        <v>78</v>
      </c>
      <c r="S186" s="28"/>
    </row>
    <row r="187" spans="1:22" ht="12.9" customHeight="1">
      <c r="A187" s="6" t="s">
        <v>54</v>
      </c>
      <c r="B187" s="7"/>
      <c r="C187" s="7"/>
      <c r="D187" s="7"/>
      <c r="E187" s="7"/>
      <c r="F187" s="8"/>
      <c r="R187" s="7" t="s">
        <v>5</v>
      </c>
      <c r="S187" s="7" t="s">
        <v>46</v>
      </c>
      <c r="T187" s="7" t="s">
        <v>80</v>
      </c>
      <c r="U187" s="7" t="s">
        <v>79</v>
      </c>
      <c r="V187" s="7" t="s">
        <v>81</v>
      </c>
    </row>
    <row r="188" spans="1:22" ht="12.9" customHeight="1">
      <c r="A188" s="7" t="s">
        <v>5</v>
      </c>
      <c r="B188" s="7" t="s">
        <v>46</v>
      </c>
      <c r="C188" s="12" t="s">
        <v>80</v>
      </c>
      <c r="D188" s="12" t="s">
        <v>79</v>
      </c>
      <c r="E188" s="12" t="s">
        <v>81</v>
      </c>
      <c r="F188" s="8" t="s">
        <v>48</v>
      </c>
      <c r="R188" s="7">
        <v>0</v>
      </c>
      <c r="S188" s="7">
        <v>13.448000000000004</v>
      </c>
      <c r="T188" s="7"/>
      <c r="U188" s="7"/>
      <c r="V188" s="7"/>
    </row>
    <row r="189" spans="1:22" ht="12.9" customHeight="1">
      <c r="A189" s="7">
        <v>0</v>
      </c>
      <c r="B189" s="7">
        <v>13.448000000000004</v>
      </c>
      <c r="C189" s="7"/>
      <c r="D189" s="7"/>
      <c r="E189" s="7"/>
      <c r="F189" s="8" t="s">
        <v>66</v>
      </c>
      <c r="R189" s="7">
        <v>1</v>
      </c>
      <c r="S189" s="7">
        <v>13.388000000000005</v>
      </c>
      <c r="T189" s="7">
        <f>ROUND((S188+S189)/2,2)</f>
        <v>13.42</v>
      </c>
      <c r="U189" s="7">
        <f>R189-R188</f>
        <v>1</v>
      </c>
      <c r="V189" s="7">
        <f>ROUND(T189*U189,2)</f>
        <v>13.42</v>
      </c>
    </row>
    <row r="190" spans="1:22" ht="12.9" customHeight="1">
      <c r="A190" s="7">
        <v>1</v>
      </c>
      <c r="B190" s="7">
        <v>13.388000000000005</v>
      </c>
      <c r="C190" s="7">
        <f>ROUND((B189+B190)/2,2)</f>
        <v>13.42</v>
      </c>
      <c r="D190" s="7">
        <f>A190-A189</f>
        <v>1</v>
      </c>
      <c r="E190" s="7">
        <f>ROUND(C190*D190,2)</f>
        <v>13.42</v>
      </c>
      <c r="F190" s="8"/>
      <c r="R190" s="7">
        <v>2</v>
      </c>
      <c r="S190" s="7">
        <v>12.768000000000004</v>
      </c>
      <c r="T190" s="7">
        <f t="shared" ref="T190:T209" si="45">ROUND((S189+S190)/2,2)</f>
        <v>13.08</v>
      </c>
      <c r="U190" s="7">
        <f t="shared" ref="U190:U209" si="46">R190-R189</f>
        <v>1</v>
      </c>
      <c r="V190" s="7">
        <f t="shared" ref="V190:V209" si="47">ROUND(T190*U190,2)</f>
        <v>13.08</v>
      </c>
    </row>
    <row r="191" spans="1:22" ht="12.9" customHeight="1">
      <c r="A191" s="7">
        <v>2</v>
      </c>
      <c r="B191" s="7">
        <v>12.768000000000004</v>
      </c>
      <c r="C191" s="7">
        <f t="shared" ref="C191:C213" si="48">ROUND((B190+B191)/2,2)</f>
        <v>13.08</v>
      </c>
      <c r="D191" s="7">
        <f t="shared" ref="D191:D213" si="49">A191-A190</f>
        <v>1</v>
      </c>
      <c r="E191" s="7">
        <f t="shared" ref="E191:E213" si="50">ROUND(C191*D191,2)</f>
        <v>13.08</v>
      </c>
      <c r="F191" s="8"/>
      <c r="R191" s="7">
        <v>3</v>
      </c>
      <c r="S191" s="7">
        <v>11.788000000000004</v>
      </c>
      <c r="T191" s="7">
        <f t="shared" si="45"/>
        <v>12.28</v>
      </c>
      <c r="U191" s="7">
        <f t="shared" si="46"/>
        <v>1</v>
      </c>
      <c r="V191" s="7">
        <f t="shared" si="47"/>
        <v>12.28</v>
      </c>
    </row>
    <row r="192" spans="1:22" ht="12.9" customHeight="1">
      <c r="A192" s="7">
        <v>3</v>
      </c>
      <c r="B192" s="7">
        <v>11.788000000000004</v>
      </c>
      <c r="C192" s="7">
        <f t="shared" si="48"/>
        <v>12.28</v>
      </c>
      <c r="D192" s="7">
        <f t="shared" si="49"/>
        <v>1</v>
      </c>
      <c r="E192" s="7">
        <f t="shared" si="50"/>
        <v>12.28</v>
      </c>
      <c r="F192" s="8"/>
      <c r="R192" s="7">
        <v>4</v>
      </c>
      <c r="S192" s="7">
        <v>11.448000000000004</v>
      </c>
      <c r="T192" s="7">
        <f t="shared" si="45"/>
        <v>11.62</v>
      </c>
      <c r="U192" s="7">
        <f t="shared" si="46"/>
        <v>1</v>
      </c>
      <c r="V192" s="7">
        <f t="shared" si="47"/>
        <v>11.62</v>
      </c>
    </row>
    <row r="193" spans="1:22" ht="12.9" customHeight="1">
      <c r="A193" s="7">
        <v>4</v>
      </c>
      <c r="B193" s="7">
        <v>11.448000000000004</v>
      </c>
      <c r="C193" s="7">
        <f t="shared" si="48"/>
        <v>11.62</v>
      </c>
      <c r="D193" s="7">
        <f t="shared" si="49"/>
        <v>1</v>
      </c>
      <c r="E193" s="7">
        <f t="shared" si="50"/>
        <v>11.62</v>
      </c>
      <c r="F193" s="8"/>
      <c r="R193" s="7">
        <v>5</v>
      </c>
      <c r="S193" s="7">
        <v>11.278000000000004</v>
      </c>
      <c r="T193" s="7">
        <f t="shared" si="45"/>
        <v>11.36</v>
      </c>
      <c r="U193" s="7">
        <f t="shared" si="46"/>
        <v>1</v>
      </c>
      <c r="V193" s="7">
        <f t="shared" si="47"/>
        <v>11.36</v>
      </c>
    </row>
    <row r="194" spans="1:22" ht="12.9" customHeight="1">
      <c r="A194" s="7">
        <v>5</v>
      </c>
      <c r="B194" s="7">
        <v>11.278000000000004</v>
      </c>
      <c r="C194" s="7">
        <f t="shared" si="48"/>
        <v>11.36</v>
      </c>
      <c r="D194" s="7">
        <f t="shared" si="49"/>
        <v>1</v>
      </c>
      <c r="E194" s="7">
        <f t="shared" si="50"/>
        <v>11.36</v>
      </c>
      <c r="F194" s="8"/>
      <c r="R194" s="7">
        <v>6</v>
      </c>
      <c r="S194" s="7">
        <v>11.140000000000004</v>
      </c>
      <c r="T194" s="7">
        <f t="shared" si="45"/>
        <v>11.21</v>
      </c>
      <c r="U194" s="7">
        <f t="shared" si="46"/>
        <v>1</v>
      </c>
      <c r="V194" s="7">
        <f t="shared" si="47"/>
        <v>11.21</v>
      </c>
    </row>
    <row r="195" spans="1:22" ht="12.9" customHeight="1">
      <c r="A195" s="7">
        <v>6</v>
      </c>
      <c r="B195" s="7">
        <v>11.140000000000004</v>
      </c>
      <c r="C195" s="7">
        <f t="shared" si="48"/>
        <v>11.21</v>
      </c>
      <c r="D195" s="7">
        <f t="shared" si="49"/>
        <v>1</v>
      </c>
      <c r="E195" s="7">
        <f t="shared" si="50"/>
        <v>11.21</v>
      </c>
      <c r="F195" s="8"/>
      <c r="R195" s="7">
        <v>7</v>
      </c>
      <c r="S195" s="7">
        <v>10.650000000000004</v>
      </c>
      <c r="T195" s="7">
        <f t="shared" si="45"/>
        <v>10.9</v>
      </c>
      <c r="U195" s="7">
        <f t="shared" si="46"/>
        <v>1</v>
      </c>
      <c r="V195" s="7">
        <f t="shared" si="47"/>
        <v>10.9</v>
      </c>
    </row>
    <row r="196" spans="1:22" ht="12.9" customHeight="1">
      <c r="A196" s="7">
        <v>7</v>
      </c>
      <c r="B196" s="7">
        <v>10.650000000000004</v>
      </c>
      <c r="C196" s="7">
        <f t="shared" si="48"/>
        <v>10.9</v>
      </c>
      <c r="D196" s="7">
        <f t="shared" si="49"/>
        <v>1</v>
      </c>
      <c r="E196" s="7">
        <f t="shared" si="50"/>
        <v>10.9</v>
      </c>
      <c r="F196" s="8"/>
      <c r="R196" s="7">
        <v>8</v>
      </c>
      <c r="S196" s="7">
        <v>10.630000000000004</v>
      </c>
      <c r="T196" s="7">
        <f t="shared" si="45"/>
        <v>10.64</v>
      </c>
      <c r="U196" s="7">
        <f t="shared" si="46"/>
        <v>1</v>
      </c>
      <c r="V196" s="7">
        <f t="shared" si="47"/>
        <v>10.64</v>
      </c>
    </row>
    <row r="197" spans="1:22" ht="12.9" customHeight="1">
      <c r="A197" s="7">
        <v>8</v>
      </c>
      <c r="B197" s="7">
        <v>10.630000000000004</v>
      </c>
      <c r="C197" s="7">
        <f t="shared" si="48"/>
        <v>10.64</v>
      </c>
      <c r="D197" s="7">
        <f t="shared" si="49"/>
        <v>1</v>
      </c>
      <c r="E197" s="7">
        <f t="shared" si="50"/>
        <v>10.64</v>
      </c>
      <c r="F197" s="8"/>
      <c r="R197" s="7">
        <v>9</v>
      </c>
      <c r="S197" s="7">
        <v>10.600000000000005</v>
      </c>
      <c r="T197" s="7">
        <f t="shared" si="45"/>
        <v>10.62</v>
      </c>
      <c r="U197" s="7">
        <f t="shared" si="46"/>
        <v>1</v>
      </c>
      <c r="V197" s="7">
        <f t="shared" si="47"/>
        <v>10.62</v>
      </c>
    </row>
    <row r="198" spans="1:22" ht="12.9" customHeight="1">
      <c r="A198" s="7">
        <v>9</v>
      </c>
      <c r="B198" s="7">
        <v>10.600000000000005</v>
      </c>
      <c r="C198" s="7">
        <f t="shared" si="48"/>
        <v>10.62</v>
      </c>
      <c r="D198" s="7">
        <f t="shared" si="49"/>
        <v>1</v>
      </c>
      <c r="E198" s="7">
        <f t="shared" si="50"/>
        <v>10.62</v>
      </c>
      <c r="F198" s="8"/>
      <c r="R198" s="5">
        <v>10</v>
      </c>
      <c r="S198" s="9">
        <v>10.63</v>
      </c>
      <c r="T198" s="7">
        <f t="shared" si="45"/>
        <v>10.62</v>
      </c>
      <c r="U198" s="7">
        <f t="shared" si="46"/>
        <v>1</v>
      </c>
      <c r="V198" s="7">
        <f t="shared" si="47"/>
        <v>10.62</v>
      </c>
    </row>
    <row r="199" spans="1:22" ht="12.9" customHeight="1">
      <c r="A199" s="7">
        <v>11</v>
      </c>
      <c r="B199" s="7">
        <v>10.680000000000003</v>
      </c>
      <c r="C199" s="7">
        <f t="shared" si="48"/>
        <v>10.64</v>
      </c>
      <c r="D199" s="7">
        <f t="shared" si="49"/>
        <v>2</v>
      </c>
      <c r="E199" s="7">
        <f t="shared" si="50"/>
        <v>21.28</v>
      </c>
      <c r="F199" s="8"/>
      <c r="R199" s="7">
        <f>ROUND(R198+(S198-S199)*1.5,2)</f>
        <v>12.45</v>
      </c>
      <c r="S199" s="7">
        <v>9</v>
      </c>
      <c r="T199" s="7">
        <f t="shared" si="45"/>
        <v>9.82</v>
      </c>
      <c r="U199" s="7">
        <f t="shared" si="46"/>
        <v>2.4499999999999993</v>
      </c>
      <c r="V199" s="7">
        <f t="shared" si="47"/>
        <v>24.06</v>
      </c>
    </row>
    <row r="200" spans="1:22" ht="12.9" customHeight="1">
      <c r="A200" s="7">
        <v>13</v>
      </c>
      <c r="B200" s="7">
        <v>10.650000000000004</v>
      </c>
      <c r="C200" s="7">
        <f t="shared" si="48"/>
        <v>10.67</v>
      </c>
      <c r="D200" s="7">
        <f t="shared" si="49"/>
        <v>2</v>
      </c>
      <c r="E200" s="7">
        <f t="shared" si="50"/>
        <v>21.34</v>
      </c>
      <c r="F200" s="8"/>
      <c r="R200" s="7">
        <f>R199+10</f>
        <v>22.45</v>
      </c>
      <c r="S200" s="7">
        <v>9</v>
      </c>
      <c r="T200" s="7">
        <f t="shared" si="45"/>
        <v>9</v>
      </c>
      <c r="U200" s="7">
        <f t="shared" si="46"/>
        <v>10</v>
      </c>
      <c r="V200" s="7">
        <f t="shared" si="47"/>
        <v>90</v>
      </c>
    </row>
    <row r="201" spans="1:22" ht="12.9" customHeight="1">
      <c r="A201" s="7">
        <v>15</v>
      </c>
      <c r="B201" s="7">
        <v>10.670000000000003</v>
      </c>
      <c r="C201" s="7">
        <f t="shared" si="48"/>
        <v>10.66</v>
      </c>
      <c r="D201" s="7">
        <f t="shared" si="49"/>
        <v>2</v>
      </c>
      <c r="E201" s="7">
        <f t="shared" si="50"/>
        <v>21.32</v>
      </c>
      <c r="F201" s="8"/>
      <c r="R201" s="7">
        <f>ROUND(R200+(S201-S200)*1.5,2)</f>
        <v>24.76</v>
      </c>
      <c r="S201" s="7">
        <v>10.54</v>
      </c>
      <c r="T201" s="7">
        <f t="shared" si="45"/>
        <v>9.77</v>
      </c>
      <c r="U201" s="7">
        <f t="shared" si="46"/>
        <v>2.3100000000000023</v>
      </c>
      <c r="V201" s="7">
        <f t="shared" si="47"/>
        <v>22.57</v>
      </c>
    </row>
    <row r="202" spans="1:22" ht="12.9" customHeight="1">
      <c r="A202" s="7">
        <v>17</v>
      </c>
      <c r="B202" s="7">
        <v>10.640000000000004</v>
      </c>
      <c r="C202" s="7">
        <f t="shared" si="48"/>
        <v>10.66</v>
      </c>
      <c r="D202" s="7">
        <f t="shared" si="49"/>
        <v>2</v>
      </c>
      <c r="E202" s="7">
        <f t="shared" si="50"/>
        <v>21.32</v>
      </c>
      <c r="F202" s="8"/>
      <c r="R202" s="7">
        <v>25</v>
      </c>
      <c r="S202" s="7">
        <v>10.540000000000004</v>
      </c>
      <c r="T202" s="7">
        <f t="shared" si="45"/>
        <v>10.54</v>
      </c>
      <c r="U202" s="7">
        <f t="shared" si="46"/>
        <v>0.23999999999999844</v>
      </c>
      <c r="V202" s="7">
        <f t="shared" si="47"/>
        <v>2.5299999999999998</v>
      </c>
    </row>
    <row r="203" spans="1:22" ht="12.9" customHeight="1">
      <c r="A203" s="7">
        <v>19</v>
      </c>
      <c r="B203" s="7">
        <v>10.570000000000004</v>
      </c>
      <c r="C203" s="7">
        <f t="shared" si="48"/>
        <v>10.61</v>
      </c>
      <c r="D203" s="7">
        <f t="shared" si="49"/>
        <v>2</v>
      </c>
      <c r="E203" s="7">
        <f t="shared" si="50"/>
        <v>21.22</v>
      </c>
      <c r="F203" s="8"/>
      <c r="R203" s="7">
        <v>26</v>
      </c>
      <c r="S203" s="7">
        <v>10.610000000000005</v>
      </c>
      <c r="T203" s="7">
        <f t="shared" si="45"/>
        <v>10.58</v>
      </c>
      <c r="U203" s="7">
        <f t="shared" si="46"/>
        <v>1</v>
      </c>
      <c r="V203" s="7">
        <f t="shared" si="47"/>
        <v>10.58</v>
      </c>
    </row>
    <row r="204" spans="1:22" ht="12.9" customHeight="1">
      <c r="A204" s="7">
        <v>21</v>
      </c>
      <c r="B204" s="7">
        <v>10.650000000000004</v>
      </c>
      <c r="C204" s="7">
        <f t="shared" si="48"/>
        <v>10.61</v>
      </c>
      <c r="D204" s="7">
        <f t="shared" si="49"/>
        <v>2</v>
      </c>
      <c r="E204" s="7">
        <f t="shared" si="50"/>
        <v>21.22</v>
      </c>
      <c r="F204" s="8"/>
      <c r="R204" s="7">
        <v>27</v>
      </c>
      <c r="S204" s="7">
        <v>10.590000000000003</v>
      </c>
      <c r="T204" s="7">
        <f t="shared" si="45"/>
        <v>10.6</v>
      </c>
      <c r="U204" s="7">
        <f t="shared" si="46"/>
        <v>1</v>
      </c>
      <c r="V204" s="7">
        <f t="shared" si="47"/>
        <v>10.6</v>
      </c>
    </row>
    <row r="205" spans="1:22" ht="12.9" customHeight="1">
      <c r="A205" s="7">
        <v>23</v>
      </c>
      <c r="B205" s="7">
        <v>10.620000000000005</v>
      </c>
      <c r="C205" s="7">
        <f t="shared" si="48"/>
        <v>10.64</v>
      </c>
      <c r="D205" s="7">
        <f t="shared" si="49"/>
        <v>2</v>
      </c>
      <c r="E205" s="7">
        <f t="shared" si="50"/>
        <v>21.28</v>
      </c>
      <c r="F205" s="8"/>
      <c r="R205" s="7">
        <v>28</v>
      </c>
      <c r="S205" s="7">
        <v>10.700000000000005</v>
      </c>
      <c r="T205" s="7">
        <f t="shared" si="45"/>
        <v>10.65</v>
      </c>
      <c r="U205" s="7">
        <f t="shared" si="46"/>
        <v>1</v>
      </c>
      <c r="V205" s="7">
        <f t="shared" si="47"/>
        <v>10.65</v>
      </c>
    </row>
    <row r="206" spans="1:22" ht="12.9" customHeight="1">
      <c r="A206" s="7">
        <v>25</v>
      </c>
      <c r="B206" s="7">
        <v>10.540000000000004</v>
      </c>
      <c r="C206" s="7">
        <f t="shared" si="48"/>
        <v>10.58</v>
      </c>
      <c r="D206" s="7">
        <f t="shared" si="49"/>
        <v>2</v>
      </c>
      <c r="E206" s="7">
        <f t="shared" si="50"/>
        <v>21.16</v>
      </c>
      <c r="F206" s="8"/>
      <c r="M206" s="4"/>
      <c r="R206" s="7">
        <v>29</v>
      </c>
      <c r="S206" s="7">
        <v>11.140000000000004</v>
      </c>
      <c r="T206" s="7">
        <f t="shared" si="45"/>
        <v>10.92</v>
      </c>
      <c r="U206" s="7">
        <f t="shared" si="46"/>
        <v>1</v>
      </c>
      <c r="V206" s="7">
        <f t="shared" si="47"/>
        <v>10.92</v>
      </c>
    </row>
    <row r="207" spans="1:22" ht="12.9" customHeight="1">
      <c r="A207" s="7">
        <v>26</v>
      </c>
      <c r="B207" s="7">
        <v>10.610000000000005</v>
      </c>
      <c r="C207" s="7">
        <f t="shared" si="48"/>
        <v>10.58</v>
      </c>
      <c r="D207" s="7">
        <f t="shared" si="49"/>
        <v>1</v>
      </c>
      <c r="E207" s="7">
        <f t="shared" si="50"/>
        <v>10.58</v>
      </c>
      <c r="F207" s="8"/>
      <c r="R207" s="7">
        <v>30</v>
      </c>
      <c r="S207" s="7">
        <v>11.558000000000003</v>
      </c>
      <c r="T207" s="7">
        <f t="shared" si="45"/>
        <v>11.35</v>
      </c>
      <c r="U207" s="7">
        <f t="shared" si="46"/>
        <v>1</v>
      </c>
      <c r="V207" s="7">
        <f t="shared" si="47"/>
        <v>11.35</v>
      </c>
    </row>
    <row r="208" spans="1:22" ht="12.9" customHeight="1">
      <c r="A208" s="7">
        <v>27</v>
      </c>
      <c r="B208" s="7">
        <v>10.590000000000003</v>
      </c>
      <c r="C208" s="7">
        <f t="shared" si="48"/>
        <v>10.6</v>
      </c>
      <c r="D208" s="7">
        <f t="shared" si="49"/>
        <v>1</v>
      </c>
      <c r="E208" s="7">
        <f t="shared" si="50"/>
        <v>10.6</v>
      </c>
      <c r="F208" s="8"/>
      <c r="R208" s="7">
        <v>31</v>
      </c>
      <c r="S208" s="7">
        <v>12.098000000000004</v>
      </c>
      <c r="T208" s="7">
        <f t="shared" si="45"/>
        <v>11.83</v>
      </c>
      <c r="U208" s="7">
        <f t="shared" si="46"/>
        <v>1</v>
      </c>
      <c r="V208" s="7">
        <f t="shared" si="47"/>
        <v>11.83</v>
      </c>
    </row>
    <row r="209" spans="1:22" ht="12.9" customHeight="1">
      <c r="A209" s="7">
        <v>28</v>
      </c>
      <c r="B209" s="7">
        <v>10.700000000000005</v>
      </c>
      <c r="C209" s="7">
        <f t="shared" si="48"/>
        <v>10.65</v>
      </c>
      <c r="D209" s="7">
        <f t="shared" si="49"/>
        <v>1</v>
      </c>
      <c r="E209" s="7">
        <f t="shared" si="50"/>
        <v>10.65</v>
      </c>
      <c r="F209" s="8"/>
      <c r="R209" s="7">
        <v>32</v>
      </c>
      <c r="S209" s="7">
        <v>12.298000000000005</v>
      </c>
      <c r="T209" s="7">
        <f t="shared" si="45"/>
        <v>12.2</v>
      </c>
      <c r="U209" s="7">
        <f t="shared" si="46"/>
        <v>1</v>
      </c>
      <c r="V209" s="7">
        <f t="shared" si="47"/>
        <v>12.2</v>
      </c>
    </row>
    <row r="210" spans="1:22" ht="12.9" customHeight="1">
      <c r="A210" s="7">
        <v>29</v>
      </c>
      <c r="B210" s="7">
        <v>11.140000000000004</v>
      </c>
      <c r="C210" s="7">
        <f t="shared" si="48"/>
        <v>10.92</v>
      </c>
      <c r="D210" s="7">
        <f t="shared" si="49"/>
        <v>1</v>
      </c>
      <c r="E210" s="7">
        <f t="shared" si="50"/>
        <v>10.92</v>
      </c>
      <c r="F210" s="8"/>
      <c r="R210" s="16"/>
      <c r="S210" s="17"/>
      <c r="T210" s="17" t="s">
        <v>82</v>
      </c>
      <c r="U210" s="7">
        <f>SUM(U189:U209)</f>
        <v>32</v>
      </c>
      <c r="V210" s="18">
        <f>SUM(V189:V209)</f>
        <v>333.04</v>
      </c>
    </row>
    <row r="211" spans="1:22" ht="12.9" customHeight="1">
      <c r="A211" s="7">
        <v>30</v>
      </c>
      <c r="B211" s="7">
        <v>11.558000000000003</v>
      </c>
      <c r="C211" s="7">
        <f t="shared" si="48"/>
        <v>11.35</v>
      </c>
      <c r="D211" s="7">
        <f t="shared" si="49"/>
        <v>1</v>
      </c>
      <c r="E211" s="7">
        <f t="shared" si="50"/>
        <v>11.35</v>
      </c>
      <c r="F211" s="8"/>
    </row>
    <row r="212" spans="1:22" ht="12.9" customHeight="1">
      <c r="A212" s="7">
        <v>31</v>
      </c>
      <c r="B212" s="7">
        <v>12.098000000000004</v>
      </c>
      <c r="C212" s="7">
        <f t="shared" si="48"/>
        <v>11.83</v>
      </c>
      <c r="D212" s="7">
        <f t="shared" si="49"/>
        <v>1</v>
      </c>
      <c r="E212" s="7">
        <f t="shared" si="50"/>
        <v>11.83</v>
      </c>
      <c r="F212" s="8"/>
    </row>
    <row r="213" spans="1:22" ht="12.9" customHeight="1">
      <c r="A213" s="7">
        <v>32</v>
      </c>
      <c r="B213" s="7">
        <v>12.298000000000005</v>
      </c>
      <c r="C213" s="7">
        <f t="shared" si="48"/>
        <v>12.2</v>
      </c>
      <c r="D213" s="7">
        <f t="shared" si="49"/>
        <v>1</v>
      </c>
      <c r="E213" s="7">
        <f t="shared" si="50"/>
        <v>12.2</v>
      </c>
      <c r="F213" s="8"/>
    </row>
    <row r="214" spans="1:22" ht="12.75" customHeight="1"/>
    <row r="216" spans="1:22" ht="12.9" customHeight="1">
      <c r="A216" s="6" t="s">
        <v>55</v>
      </c>
      <c r="B216" s="7"/>
      <c r="C216" s="7"/>
      <c r="D216" s="7"/>
      <c r="E216" s="7"/>
      <c r="F216" s="8"/>
      <c r="R216" s="20" t="s">
        <v>78</v>
      </c>
      <c r="S216" s="21"/>
      <c r="T216" s="19"/>
      <c r="U216" s="19"/>
      <c r="V216" s="11"/>
    </row>
    <row r="217" spans="1:22" ht="12.9" customHeight="1">
      <c r="A217" s="7" t="s">
        <v>5</v>
      </c>
      <c r="B217" s="7" t="s">
        <v>46</v>
      </c>
      <c r="C217" s="12" t="s">
        <v>80</v>
      </c>
      <c r="D217" s="12" t="s">
        <v>79</v>
      </c>
      <c r="E217" s="12" t="s">
        <v>81</v>
      </c>
      <c r="F217" s="8" t="s">
        <v>48</v>
      </c>
      <c r="R217" s="12" t="s">
        <v>5</v>
      </c>
      <c r="S217" s="12" t="s">
        <v>46</v>
      </c>
      <c r="T217" s="12" t="s">
        <v>80</v>
      </c>
      <c r="U217" s="12" t="s">
        <v>79</v>
      </c>
      <c r="V217" s="12" t="s">
        <v>81</v>
      </c>
    </row>
    <row r="218" spans="1:22" ht="12.9" customHeight="1">
      <c r="A218" s="7">
        <v>0</v>
      </c>
      <c r="B218" s="7">
        <v>13.262000000000006</v>
      </c>
      <c r="C218" s="7"/>
      <c r="D218" s="7"/>
      <c r="E218" s="7"/>
      <c r="F218" s="8" t="s">
        <v>66</v>
      </c>
      <c r="R218" s="7">
        <v>0</v>
      </c>
      <c r="S218" s="7">
        <v>13.262000000000006</v>
      </c>
      <c r="T218" s="7"/>
      <c r="U218" s="7"/>
      <c r="V218" s="7"/>
    </row>
    <row r="219" spans="1:22" ht="12.9" customHeight="1">
      <c r="A219" s="7">
        <v>1</v>
      </c>
      <c r="B219" s="7">
        <v>13.072000000000005</v>
      </c>
      <c r="C219" s="7">
        <f>ROUND((B218+B219)/2,2)</f>
        <v>13.17</v>
      </c>
      <c r="D219" s="7">
        <f>A219-A218</f>
        <v>1</v>
      </c>
      <c r="E219" s="7">
        <f>ROUND(C219*D219,2)</f>
        <v>13.17</v>
      </c>
      <c r="F219" s="8"/>
      <c r="R219" s="7">
        <v>1</v>
      </c>
      <c r="S219" s="7">
        <v>13.072000000000005</v>
      </c>
      <c r="T219" s="7">
        <f>ROUND((S218+S219)/2,2)</f>
        <v>13.17</v>
      </c>
      <c r="U219" s="7">
        <f>R219-R218</f>
        <v>1</v>
      </c>
      <c r="V219" s="7">
        <f>ROUND(T219*U219,2)</f>
        <v>13.17</v>
      </c>
    </row>
    <row r="220" spans="1:22" ht="12.9" customHeight="1">
      <c r="A220" s="7">
        <v>2</v>
      </c>
      <c r="B220" s="7">
        <v>11.782000000000005</v>
      </c>
      <c r="C220" s="7">
        <f t="shared" ref="C220:C239" si="51">ROUND((B219+B220)/2,2)</f>
        <v>12.43</v>
      </c>
      <c r="D220" s="7">
        <f t="shared" ref="D220:D239" si="52">A220-A219</f>
        <v>1</v>
      </c>
      <c r="E220" s="7">
        <f t="shared" ref="E220:E239" si="53">ROUND(C220*D220,2)</f>
        <v>12.43</v>
      </c>
      <c r="F220" s="8"/>
      <c r="R220" s="7">
        <v>2</v>
      </c>
      <c r="S220" s="7">
        <v>11.782000000000005</v>
      </c>
      <c r="T220" s="7">
        <f t="shared" ref="T220:T232" si="54">ROUND((S219+S220)/2,2)</f>
        <v>12.43</v>
      </c>
      <c r="U220" s="7">
        <f t="shared" ref="U220:U232" si="55">R220-R219</f>
        <v>1</v>
      </c>
      <c r="V220" s="7">
        <f t="shared" ref="V220:V232" si="56">ROUND(T220*U220,2)</f>
        <v>12.43</v>
      </c>
    </row>
    <row r="221" spans="1:22" ht="12.9" customHeight="1">
      <c r="A221" s="7">
        <v>3</v>
      </c>
      <c r="B221" s="7">
        <v>11.372000000000005</v>
      </c>
      <c r="C221" s="7">
        <f t="shared" si="51"/>
        <v>11.58</v>
      </c>
      <c r="D221" s="7">
        <f t="shared" si="52"/>
        <v>1</v>
      </c>
      <c r="E221" s="7">
        <f t="shared" si="53"/>
        <v>11.58</v>
      </c>
      <c r="F221" s="8"/>
      <c r="R221" s="7">
        <v>3</v>
      </c>
      <c r="S221" s="7">
        <v>11.372000000000005</v>
      </c>
      <c r="T221" s="7">
        <f t="shared" si="54"/>
        <v>11.58</v>
      </c>
      <c r="U221" s="7">
        <f t="shared" si="55"/>
        <v>1</v>
      </c>
      <c r="V221" s="7">
        <f t="shared" si="56"/>
        <v>11.58</v>
      </c>
    </row>
    <row r="222" spans="1:22" ht="12.9" customHeight="1">
      <c r="A222" s="7">
        <v>4</v>
      </c>
      <c r="B222" s="7">
        <v>11.140000000000004</v>
      </c>
      <c r="C222" s="7">
        <f t="shared" si="51"/>
        <v>11.26</v>
      </c>
      <c r="D222" s="7">
        <f t="shared" si="52"/>
        <v>1</v>
      </c>
      <c r="E222" s="7">
        <f t="shared" si="53"/>
        <v>11.26</v>
      </c>
      <c r="F222" s="8"/>
      <c r="R222" s="7">
        <v>4</v>
      </c>
      <c r="S222" s="7">
        <v>11.140000000000004</v>
      </c>
      <c r="T222" s="7">
        <f t="shared" si="54"/>
        <v>11.26</v>
      </c>
      <c r="U222" s="7">
        <f t="shared" si="55"/>
        <v>1</v>
      </c>
      <c r="V222" s="7">
        <f t="shared" si="56"/>
        <v>11.26</v>
      </c>
    </row>
    <row r="223" spans="1:22" ht="12.9" customHeight="1">
      <c r="A223" s="7">
        <v>5</v>
      </c>
      <c r="B223" s="7">
        <v>10.700000000000005</v>
      </c>
      <c r="C223" s="7">
        <f t="shared" si="51"/>
        <v>10.92</v>
      </c>
      <c r="D223" s="7">
        <f t="shared" si="52"/>
        <v>1</v>
      </c>
      <c r="E223" s="7">
        <f t="shared" si="53"/>
        <v>10.92</v>
      </c>
      <c r="F223" s="8"/>
      <c r="R223" s="7">
        <v>5</v>
      </c>
      <c r="S223" s="7">
        <v>10.700000000000005</v>
      </c>
      <c r="T223" s="7">
        <f t="shared" si="54"/>
        <v>10.92</v>
      </c>
      <c r="U223" s="7">
        <f t="shared" si="55"/>
        <v>1</v>
      </c>
      <c r="V223" s="7">
        <f t="shared" si="56"/>
        <v>10.92</v>
      </c>
    </row>
    <row r="224" spans="1:22" ht="12.9" customHeight="1">
      <c r="A224" s="7">
        <v>6</v>
      </c>
      <c r="B224" s="7">
        <v>10.630000000000004</v>
      </c>
      <c r="C224" s="7">
        <f t="shared" si="51"/>
        <v>10.67</v>
      </c>
      <c r="D224" s="7">
        <f t="shared" si="52"/>
        <v>1</v>
      </c>
      <c r="E224" s="7">
        <f t="shared" si="53"/>
        <v>10.67</v>
      </c>
      <c r="F224" s="8"/>
      <c r="R224" s="7">
        <f>ROUND(R223+(S223-S224)*1.5,2)</f>
        <v>7.55</v>
      </c>
      <c r="S224" s="7">
        <v>9</v>
      </c>
      <c r="T224" s="7">
        <f t="shared" si="54"/>
        <v>9.85</v>
      </c>
      <c r="U224" s="7">
        <f t="shared" si="55"/>
        <v>2.5499999999999998</v>
      </c>
      <c r="V224" s="7">
        <f t="shared" si="56"/>
        <v>25.12</v>
      </c>
    </row>
    <row r="225" spans="1:22" ht="12.9" customHeight="1">
      <c r="A225" s="7">
        <v>7</v>
      </c>
      <c r="B225" s="7">
        <v>10.690000000000005</v>
      </c>
      <c r="C225" s="7">
        <f t="shared" si="51"/>
        <v>10.66</v>
      </c>
      <c r="D225" s="7">
        <f t="shared" si="52"/>
        <v>1</v>
      </c>
      <c r="E225" s="7">
        <f t="shared" si="53"/>
        <v>10.66</v>
      </c>
      <c r="F225" s="8"/>
      <c r="R225" s="7">
        <f>R224+10</f>
        <v>17.55</v>
      </c>
      <c r="S225" s="7">
        <v>9</v>
      </c>
      <c r="T225" s="7">
        <f t="shared" si="54"/>
        <v>9</v>
      </c>
      <c r="U225" s="7">
        <f t="shared" si="55"/>
        <v>10</v>
      </c>
      <c r="V225" s="7">
        <f t="shared" si="56"/>
        <v>90</v>
      </c>
    </row>
    <row r="226" spans="1:22" ht="12.9" customHeight="1">
      <c r="A226" s="7">
        <v>8</v>
      </c>
      <c r="B226" s="7">
        <v>10.540000000000004</v>
      </c>
      <c r="C226" s="7">
        <f t="shared" si="51"/>
        <v>10.62</v>
      </c>
      <c r="D226" s="7">
        <f t="shared" si="52"/>
        <v>1</v>
      </c>
      <c r="E226" s="7">
        <f t="shared" si="53"/>
        <v>10.62</v>
      </c>
      <c r="F226" s="8"/>
      <c r="R226" s="7">
        <v>20</v>
      </c>
      <c r="S226" s="7">
        <v>10.620000000000005</v>
      </c>
      <c r="T226" s="7">
        <f t="shared" si="54"/>
        <v>9.81</v>
      </c>
      <c r="U226" s="7">
        <f t="shared" si="55"/>
        <v>2.4499999999999993</v>
      </c>
      <c r="V226" s="7">
        <f t="shared" si="56"/>
        <v>24.03</v>
      </c>
    </row>
    <row r="227" spans="1:22" ht="12.9" customHeight="1">
      <c r="A227" s="7">
        <v>9</v>
      </c>
      <c r="B227" s="7">
        <v>10.550000000000004</v>
      </c>
      <c r="C227" s="7">
        <f t="shared" si="51"/>
        <v>10.55</v>
      </c>
      <c r="D227" s="7">
        <f t="shared" si="52"/>
        <v>1</v>
      </c>
      <c r="E227" s="7">
        <f t="shared" si="53"/>
        <v>10.55</v>
      </c>
      <c r="F227" s="8"/>
      <c r="R227" s="7">
        <v>21</v>
      </c>
      <c r="S227" s="7">
        <v>10.640000000000004</v>
      </c>
      <c r="T227" s="7">
        <f t="shared" si="54"/>
        <v>10.63</v>
      </c>
      <c r="U227" s="7">
        <f t="shared" si="55"/>
        <v>1</v>
      </c>
      <c r="V227" s="7">
        <f t="shared" si="56"/>
        <v>10.63</v>
      </c>
    </row>
    <row r="228" spans="1:22" ht="12.9" customHeight="1">
      <c r="A228" s="7">
        <v>11</v>
      </c>
      <c r="B228" s="7">
        <v>10.580000000000004</v>
      </c>
      <c r="C228" s="7">
        <f t="shared" si="51"/>
        <v>10.57</v>
      </c>
      <c r="D228" s="7">
        <f t="shared" si="52"/>
        <v>2</v>
      </c>
      <c r="E228" s="7">
        <f t="shared" si="53"/>
        <v>21.14</v>
      </c>
      <c r="F228" s="8"/>
      <c r="R228" s="7">
        <v>22</v>
      </c>
      <c r="S228" s="7">
        <v>11.140000000000004</v>
      </c>
      <c r="T228" s="7">
        <f t="shared" si="54"/>
        <v>10.89</v>
      </c>
      <c r="U228" s="7">
        <f t="shared" si="55"/>
        <v>1</v>
      </c>
      <c r="V228" s="7">
        <f t="shared" si="56"/>
        <v>10.89</v>
      </c>
    </row>
    <row r="229" spans="1:22" ht="12.9" customHeight="1">
      <c r="A229" s="7">
        <v>13</v>
      </c>
      <c r="B229" s="7">
        <v>10.570000000000004</v>
      </c>
      <c r="C229" s="7">
        <f t="shared" si="51"/>
        <v>10.58</v>
      </c>
      <c r="D229" s="7">
        <f t="shared" si="52"/>
        <v>2</v>
      </c>
      <c r="E229" s="7">
        <f t="shared" si="53"/>
        <v>21.16</v>
      </c>
      <c r="F229" s="8"/>
      <c r="R229" s="7">
        <v>23</v>
      </c>
      <c r="S229" s="7">
        <v>11.352000000000006</v>
      </c>
      <c r="T229" s="7">
        <f t="shared" si="54"/>
        <v>11.25</v>
      </c>
      <c r="U229" s="7">
        <f t="shared" si="55"/>
        <v>1</v>
      </c>
      <c r="V229" s="7">
        <f t="shared" si="56"/>
        <v>11.25</v>
      </c>
    </row>
    <row r="230" spans="1:22" ht="12.9" customHeight="1">
      <c r="A230" s="7">
        <v>15</v>
      </c>
      <c r="B230" s="7">
        <v>10.530000000000005</v>
      </c>
      <c r="C230" s="7">
        <f t="shared" si="51"/>
        <v>10.55</v>
      </c>
      <c r="D230" s="7">
        <f t="shared" si="52"/>
        <v>2</v>
      </c>
      <c r="E230" s="7">
        <f t="shared" si="53"/>
        <v>21.1</v>
      </c>
      <c r="F230" s="8"/>
      <c r="R230" s="7">
        <v>24</v>
      </c>
      <c r="S230" s="7">
        <v>11.982000000000005</v>
      </c>
      <c r="T230" s="7">
        <f t="shared" si="54"/>
        <v>11.67</v>
      </c>
      <c r="U230" s="7">
        <f t="shared" si="55"/>
        <v>1</v>
      </c>
      <c r="V230" s="7">
        <f t="shared" si="56"/>
        <v>11.67</v>
      </c>
    </row>
    <row r="231" spans="1:22" ht="12.9" customHeight="1">
      <c r="A231" s="7">
        <v>17</v>
      </c>
      <c r="B231" s="7">
        <v>10.490000000000004</v>
      </c>
      <c r="C231" s="7">
        <f t="shared" si="51"/>
        <v>10.51</v>
      </c>
      <c r="D231" s="7">
        <f t="shared" si="52"/>
        <v>2</v>
      </c>
      <c r="E231" s="7">
        <f t="shared" si="53"/>
        <v>21.02</v>
      </c>
      <c r="F231" s="8"/>
      <c r="R231" s="7">
        <v>26</v>
      </c>
      <c r="S231" s="7">
        <v>12.072000000000006</v>
      </c>
      <c r="T231" s="7">
        <f t="shared" si="54"/>
        <v>12.03</v>
      </c>
      <c r="U231" s="7">
        <f t="shared" si="55"/>
        <v>2</v>
      </c>
      <c r="V231" s="7">
        <f t="shared" si="56"/>
        <v>24.06</v>
      </c>
    </row>
    <row r="232" spans="1:22" ht="12.9" customHeight="1">
      <c r="A232" s="7">
        <v>19</v>
      </c>
      <c r="B232" s="7">
        <v>10.510000000000003</v>
      </c>
      <c r="C232" s="7">
        <f t="shared" si="51"/>
        <v>10.5</v>
      </c>
      <c r="D232" s="7">
        <f t="shared" si="52"/>
        <v>2</v>
      </c>
      <c r="E232" s="7">
        <f t="shared" si="53"/>
        <v>21</v>
      </c>
      <c r="F232" s="8"/>
      <c r="M232" s="4"/>
      <c r="R232" s="7">
        <v>28</v>
      </c>
      <c r="S232" s="7">
        <v>12.122000000000005</v>
      </c>
      <c r="T232" s="7">
        <f t="shared" si="54"/>
        <v>12.1</v>
      </c>
      <c r="U232" s="7">
        <f t="shared" si="55"/>
        <v>2</v>
      </c>
      <c r="V232" s="7">
        <f t="shared" si="56"/>
        <v>24.2</v>
      </c>
    </row>
    <row r="233" spans="1:22" ht="12.9" customHeight="1">
      <c r="A233" s="7">
        <v>20</v>
      </c>
      <c r="B233" s="7">
        <v>10.620000000000005</v>
      </c>
      <c r="C233" s="7">
        <f t="shared" si="51"/>
        <v>10.57</v>
      </c>
      <c r="D233" s="7">
        <f t="shared" si="52"/>
        <v>1</v>
      </c>
      <c r="E233" s="7">
        <f t="shared" si="53"/>
        <v>10.57</v>
      </c>
      <c r="F233" s="8"/>
      <c r="R233" s="16"/>
      <c r="S233" s="17"/>
      <c r="T233" s="17" t="s">
        <v>82</v>
      </c>
      <c r="U233" s="7">
        <f>SUM(U219:U232)</f>
        <v>28</v>
      </c>
      <c r="V233" s="18">
        <f>SUM(V219:V232)</f>
        <v>291.20999999999998</v>
      </c>
    </row>
    <row r="234" spans="1:22" ht="12.9" customHeight="1">
      <c r="A234" s="7">
        <v>21</v>
      </c>
      <c r="B234" s="7">
        <v>10.640000000000004</v>
      </c>
      <c r="C234" s="7">
        <f t="shared" si="51"/>
        <v>10.63</v>
      </c>
      <c r="D234" s="7">
        <f t="shared" si="52"/>
        <v>1</v>
      </c>
      <c r="E234" s="7">
        <f t="shared" si="53"/>
        <v>10.63</v>
      </c>
      <c r="F234" s="8"/>
    </row>
    <row r="235" spans="1:22" ht="12.9" customHeight="1">
      <c r="A235" s="7">
        <v>22</v>
      </c>
      <c r="B235" s="7">
        <v>11.140000000000004</v>
      </c>
      <c r="C235" s="7">
        <f t="shared" si="51"/>
        <v>10.89</v>
      </c>
      <c r="D235" s="7">
        <f t="shared" si="52"/>
        <v>1</v>
      </c>
      <c r="E235" s="7">
        <f t="shared" si="53"/>
        <v>10.89</v>
      </c>
      <c r="F235" s="8"/>
    </row>
    <row r="236" spans="1:22" ht="12.9" customHeight="1">
      <c r="A236" s="7">
        <v>23</v>
      </c>
      <c r="B236" s="7">
        <v>11.352000000000006</v>
      </c>
      <c r="C236" s="7">
        <f t="shared" si="51"/>
        <v>11.25</v>
      </c>
      <c r="D236" s="7">
        <f t="shared" si="52"/>
        <v>1</v>
      </c>
      <c r="E236" s="7">
        <f t="shared" si="53"/>
        <v>11.25</v>
      </c>
      <c r="F236" s="8"/>
    </row>
    <row r="237" spans="1:22" ht="12.9" customHeight="1">
      <c r="A237" s="7">
        <v>24</v>
      </c>
      <c r="B237" s="7">
        <v>11.982000000000005</v>
      </c>
      <c r="C237" s="7">
        <f t="shared" si="51"/>
        <v>11.67</v>
      </c>
      <c r="D237" s="7">
        <f t="shared" si="52"/>
        <v>1</v>
      </c>
      <c r="E237" s="7">
        <f t="shared" si="53"/>
        <v>11.67</v>
      </c>
      <c r="F237" s="8"/>
    </row>
    <row r="238" spans="1:22" ht="12.9" customHeight="1">
      <c r="A238" s="7">
        <v>26</v>
      </c>
      <c r="B238" s="7">
        <v>12.072000000000006</v>
      </c>
      <c r="C238" s="7">
        <f t="shared" si="51"/>
        <v>12.03</v>
      </c>
      <c r="D238" s="7">
        <f t="shared" si="52"/>
        <v>2</v>
      </c>
      <c r="E238" s="7">
        <f t="shared" si="53"/>
        <v>24.06</v>
      </c>
      <c r="F238" s="8"/>
    </row>
    <row r="239" spans="1:22" ht="12.9" customHeight="1">
      <c r="A239" s="7">
        <v>28</v>
      </c>
      <c r="B239" s="7">
        <v>12.122000000000005</v>
      </c>
      <c r="C239" s="7">
        <f t="shared" si="51"/>
        <v>12.1</v>
      </c>
      <c r="D239" s="7">
        <f t="shared" si="52"/>
        <v>2</v>
      </c>
      <c r="E239" s="7">
        <f t="shared" si="53"/>
        <v>24.2</v>
      </c>
      <c r="F239" s="8"/>
    </row>
    <row r="249" spans="1:22" ht="12.9" customHeight="1">
      <c r="R249" s="10" t="s">
        <v>78</v>
      </c>
      <c r="S249" s="10"/>
    </row>
    <row r="250" spans="1:22" ht="12.9" customHeight="1">
      <c r="A250" s="6" t="s">
        <v>56</v>
      </c>
      <c r="B250" s="7"/>
      <c r="C250" s="7"/>
      <c r="D250" s="7"/>
      <c r="E250" s="7"/>
      <c r="F250" s="8"/>
      <c r="R250" s="7" t="s">
        <v>5</v>
      </c>
      <c r="S250" s="7" t="s">
        <v>46</v>
      </c>
      <c r="T250" s="12" t="s">
        <v>80</v>
      </c>
      <c r="U250" s="12" t="s">
        <v>79</v>
      </c>
      <c r="V250" s="12" t="s">
        <v>81</v>
      </c>
    </row>
    <row r="251" spans="1:22" ht="12.9" customHeight="1">
      <c r="A251" s="7" t="s">
        <v>5</v>
      </c>
      <c r="B251" s="7" t="s">
        <v>46</v>
      </c>
      <c r="C251" s="12" t="s">
        <v>80</v>
      </c>
      <c r="D251" s="12" t="s">
        <v>79</v>
      </c>
      <c r="E251" s="12" t="s">
        <v>81</v>
      </c>
      <c r="F251" s="8" t="s">
        <v>48</v>
      </c>
      <c r="R251" s="7">
        <v>0</v>
      </c>
      <c r="S251" s="7">
        <v>13.444000000000006</v>
      </c>
      <c r="T251" s="7"/>
      <c r="U251" s="7"/>
      <c r="V251" s="7"/>
    </row>
    <row r="252" spans="1:22" ht="12.9" customHeight="1">
      <c r="A252" s="7">
        <v>0</v>
      </c>
      <c r="B252" s="7">
        <v>13.444000000000006</v>
      </c>
      <c r="C252" s="7"/>
      <c r="D252" s="7"/>
      <c r="E252" s="7"/>
      <c r="F252" s="8" t="s">
        <v>66</v>
      </c>
      <c r="R252" s="7">
        <v>1</v>
      </c>
      <c r="S252" s="7">
        <v>13.484000000000005</v>
      </c>
      <c r="T252" s="7">
        <f>ROUND((S251+S252)/2,2)</f>
        <v>13.46</v>
      </c>
      <c r="U252" s="7">
        <f>R252-R251</f>
        <v>1</v>
      </c>
      <c r="V252" s="7">
        <f>ROUND(T252*U252,2)</f>
        <v>13.46</v>
      </c>
    </row>
    <row r="253" spans="1:22" ht="12.9" customHeight="1">
      <c r="A253" s="7">
        <v>1</v>
      </c>
      <c r="B253" s="7">
        <v>13.484000000000005</v>
      </c>
      <c r="C253" s="7">
        <f>ROUND((B252+B253)/2,2)</f>
        <v>13.46</v>
      </c>
      <c r="D253" s="7">
        <f>A253-A252</f>
        <v>1</v>
      </c>
      <c r="E253" s="7">
        <f>ROUND(C253*D253,2)</f>
        <v>13.46</v>
      </c>
      <c r="F253" s="8"/>
      <c r="R253" s="7">
        <v>2</v>
      </c>
      <c r="S253" s="7">
        <v>12.914000000000005</v>
      </c>
      <c r="T253" s="7">
        <f t="shared" ref="T253:T269" si="57">ROUND((S252+S253)/2,2)</f>
        <v>13.2</v>
      </c>
      <c r="U253" s="7">
        <f t="shared" ref="U253:U269" si="58">R253-R252</f>
        <v>1</v>
      </c>
      <c r="V253" s="7">
        <f t="shared" ref="V253:V269" si="59">ROUND(T253*U253,2)</f>
        <v>13.2</v>
      </c>
    </row>
    <row r="254" spans="1:22" ht="12.9" customHeight="1">
      <c r="A254" s="7">
        <v>2</v>
      </c>
      <c r="B254" s="7">
        <v>12.914000000000005</v>
      </c>
      <c r="C254" s="7">
        <f t="shared" ref="C254:C275" si="60">ROUND((B253+B254)/2,2)</f>
        <v>13.2</v>
      </c>
      <c r="D254" s="7">
        <f t="shared" ref="D254:D275" si="61">A254-A253</f>
        <v>1</v>
      </c>
      <c r="E254" s="7">
        <f t="shared" ref="E254:E275" si="62">ROUND(C254*D254,2)</f>
        <v>13.2</v>
      </c>
      <c r="F254" s="8"/>
      <c r="R254" s="7">
        <v>3</v>
      </c>
      <c r="S254" s="7">
        <v>12.224000000000006</v>
      </c>
      <c r="T254" s="7">
        <f t="shared" si="57"/>
        <v>12.57</v>
      </c>
      <c r="U254" s="7">
        <f t="shared" si="58"/>
        <v>1</v>
      </c>
      <c r="V254" s="7">
        <f t="shared" si="59"/>
        <v>12.57</v>
      </c>
    </row>
    <row r="255" spans="1:22" ht="12.9" customHeight="1">
      <c r="A255" s="7">
        <v>3</v>
      </c>
      <c r="B255" s="7">
        <v>12.224000000000006</v>
      </c>
      <c r="C255" s="7">
        <f t="shared" si="60"/>
        <v>12.57</v>
      </c>
      <c r="D255" s="7">
        <f t="shared" si="61"/>
        <v>1</v>
      </c>
      <c r="E255" s="7">
        <f t="shared" si="62"/>
        <v>12.57</v>
      </c>
      <c r="F255" s="8"/>
      <c r="R255" s="7">
        <v>4</v>
      </c>
      <c r="S255" s="7">
        <v>11.614000000000004</v>
      </c>
      <c r="T255" s="7">
        <f t="shared" si="57"/>
        <v>11.92</v>
      </c>
      <c r="U255" s="7">
        <f t="shared" si="58"/>
        <v>1</v>
      </c>
      <c r="V255" s="7">
        <f t="shared" si="59"/>
        <v>11.92</v>
      </c>
    </row>
    <row r="256" spans="1:22" ht="12.9" customHeight="1">
      <c r="A256" s="7">
        <v>4</v>
      </c>
      <c r="B256" s="7">
        <v>11.614000000000004</v>
      </c>
      <c r="C256" s="7">
        <f t="shared" si="60"/>
        <v>11.92</v>
      </c>
      <c r="D256" s="7">
        <f t="shared" si="61"/>
        <v>1</v>
      </c>
      <c r="E256" s="7">
        <f t="shared" si="62"/>
        <v>11.92</v>
      </c>
      <c r="F256" s="8"/>
      <c r="R256" s="7">
        <v>5</v>
      </c>
      <c r="S256" s="7">
        <v>11.234000000000005</v>
      </c>
      <c r="T256" s="7">
        <f t="shared" si="57"/>
        <v>11.42</v>
      </c>
      <c r="U256" s="7">
        <f t="shared" si="58"/>
        <v>1</v>
      </c>
      <c r="V256" s="7">
        <f t="shared" si="59"/>
        <v>11.42</v>
      </c>
    </row>
    <row r="257" spans="1:22" ht="12.9" customHeight="1">
      <c r="A257" s="7">
        <v>5</v>
      </c>
      <c r="B257" s="7">
        <v>11.234000000000005</v>
      </c>
      <c r="C257" s="7">
        <f t="shared" si="60"/>
        <v>11.42</v>
      </c>
      <c r="D257" s="7">
        <f t="shared" si="61"/>
        <v>1</v>
      </c>
      <c r="E257" s="7">
        <f t="shared" si="62"/>
        <v>11.42</v>
      </c>
      <c r="F257" s="8"/>
      <c r="R257" s="7">
        <v>5.5</v>
      </c>
      <c r="S257" s="7">
        <v>11.150000000000006</v>
      </c>
      <c r="T257" s="7">
        <f t="shared" si="57"/>
        <v>11.19</v>
      </c>
      <c r="U257" s="7">
        <f t="shared" si="58"/>
        <v>0.5</v>
      </c>
      <c r="V257" s="7">
        <f t="shared" si="59"/>
        <v>5.6</v>
      </c>
    </row>
    <row r="258" spans="1:22" ht="12.9" customHeight="1">
      <c r="A258" s="7">
        <v>5.5</v>
      </c>
      <c r="B258" s="7">
        <v>11.150000000000006</v>
      </c>
      <c r="C258" s="7">
        <f t="shared" si="60"/>
        <v>11.19</v>
      </c>
      <c r="D258" s="7">
        <f t="shared" si="61"/>
        <v>0.5</v>
      </c>
      <c r="E258" s="7">
        <f t="shared" si="62"/>
        <v>5.6</v>
      </c>
      <c r="F258" s="8"/>
      <c r="R258" s="7">
        <v>6</v>
      </c>
      <c r="S258" s="7">
        <v>10.730000000000006</v>
      </c>
      <c r="T258" s="7">
        <f t="shared" si="57"/>
        <v>10.94</v>
      </c>
      <c r="U258" s="7">
        <f t="shared" si="58"/>
        <v>0.5</v>
      </c>
      <c r="V258" s="7">
        <f t="shared" si="59"/>
        <v>5.47</v>
      </c>
    </row>
    <row r="259" spans="1:22" ht="12.9" customHeight="1">
      <c r="A259" s="7">
        <v>6</v>
      </c>
      <c r="B259" s="7">
        <v>10.730000000000006</v>
      </c>
      <c r="C259" s="7">
        <f t="shared" si="60"/>
        <v>10.94</v>
      </c>
      <c r="D259" s="7">
        <f t="shared" si="61"/>
        <v>0.5</v>
      </c>
      <c r="E259" s="7">
        <f t="shared" si="62"/>
        <v>5.47</v>
      </c>
      <c r="F259" s="8"/>
      <c r="R259" s="7">
        <v>7</v>
      </c>
      <c r="S259" s="7">
        <v>10.680000000000005</v>
      </c>
      <c r="T259" s="7">
        <f t="shared" si="57"/>
        <v>10.71</v>
      </c>
      <c r="U259" s="7">
        <f t="shared" si="58"/>
        <v>1</v>
      </c>
      <c r="V259" s="7">
        <f t="shared" si="59"/>
        <v>10.71</v>
      </c>
    </row>
    <row r="260" spans="1:22" ht="12.9" customHeight="1">
      <c r="A260" s="7">
        <v>7</v>
      </c>
      <c r="B260" s="7">
        <v>10.680000000000005</v>
      </c>
      <c r="C260" s="7">
        <f t="shared" si="60"/>
        <v>10.71</v>
      </c>
      <c r="D260" s="7">
        <f t="shared" si="61"/>
        <v>1</v>
      </c>
      <c r="E260" s="7">
        <f t="shared" si="62"/>
        <v>10.71</v>
      </c>
      <c r="F260" s="8"/>
      <c r="R260" s="7">
        <f>ROUND(R259+(S259-S260)*1.5,2)</f>
        <v>9.52</v>
      </c>
      <c r="S260" s="7">
        <v>9</v>
      </c>
      <c r="T260" s="7">
        <f t="shared" si="57"/>
        <v>9.84</v>
      </c>
      <c r="U260" s="7">
        <f t="shared" si="58"/>
        <v>2.5199999999999996</v>
      </c>
      <c r="V260" s="7">
        <f t="shared" si="59"/>
        <v>24.8</v>
      </c>
    </row>
    <row r="261" spans="1:22" ht="12.9" customHeight="1">
      <c r="A261" s="7">
        <v>8</v>
      </c>
      <c r="B261" s="7">
        <v>10.680000000000005</v>
      </c>
      <c r="C261" s="7">
        <f t="shared" si="60"/>
        <v>10.68</v>
      </c>
      <c r="D261" s="7">
        <f t="shared" si="61"/>
        <v>1</v>
      </c>
      <c r="E261" s="7">
        <f t="shared" si="62"/>
        <v>10.68</v>
      </c>
      <c r="F261" s="8"/>
      <c r="R261" s="7">
        <f>R260+10</f>
        <v>19.52</v>
      </c>
      <c r="S261" s="7">
        <v>9</v>
      </c>
      <c r="T261" s="7">
        <f t="shared" si="57"/>
        <v>9</v>
      </c>
      <c r="U261" s="7">
        <f t="shared" si="58"/>
        <v>10</v>
      </c>
      <c r="V261" s="7">
        <f t="shared" si="59"/>
        <v>90</v>
      </c>
    </row>
    <row r="262" spans="1:22" ht="12.9" customHeight="1">
      <c r="A262" s="7">
        <v>9</v>
      </c>
      <c r="B262" s="7">
        <v>10.730000000000006</v>
      </c>
      <c r="C262" s="7">
        <f t="shared" si="60"/>
        <v>10.71</v>
      </c>
      <c r="D262" s="7">
        <f t="shared" si="61"/>
        <v>1</v>
      </c>
      <c r="E262" s="7">
        <f t="shared" si="62"/>
        <v>10.71</v>
      </c>
      <c r="F262" s="8"/>
      <c r="R262" s="7">
        <f>ROUND(R261+(S262-S261)*1.5,2)</f>
        <v>21.62</v>
      </c>
      <c r="S262" s="7">
        <v>10.4</v>
      </c>
      <c r="T262" s="7">
        <f t="shared" si="57"/>
        <v>9.6999999999999993</v>
      </c>
      <c r="U262" s="7">
        <f t="shared" si="58"/>
        <v>2.1000000000000014</v>
      </c>
      <c r="V262" s="7">
        <f t="shared" si="59"/>
        <v>20.37</v>
      </c>
    </row>
    <row r="263" spans="1:22" ht="12.9" customHeight="1">
      <c r="A263" s="7">
        <v>11</v>
      </c>
      <c r="B263" s="7">
        <v>10.730000000000006</v>
      </c>
      <c r="C263" s="7">
        <f t="shared" si="60"/>
        <v>10.73</v>
      </c>
      <c r="D263" s="7">
        <f t="shared" si="61"/>
        <v>2</v>
      </c>
      <c r="E263" s="7">
        <f t="shared" si="62"/>
        <v>21.46</v>
      </c>
      <c r="F263" s="8"/>
      <c r="R263" s="7">
        <v>22</v>
      </c>
      <c r="S263" s="7">
        <v>10.710000000000006</v>
      </c>
      <c r="T263" s="7">
        <f t="shared" si="57"/>
        <v>10.56</v>
      </c>
      <c r="U263" s="7">
        <f t="shared" si="58"/>
        <v>0.37999999999999901</v>
      </c>
      <c r="V263" s="7">
        <f t="shared" si="59"/>
        <v>4.01</v>
      </c>
    </row>
    <row r="264" spans="1:22" ht="12.9" customHeight="1">
      <c r="A264" s="7">
        <v>13</v>
      </c>
      <c r="B264" s="7">
        <v>10.650000000000006</v>
      </c>
      <c r="C264" s="7">
        <f t="shared" si="60"/>
        <v>10.69</v>
      </c>
      <c r="D264" s="7">
        <f t="shared" si="61"/>
        <v>2</v>
      </c>
      <c r="E264" s="7">
        <f t="shared" si="62"/>
        <v>21.38</v>
      </c>
      <c r="F264" s="8"/>
      <c r="R264" s="7">
        <v>23</v>
      </c>
      <c r="S264" s="7">
        <v>10.690000000000005</v>
      </c>
      <c r="T264" s="7">
        <f t="shared" si="57"/>
        <v>10.7</v>
      </c>
      <c r="U264" s="7">
        <f t="shared" si="58"/>
        <v>1</v>
      </c>
      <c r="V264" s="7">
        <f t="shared" si="59"/>
        <v>10.7</v>
      </c>
    </row>
    <row r="265" spans="1:22" ht="12.9" customHeight="1">
      <c r="A265" s="7">
        <v>15</v>
      </c>
      <c r="B265" s="7">
        <v>10.660000000000005</v>
      </c>
      <c r="C265" s="7">
        <f t="shared" si="60"/>
        <v>10.66</v>
      </c>
      <c r="D265" s="7">
        <f t="shared" si="61"/>
        <v>2</v>
      </c>
      <c r="E265" s="7">
        <f t="shared" si="62"/>
        <v>21.32</v>
      </c>
      <c r="F265" s="8"/>
      <c r="R265" s="7">
        <v>24</v>
      </c>
      <c r="S265" s="7">
        <v>11.150000000000006</v>
      </c>
      <c r="T265" s="7">
        <f t="shared" si="57"/>
        <v>10.92</v>
      </c>
      <c r="U265" s="7">
        <f t="shared" si="58"/>
        <v>1</v>
      </c>
      <c r="V265" s="7">
        <f t="shared" si="59"/>
        <v>10.92</v>
      </c>
    </row>
    <row r="266" spans="1:22" ht="12.9" customHeight="1">
      <c r="A266" s="7">
        <v>17</v>
      </c>
      <c r="B266" s="7">
        <v>10.690000000000005</v>
      </c>
      <c r="C266" s="7">
        <f t="shared" si="60"/>
        <v>10.68</v>
      </c>
      <c r="D266" s="7">
        <f t="shared" si="61"/>
        <v>2</v>
      </c>
      <c r="E266" s="7">
        <f t="shared" si="62"/>
        <v>21.36</v>
      </c>
      <c r="F266" s="8"/>
      <c r="R266" s="7">
        <v>25</v>
      </c>
      <c r="S266" s="7">
        <v>11.484000000000005</v>
      </c>
      <c r="T266" s="7">
        <f t="shared" si="57"/>
        <v>11.32</v>
      </c>
      <c r="U266" s="7">
        <f t="shared" si="58"/>
        <v>1</v>
      </c>
      <c r="V266" s="7">
        <f t="shared" si="59"/>
        <v>11.32</v>
      </c>
    </row>
    <row r="267" spans="1:22" ht="12.9" customHeight="1">
      <c r="A267" s="7">
        <v>19</v>
      </c>
      <c r="B267" s="7">
        <v>10.730000000000006</v>
      </c>
      <c r="C267" s="7">
        <f t="shared" si="60"/>
        <v>10.71</v>
      </c>
      <c r="D267" s="7">
        <f t="shared" si="61"/>
        <v>2</v>
      </c>
      <c r="E267" s="7">
        <f t="shared" si="62"/>
        <v>21.42</v>
      </c>
      <c r="F267" s="8"/>
      <c r="R267" s="7">
        <v>26</v>
      </c>
      <c r="S267" s="7">
        <v>12.064000000000005</v>
      </c>
      <c r="T267" s="7">
        <f t="shared" si="57"/>
        <v>11.77</v>
      </c>
      <c r="U267" s="7">
        <f t="shared" si="58"/>
        <v>1</v>
      </c>
      <c r="V267" s="7">
        <f t="shared" si="59"/>
        <v>11.77</v>
      </c>
    </row>
    <row r="268" spans="1:22" ht="12.9" customHeight="1">
      <c r="A268" s="7">
        <v>21</v>
      </c>
      <c r="B268" s="7">
        <v>10.710000000000006</v>
      </c>
      <c r="C268" s="7">
        <f t="shared" si="60"/>
        <v>10.72</v>
      </c>
      <c r="D268" s="7">
        <f t="shared" si="61"/>
        <v>2</v>
      </c>
      <c r="E268" s="7">
        <f t="shared" si="62"/>
        <v>21.44</v>
      </c>
      <c r="F268" s="8"/>
      <c r="R268" s="7">
        <v>27</v>
      </c>
      <c r="S268" s="7">
        <v>12.034000000000006</v>
      </c>
      <c r="T268" s="7">
        <f t="shared" si="57"/>
        <v>12.05</v>
      </c>
      <c r="U268" s="7">
        <f t="shared" si="58"/>
        <v>1</v>
      </c>
      <c r="V268" s="7">
        <f t="shared" si="59"/>
        <v>12.05</v>
      </c>
    </row>
    <row r="269" spans="1:22" ht="12.9" customHeight="1">
      <c r="A269" s="7">
        <v>22</v>
      </c>
      <c r="B269" s="7">
        <v>10.710000000000006</v>
      </c>
      <c r="C269" s="7">
        <f t="shared" si="60"/>
        <v>10.71</v>
      </c>
      <c r="D269" s="7">
        <f t="shared" si="61"/>
        <v>1</v>
      </c>
      <c r="E269" s="7">
        <f t="shared" si="62"/>
        <v>10.71</v>
      </c>
      <c r="F269" s="8"/>
      <c r="R269" s="7">
        <v>30</v>
      </c>
      <c r="S269" s="7">
        <v>12.034000000000006</v>
      </c>
      <c r="T269" s="7">
        <f t="shared" si="57"/>
        <v>12.03</v>
      </c>
      <c r="U269" s="7">
        <f t="shared" si="58"/>
        <v>3</v>
      </c>
      <c r="V269" s="7">
        <f t="shared" si="59"/>
        <v>36.090000000000003</v>
      </c>
    </row>
    <row r="270" spans="1:22" ht="12.9" customHeight="1">
      <c r="A270" s="7">
        <v>23</v>
      </c>
      <c r="B270" s="7">
        <v>10.690000000000005</v>
      </c>
      <c r="C270" s="7">
        <f t="shared" si="60"/>
        <v>10.7</v>
      </c>
      <c r="D270" s="7">
        <f t="shared" si="61"/>
        <v>1</v>
      </c>
      <c r="E270" s="7">
        <f t="shared" si="62"/>
        <v>10.7</v>
      </c>
      <c r="F270" s="8"/>
      <c r="R270" s="16"/>
      <c r="S270" s="17"/>
      <c r="T270" s="17" t="s">
        <v>82</v>
      </c>
      <c r="U270" s="7">
        <f>SUM(U246:U269)</f>
        <v>30</v>
      </c>
      <c r="V270" s="18">
        <f>SUM(V246:V269)</f>
        <v>316.38</v>
      </c>
    </row>
    <row r="271" spans="1:22" ht="12.9" customHeight="1">
      <c r="A271" s="7">
        <v>24</v>
      </c>
      <c r="B271" s="7">
        <v>11.150000000000006</v>
      </c>
      <c r="C271" s="7">
        <f t="shared" si="60"/>
        <v>10.92</v>
      </c>
      <c r="D271" s="7">
        <f t="shared" si="61"/>
        <v>1</v>
      </c>
      <c r="E271" s="7">
        <f t="shared" si="62"/>
        <v>10.92</v>
      </c>
      <c r="F271" s="8"/>
    </row>
    <row r="272" spans="1:22" ht="12.9" customHeight="1">
      <c r="A272" s="7">
        <v>25</v>
      </c>
      <c r="B272" s="7">
        <v>11.484000000000005</v>
      </c>
      <c r="C272" s="7">
        <f t="shared" si="60"/>
        <v>11.32</v>
      </c>
      <c r="D272" s="7">
        <f t="shared" si="61"/>
        <v>1</v>
      </c>
      <c r="E272" s="7">
        <f t="shared" si="62"/>
        <v>11.32</v>
      </c>
      <c r="F272" s="8"/>
      <c r="L272" s="4"/>
    </row>
    <row r="273" spans="1:22" ht="12.9" customHeight="1">
      <c r="A273" s="7">
        <v>26</v>
      </c>
      <c r="B273" s="7">
        <v>12.064000000000005</v>
      </c>
      <c r="C273" s="7">
        <f t="shared" si="60"/>
        <v>11.77</v>
      </c>
      <c r="D273" s="7">
        <f t="shared" si="61"/>
        <v>1</v>
      </c>
      <c r="E273" s="7">
        <f t="shared" si="62"/>
        <v>11.77</v>
      </c>
      <c r="F273" s="8"/>
    </row>
    <row r="274" spans="1:22" ht="12.9" customHeight="1">
      <c r="A274" s="7">
        <v>27</v>
      </c>
      <c r="B274" s="7">
        <v>12.034000000000006</v>
      </c>
      <c r="C274" s="7">
        <f t="shared" si="60"/>
        <v>12.05</v>
      </c>
      <c r="D274" s="7">
        <f t="shared" si="61"/>
        <v>1</v>
      </c>
      <c r="E274" s="7">
        <f t="shared" si="62"/>
        <v>12.05</v>
      </c>
      <c r="F274" s="8"/>
    </row>
    <row r="275" spans="1:22" ht="12.9" customHeight="1">
      <c r="A275" s="7">
        <v>30</v>
      </c>
      <c r="B275" s="7">
        <v>12.034000000000006</v>
      </c>
      <c r="C275" s="7">
        <f t="shared" si="60"/>
        <v>12.03</v>
      </c>
      <c r="D275" s="7">
        <f t="shared" si="61"/>
        <v>3</v>
      </c>
      <c r="E275" s="7">
        <f t="shared" si="62"/>
        <v>36.090000000000003</v>
      </c>
      <c r="F275" s="8"/>
    </row>
    <row r="279" spans="1:22" ht="12.9" customHeight="1">
      <c r="A279" s="6" t="s">
        <v>57</v>
      </c>
      <c r="B279" s="7"/>
      <c r="C279" s="7"/>
      <c r="D279" s="7"/>
      <c r="E279" s="7"/>
      <c r="F279" s="8"/>
      <c r="R279" s="7" t="s">
        <v>5</v>
      </c>
      <c r="S279" s="7" t="s">
        <v>46</v>
      </c>
      <c r="T279" s="7" t="s">
        <v>80</v>
      </c>
      <c r="U279" s="7" t="s">
        <v>79</v>
      </c>
      <c r="V279" s="7" t="s">
        <v>81</v>
      </c>
    </row>
    <row r="280" spans="1:22" ht="12.9" customHeight="1">
      <c r="A280" s="7" t="s">
        <v>5</v>
      </c>
      <c r="B280" s="7" t="s">
        <v>46</v>
      </c>
      <c r="C280" s="12" t="s">
        <v>80</v>
      </c>
      <c r="D280" s="12" t="s">
        <v>79</v>
      </c>
      <c r="E280" s="12" t="s">
        <v>81</v>
      </c>
      <c r="F280" s="8" t="s">
        <v>48</v>
      </c>
      <c r="R280" s="7">
        <v>0</v>
      </c>
      <c r="S280" s="7">
        <v>13.390000000000004</v>
      </c>
      <c r="T280" s="7"/>
      <c r="U280" s="7"/>
      <c r="V280" s="7"/>
    </row>
    <row r="281" spans="1:22" ht="12.9" customHeight="1">
      <c r="A281" s="7">
        <v>0</v>
      </c>
      <c r="B281" s="7">
        <v>13.390000000000004</v>
      </c>
      <c r="C281" s="7"/>
      <c r="D281" s="7"/>
      <c r="E281" s="7"/>
      <c r="F281" s="8" t="s">
        <v>66</v>
      </c>
      <c r="R281" s="7">
        <v>1</v>
      </c>
      <c r="S281" s="7">
        <v>12.840000000000003</v>
      </c>
      <c r="T281" s="7">
        <f>ROUND((S280+S281)/2,2)</f>
        <v>13.12</v>
      </c>
      <c r="U281" s="7">
        <f>R281-R280</f>
        <v>1</v>
      </c>
      <c r="V281" s="7">
        <f>ROUND(T281*U281,2)</f>
        <v>13.12</v>
      </c>
    </row>
    <row r="282" spans="1:22" ht="12.9" customHeight="1">
      <c r="A282" s="7">
        <v>1</v>
      </c>
      <c r="B282" s="7">
        <v>12.840000000000003</v>
      </c>
      <c r="C282" s="7">
        <f>ROUND((B281+B282)/2,2)</f>
        <v>13.12</v>
      </c>
      <c r="D282" s="7">
        <f>A282-A281</f>
        <v>1</v>
      </c>
      <c r="E282" s="7">
        <f>ROUND(C282*D282,2)</f>
        <v>13.12</v>
      </c>
      <c r="F282" s="8"/>
      <c r="R282" s="7">
        <v>2</v>
      </c>
      <c r="S282" s="7">
        <v>12.240000000000004</v>
      </c>
      <c r="T282" s="7">
        <f t="shared" ref="T282:T288" si="63">ROUND((S281+S282)/2,2)</f>
        <v>12.54</v>
      </c>
      <c r="U282" s="7">
        <f t="shared" ref="U282:U288" si="64">R282-R281</f>
        <v>1</v>
      </c>
      <c r="V282" s="7">
        <f t="shared" ref="V282:V288" si="65">ROUND(T282*U282,2)</f>
        <v>12.54</v>
      </c>
    </row>
    <row r="283" spans="1:22" ht="12.9" customHeight="1">
      <c r="A283" s="7">
        <v>2</v>
      </c>
      <c r="B283" s="7">
        <v>12.240000000000004</v>
      </c>
      <c r="C283" s="7">
        <f t="shared" ref="C283:C307" si="66">ROUND((B282+B283)/2,2)</f>
        <v>12.54</v>
      </c>
      <c r="D283" s="7">
        <f t="shared" ref="D283:D307" si="67">A283-A282</f>
        <v>1</v>
      </c>
      <c r="E283" s="7">
        <f t="shared" ref="E283:E307" si="68">ROUND(C283*D283,2)</f>
        <v>12.54</v>
      </c>
      <c r="F283" s="8"/>
      <c r="R283" s="7">
        <v>3</v>
      </c>
      <c r="S283" s="7">
        <v>11.560000000000004</v>
      </c>
      <c r="T283" s="7">
        <f t="shared" si="63"/>
        <v>11.9</v>
      </c>
      <c r="U283" s="7">
        <f t="shared" si="64"/>
        <v>1</v>
      </c>
      <c r="V283" s="7">
        <f t="shared" si="65"/>
        <v>11.9</v>
      </c>
    </row>
    <row r="284" spans="1:22" ht="12.9" customHeight="1">
      <c r="A284" s="7">
        <v>3</v>
      </c>
      <c r="B284" s="7">
        <v>11.560000000000004</v>
      </c>
      <c r="C284" s="7">
        <f t="shared" si="66"/>
        <v>11.9</v>
      </c>
      <c r="D284" s="7">
        <f t="shared" si="67"/>
        <v>1</v>
      </c>
      <c r="E284" s="7">
        <f t="shared" si="68"/>
        <v>11.9</v>
      </c>
      <c r="F284" s="8"/>
      <c r="R284" s="7">
        <v>4</v>
      </c>
      <c r="S284" s="7">
        <v>11.180000000000003</v>
      </c>
      <c r="T284" s="7">
        <f t="shared" si="63"/>
        <v>11.37</v>
      </c>
      <c r="U284" s="7">
        <f t="shared" si="64"/>
        <v>1</v>
      </c>
      <c r="V284" s="7">
        <f t="shared" si="65"/>
        <v>11.37</v>
      </c>
    </row>
    <row r="285" spans="1:22" ht="12.9" customHeight="1">
      <c r="A285" s="7">
        <v>4</v>
      </c>
      <c r="B285" s="7">
        <v>11.180000000000003</v>
      </c>
      <c r="C285" s="7">
        <f t="shared" si="66"/>
        <v>11.37</v>
      </c>
      <c r="D285" s="7">
        <f t="shared" si="67"/>
        <v>1</v>
      </c>
      <c r="E285" s="7">
        <f t="shared" si="68"/>
        <v>11.37</v>
      </c>
      <c r="F285" s="8"/>
      <c r="R285" s="7">
        <v>5</v>
      </c>
      <c r="S285" s="7">
        <v>10.850000000000003</v>
      </c>
      <c r="T285" s="7">
        <f t="shared" si="63"/>
        <v>11.02</v>
      </c>
      <c r="U285" s="7">
        <f t="shared" si="64"/>
        <v>1</v>
      </c>
      <c r="V285" s="7">
        <f t="shared" si="65"/>
        <v>11.02</v>
      </c>
    </row>
    <row r="286" spans="1:22" ht="12.9" customHeight="1">
      <c r="A286" s="7">
        <v>5</v>
      </c>
      <c r="B286" s="7">
        <v>10.850000000000003</v>
      </c>
      <c r="C286" s="7">
        <f t="shared" si="66"/>
        <v>11.02</v>
      </c>
      <c r="D286" s="7">
        <f t="shared" si="67"/>
        <v>1</v>
      </c>
      <c r="E286" s="7">
        <f t="shared" si="68"/>
        <v>11.02</v>
      </c>
      <c r="F286" s="8"/>
      <c r="R286" s="7">
        <v>6</v>
      </c>
      <c r="S286" s="7">
        <v>10.820000000000004</v>
      </c>
      <c r="T286" s="7">
        <f t="shared" si="63"/>
        <v>10.84</v>
      </c>
      <c r="U286" s="7">
        <f t="shared" si="64"/>
        <v>1</v>
      </c>
      <c r="V286" s="7">
        <f t="shared" si="65"/>
        <v>10.84</v>
      </c>
    </row>
    <row r="287" spans="1:22" ht="12.9" customHeight="1">
      <c r="A287" s="7">
        <v>6</v>
      </c>
      <c r="B287" s="7">
        <v>10.820000000000004</v>
      </c>
      <c r="C287" s="7">
        <f t="shared" si="66"/>
        <v>10.84</v>
      </c>
      <c r="D287" s="7">
        <f t="shared" si="67"/>
        <v>1</v>
      </c>
      <c r="E287" s="7">
        <f t="shared" si="68"/>
        <v>10.84</v>
      </c>
      <c r="F287" s="8"/>
      <c r="R287" s="7">
        <v>7</v>
      </c>
      <c r="S287" s="7">
        <v>10.830000000000004</v>
      </c>
      <c r="T287" s="7">
        <f t="shared" si="63"/>
        <v>10.83</v>
      </c>
      <c r="U287" s="7">
        <f t="shared" si="64"/>
        <v>1</v>
      </c>
      <c r="V287" s="7">
        <f t="shared" si="65"/>
        <v>10.83</v>
      </c>
    </row>
    <row r="288" spans="1:22" ht="12.9" customHeight="1">
      <c r="A288" s="7">
        <v>7</v>
      </c>
      <c r="B288" s="7">
        <v>10.830000000000004</v>
      </c>
      <c r="C288" s="7">
        <f t="shared" si="66"/>
        <v>10.83</v>
      </c>
      <c r="D288" s="7">
        <f t="shared" si="67"/>
        <v>1</v>
      </c>
      <c r="E288" s="7">
        <f t="shared" si="68"/>
        <v>10.83</v>
      </c>
      <c r="F288" s="8"/>
      <c r="R288" s="7">
        <v>9</v>
      </c>
      <c r="S288" s="7">
        <v>10.820000000000004</v>
      </c>
      <c r="T288" s="7">
        <f t="shared" si="63"/>
        <v>10.83</v>
      </c>
      <c r="U288" s="7">
        <f t="shared" si="64"/>
        <v>2</v>
      </c>
      <c r="V288" s="7">
        <f t="shared" si="65"/>
        <v>21.66</v>
      </c>
    </row>
    <row r="289" spans="1:22" ht="12.9" customHeight="1">
      <c r="A289" s="7">
        <v>9</v>
      </c>
      <c r="B289" s="7">
        <v>10.820000000000004</v>
      </c>
      <c r="C289" s="7">
        <f t="shared" si="66"/>
        <v>10.83</v>
      </c>
      <c r="D289" s="7">
        <f t="shared" si="67"/>
        <v>2</v>
      </c>
      <c r="E289" s="7">
        <f t="shared" si="68"/>
        <v>21.66</v>
      </c>
      <c r="F289" s="8"/>
      <c r="R289" s="7">
        <v>10</v>
      </c>
      <c r="S289" s="7">
        <v>10.82</v>
      </c>
      <c r="T289" s="7">
        <f>ROUND((S288+S289)/2,2)</f>
        <v>10.82</v>
      </c>
      <c r="U289" s="7">
        <f>R289-R288</f>
        <v>1</v>
      </c>
      <c r="V289" s="7">
        <f>ROUND(T289*U289,2)</f>
        <v>10.82</v>
      </c>
    </row>
    <row r="290" spans="1:22" ht="12.9" customHeight="1">
      <c r="A290" s="7">
        <v>11</v>
      </c>
      <c r="B290" s="7">
        <v>10.810000000000004</v>
      </c>
      <c r="C290" s="7">
        <f t="shared" si="66"/>
        <v>10.82</v>
      </c>
      <c r="D290" s="7">
        <f t="shared" si="67"/>
        <v>2</v>
      </c>
      <c r="E290" s="7">
        <f t="shared" si="68"/>
        <v>21.64</v>
      </c>
      <c r="F290" s="8"/>
      <c r="R290" s="7">
        <f>ROUND(R289+(S289-S290)*1.5,2)</f>
        <v>12.73</v>
      </c>
      <c r="S290" s="7">
        <v>9</v>
      </c>
      <c r="T290" s="7">
        <f>ROUND((S289+S290)/2,2)</f>
        <v>9.91</v>
      </c>
      <c r="U290" s="7">
        <f>R290-R289</f>
        <v>2.7300000000000004</v>
      </c>
      <c r="V290" s="7">
        <f>ROUND(T290*U290,2)</f>
        <v>27.05</v>
      </c>
    </row>
    <row r="291" spans="1:22" ht="12.9" customHeight="1">
      <c r="A291" s="7">
        <v>13</v>
      </c>
      <c r="B291" s="7">
        <v>10.820000000000004</v>
      </c>
      <c r="C291" s="7">
        <f t="shared" si="66"/>
        <v>10.82</v>
      </c>
      <c r="D291" s="7">
        <f t="shared" si="67"/>
        <v>2</v>
      </c>
      <c r="E291" s="7">
        <f t="shared" si="68"/>
        <v>21.64</v>
      </c>
      <c r="F291" s="8"/>
      <c r="R291" s="7">
        <f>R290+10</f>
        <v>22.73</v>
      </c>
      <c r="S291" s="7">
        <v>9</v>
      </c>
      <c r="T291" s="7">
        <f>ROUND((S290+S291)/2,2)</f>
        <v>9</v>
      </c>
      <c r="U291" s="7">
        <f>R291-R290</f>
        <v>10</v>
      </c>
      <c r="V291" s="7">
        <f>ROUND(T291*U291,2)</f>
        <v>90</v>
      </c>
    </row>
    <row r="292" spans="1:22" ht="12.9" customHeight="1">
      <c r="A292" s="7">
        <v>15</v>
      </c>
      <c r="B292" s="7">
        <v>10.840000000000003</v>
      </c>
      <c r="C292" s="7">
        <f t="shared" si="66"/>
        <v>10.83</v>
      </c>
      <c r="D292" s="7">
        <f t="shared" si="67"/>
        <v>2</v>
      </c>
      <c r="E292" s="7">
        <f t="shared" si="68"/>
        <v>21.66</v>
      </c>
      <c r="F292" s="8"/>
      <c r="R292" s="7">
        <f>ROUND(R291+(S292-S291)*1.5,2)</f>
        <v>25.4</v>
      </c>
      <c r="S292" s="7">
        <v>10.78</v>
      </c>
      <c r="T292" s="7">
        <f>ROUND((S291+S292)/2,2)</f>
        <v>9.89</v>
      </c>
      <c r="U292" s="7">
        <f>R292-R291</f>
        <v>2.6699999999999982</v>
      </c>
      <c r="V292" s="7">
        <f>ROUND(T292*U292,2)</f>
        <v>26.41</v>
      </c>
    </row>
    <row r="293" spans="1:22" ht="12.9" customHeight="1">
      <c r="A293" s="7">
        <v>17</v>
      </c>
      <c r="B293" s="7">
        <v>10.820000000000004</v>
      </c>
      <c r="C293" s="7">
        <f t="shared" si="66"/>
        <v>10.83</v>
      </c>
      <c r="D293" s="7">
        <f t="shared" si="67"/>
        <v>2</v>
      </c>
      <c r="E293" s="7">
        <f t="shared" si="68"/>
        <v>21.66</v>
      </c>
      <c r="F293" s="8"/>
      <c r="R293" s="7">
        <v>26</v>
      </c>
      <c r="S293" s="7">
        <v>10.780000000000003</v>
      </c>
      <c r="T293" s="7">
        <f t="shared" ref="T293:T302" si="69">ROUND((S292+S293)/2,2)</f>
        <v>10.78</v>
      </c>
      <c r="U293" s="7">
        <f t="shared" ref="U293:U302" si="70">R293-R292</f>
        <v>0.60000000000000142</v>
      </c>
      <c r="V293" s="7">
        <f t="shared" ref="V293:V302" si="71">ROUND(T293*U293,2)</f>
        <v>6.47</v>
      </c>
    </row>
    <row r="294" spans="1:22" ht="12.9" customHeight="1">
      <c r="A294" s="7">
        <v>19</v>
      </c>
      <c r="B294" s="7">
        <v>10.830000000000004</v>
      </c>
      <c r="C294" s="7">
        <f t="shared" si="66"/>
        <v>10.83</v>
      </c>
      <c r="D294" s="7">
        <f t="shared" si="67"/>
        <v>2</v>
      </c>
      <c r="E294" s="7">
        <f t="shared" si="68"/>
        <v>21.66</v>
      </c>
      <c r="F294" s="8"/>
      <c r="R294" s="7">
        <v>27</v>
      </c>
      <c r="S294" s="7">
        <v>10.770000000000003</v>
      </c>
      <c r="T294" s="7">
        <f t="shared" si="69"/>
        <v>10.78</v>
      </c>
      <c r="U294" s="7">
        <f t="shared" si="70"/>
        <v>1</v>
      </c>
      <c r="V294" s="7">
        <f t="shared" si="71"/>
        <v>10.78</v>
      </c>
    </row>
    <row r="295" spans="1:22" ht="12.9" customHeight="1">
      <c r="A295" s="7">
        <v>21</v>
      </c>
      <c r="B295" s="7">
        <v>10.810000000000004</v>
      </c>
      <c r="C295" s="7">
        <f t="shared" si="66"/>
        <v>10.82</v>
      </c>
      <c r="D295" s="7">
        <f t="shared" si="67"/>
        <v>2</v>
      </c>
      <c r="E295" s="7">
        <f t="shared" si="68"/>
        <v>21.64</v>
      </c>
      <c r="F295" s="8"/>
      <c r="R295" s="7">
        <v>28</v>
      </c>
      <c r="S295" s="7">
        <v>10.830000000000004</v>
      </c>
      <c r="T295" s="7">
        <f t="shared" si="69"/>
        <v>10.8</v>
      </c>
      <c r="U295" s="7">
        <f t="shared" si="70"/>
        <v>1</v>
      </c>
      <c r="V295" s="7">
        <f t="shared" si="71"/>
        <v>10.8</v>
      </c>
    </row>
    <row r="296" spans="1:22" ht="12.9" customHeight="1">
      <c r="A296" s="7">
        <v>23</v>
      </c>
      <c r="B296" s="7">
        <v>10.790000000000003</v>
      </c>
      <c r="C296" s="7">
        <f t="shared" si="66"/>
        <v>10.8</v>
      </c>
      <c r="D296" s="7">
        <f t="shared" si="67"/>
        <v>2</v>
      </c>
      <c r="E296" s="7">
        <f t="shared" si="68"/>
        <v>21.6</v>
      </c>
      <c r="F296" s="8"/>
      <c r="R296" s="7">
        <v>29</v>
      </c>
      <c r="S296" s="7">
        <v>10.890000000000004</v>
      </c>
      <c r="T296" s="7">
        <f t="shared" si="69"/>
        <v>10.86</v>
      </c>
      <c r="U296" s="7">
        <f t="shared" si="70"/>
        <v>1</v>
      </c>
      <c r="V296" s="7">
        <f t="shared" si="71"/>
        <v>10.86</v>
      </c>
    </row>
    <row r="297" spans="1:22" ht="12.9" customHeight="1">
      <c r="A297" s="7">
        <v>25</v>
      </c>
      <c r="B297" s="7">
        <v>10.780000000000003</v>
      </c>
      <c r="C297" s="7">
        <f t="shared" si="66"/>
        <v>10.79</v>
      </c>
      <c r="D297" s="7">
        <f t="shared" si="67"/>
        <v>2</v>
      </c>
      <c r="E297" s="7">
        <f t="shared" si="68"/>
        <v>21.58</v>
      </c>
      <c r="F297" s="8"/>
      <c r="R297" s="7">
        <v>30</v>
      </c>
      <c r="S297" s="7">
        <v>11.180000000000003</v>
      </c>
      <c r="T297" s="7">
        <f t="shared" si="69"/>
        <v>11.04</v>
      </c>
      <c r="U297" s="7">
        <f t="shared" si="70"/>
        <v>1</v>
      </c>
      <c r="V297" s="7">
        <f t="shared" si="71"/>
        <v>11.04</v>
      </c>
    </row>
    <row r="298" spans="1:22" ht="12.9" customHeight="1">
      <c r="A298" s="7">
        <v>26</v>
      </c>
      <c r="B298" s="7">
        <v>10.780000000000003</v>
      </c>
      <c r="C298" s="7">
        <f t="shared" si="66"/>
        <v>10.78</v>
      </c>
      <c r="D298" s="7">
        <f t="shared" si="67"/>
        <v>1</v>
      </c>
      <c r="E298" s="7">
        <f t="shared" si="68"/>
        <v>10.78</v>
      </c>
      <c r="F298" s="8"/>
      <c r="L298" s="4"/>
      <c r="R298" s="7">
        <v>31</v>
      </c>
      <c r="S298" s="7">
        <v>11.560000000000004</v>
      </c>
      <c r="T298" s="7">
        <f t="shared" si="69"/>
        <v>11.37</v>
      </c>
      <c r="U298" s="7">
        <f t="shared" si="70"/>
        <v>1</v>
      </c>
      <c r="V298" s="7">
        <f t="shared" si="71"/>
        <v>11.37</v>
      </c>
    </row>
    <row r="299" spans="1:22" ht="12.9" customHeight="1">
      <c r="A299" s="7">
        <v>27</v>
      </c>
      <c r="B299" s="7">
        <v>10.770000000000003</v>
      </c>
      <c r="C299" s="7">
        <f t="shared" si="66"/>
        <v>10.78</v>
      </c>
      <c r="D299" s="7">
        <f t="shared" si="67"/>
        <v>1</v>
      </c>
      <c r="E299" s="7">
        <f t="shared" si="68"/>
        <v>10.78</v>
      </c>
      <c r="F299" s="8"/>
      <c r="R299" s="7">
        <v>32</v>
      </c>
      <c r="S299" s="7">
        <v>11.970000000000004</v>
      </c>
      <c r="T299" s="7">
        <f t="shared" si="69"/>
        <v>11.77</v>
      </c>
      <c r="U299" s="7">
        <f t="shared" si="70"/>
        <v>1</v>
      </c>
      <c r="V299" s="7">
        <f t="shared" si="71"/>
        <v>11.77</v>
      </c>
    </row>
    <row r="300" spans="1:22" ht="12.9" customHeight="1">
      <c r="A300" s="7">
        <v>28</v>
      </c>
      <c r="B300" s="7">
        <v>10.830000000000004</v>
      </c>
      <c r="C300" s="7">
        <f t="shared" si="66"/>
        <v>10.8</v>
      </c>
      <c r="D300" s="7">
        <f t="shared" si="67"/>
        <v>1</v>
      </c>
      <c r="E300" s="7">
        <f t="shared" si="68"/>
        <v>10.8</v>
      </c>
      <c r="F300" s="8"/>
      <c r="R300" s="7">
        <v>33</v>
      </c>
      <c r="S300" s="7">
        <v>12.270000000000005</v>
      </c>
      <c r="T300" s="7">
        <f t="shared" si="69"/>
        <v>12.12</v>
      </c>
      <c r="U300" s="7">
        <f t="shared" si="70"/>
        <v>1</v>
      </c>
      <c r="V300" s="7">
        <f t="shared" si="71"/>
        <v>12.12</v>
      </c>
    </row>
    <row r="301" spans="1:22" ht="12.9" customHeight="1">
      <c r="A301" s="7">
        <v>29</v>
      </c>
      <c r="B301" s="7">
        <v>10.890000000000004</v>
      </c>
      <c r="C301" s="7">
        <f t="shared" si="66"/>
        <v>10.86</v>
      </c>
      <c r="D301" s="7">
        <f t="shared" si="67"/>
        <v>1</v>
      </c>
      <c r="E301" s="7">
        <f t="shared" si="68"/>
        <v>10.86</v>
      </c>
      <c r="F301" s="8"/>
      <c r="R301" s="7">
        <v>35</v>
      </c>
      <c r="S301" s="7">
        <v>12.330000000000005</v>
      </c>
      <c r="T301" s="7">
        <f t="shared" si="69"/>
        <v>12.3</v>
      </c>
      <c r="U301" s="7">
        <f t="shared" si="70"/>
        <v>2</v>
      </c>
      <c r="V301" s="7">
        <f t="shared" si="71"/>
        <v>24.6</v>
      </c>
    </row>
    <row r="302" spans="1:22" ht="12.9" customHeight="1">
      <c r="A302" s="7">
        <v>30</v>
      </c>
      <c r="B302" s="7">
        <v>11.180000000000003</v>
      </c>
      <c r="C302" s="7">
        <f t="shared" si="66"/>
        <v>11.04</v>
      </c>
      <c r="D302" s="7">
        <f t="shared" si="67"/>
        <v>1</v>
      </c>
      <c r="E302" s="7">
        <f t="shared" si="68"/>
        <v>11.04</v>
      </c>
      <c r="F302" s="8"/>
      <c r="R302" s="7">
        <v>37</v>
      </c>
      <c r="S302" s="7">
        <v>12.380000000000004</v>
      </c>
      <c r="T302" s="7">
        <f t="shared" si="69"/>
        <v>12.36</v>
      </c>
      <c r="U302" s="7">
        <f t="shared" si="70"/>
        <v>2</v>
      </c>
      <c r="V302" s="7">
        <f t="shared" si="71"/>
        <v>24.72</v>
      </c>
    </row>
    <row r="303" spans="1:22" ht="12.9" customHeight="1">
      <c r="A303" s="7">
        <v>31</v>
      </c>
      <c r="B303" s="7">
        <v>11.560000000000004</v>
      </c>
      <c r="C303" s="7">
        <f t="shared" si="66"/>
        <v>11.37</v>
      </c>
      <c r="D303" s="7">
        <f t="shared" si="67"/>
        <v>1</v>
      </c>
      <c r="E303" s="7">
        <f t="shared" si="68"/>
        <v>11.37</v>
      </c>
      <c r="F303" s="8"/>
      <c r="R303" s="16"/>
      <c r="S303" s="17"/>
      <c r="T303" s="17" t="s">
        <v>82</v>
      </c>
      <c r="U303" s="7">
        <f>SUM(U281:U302)</f>
        <v>37</v>
      </c>
      <c r="V303" s="18">
        <f>SUM(V281:V302)</f>
        <v>392.09000000000003</v>
      </c>
    </row>
    <row r="304" spans="1:22" ht="12.9" customHeight="1">
      <c r="A304" s="7">
        <v>32</v>
      </c>
      <c r="B304" s="7">
        <v>11.970000000000004</v>
      </c>
      <c r="C304" s="7">
        <f t="shared" si="66"/>
        <v>11.77</v>
      </c>
      <c r="D304" s="7">
        <f t="shared" si="67"/>
        <v>1</v>
      </c>
      <c r="E304" s="7">
        <f t="shared" si="68"/>
        <v>11.77</v>
      </c>
      <c r="F304" s="8"/>
    </row>
    <row r="305" spans="1:22" ht="12.9" customHeight="1">
      <c r="A305" s="7">
        <v>33</v>
      </c>
      <c r="B305" s="7">
        <v>12.270000000000005</v>
      </c>
      <c r="C305" s="7">
        <f t="shared" si="66"/>
        <v>12.12</v>
      </c>
      <c r="D305" s="7">
        <f t="shared" si="67"/>
        <v>1</v>
      </c>
      <c r="E305" s="7">
        <f t="shared" si="68"/>
        <v>12.12</v>
      </c>
      <c r="F305" s="8"/>
    </row>
    <row r="306" spans="1:22" ht="12.9" customHeight="1">
      <c r="A306" s="7">
        <v>35</v>
      </c>
      <c r="B306" s="7">
        <v>12.330000000000005</v>
      </c>
      <c r="C306" s="7">
        <f t="shared" si="66"/>
        <v>12.3</v>
      </c>
      <c r="D306" s="7">
        <f t="shared" si="67"/>
        <v>2</v>
      </c>
      <c r="E306" s="7">
        <f t="shared" si="68"/>
        <v>24.6</v>
      </c>
      <c r="F306" s="8"/>
    </row>
    <row r="307" spans="1:22" ht="12.9" customHeight="1">
      <c r="A307" s="7">
        <v>37</v>
      </c>
      <c r="B307" s="7">
        <v>12.380000000000004</v>
      </c>
      <c r="C307" s="7">
        <f t="shared" si="66"/>
        <v>12.36</v>
      </c>
      <c r="D307" s="7">
        <f t="shared" si="67"/>
        <v>2</v>
      </c>
      <c r="E307" s="7">
        <f t="shared" si="68"/>
        <v>24.72</v>
      </c>
      <c r="F307" s="8"/>
    </row>
    <row r="312" spans="1:22" ht="12.9" customHeight="1">
      <c r="R312" s="7" t="s">
        <v>5</v>
      </c>
      <c r="S312" s="7" t="s">
        <v>46</v>
      </c>
      <c r="T312" s="12" t="s">
        <v>80</v>
      </c>
      <c r="U312" s="12" t="s">
        <v>79</v>
      </c>
      <c r="V312" s="12" t="s">
        <v>81</v>
      </c>
    </row>
    <row r="313" spans="1:22" ht="12.9" customHeight="1">
      <c r="A313" s="6" t="s">
        <v>58</v>
      </c>
      <c r="B313" s="7"/>
      <c r="C313" s="7"/>
      <c r="D313" s="7"/>
      <c r="E313" s="7"/>
      <c r="F313" s="8"/>
      <c r="R313" s="7">
        <v>0</v>
      </c>
      <c r="S313" s="7">
        <v>13.290000000000004</v>
      </c>
      <c r="T313" s="7"/>
      <c r="U313" s="7"/>
      <c r="V313" s="7"/>
    </row>
    <row r="314" spans="1:22" ht="12.9" customHeight="1">
      <c r="A314" s="7" t="s">
        <v>5</v>
      </c>
      <c r="B314" s="7" t="s">
        <v>46</v>
      </c>
      <c r="C314" s="12" t="s">
        <v>80</v>
      </c>
      <c r="D314" s="12" t="s">
        <v>79</v>
      </c>
      <c r="E314" s="12" t="s">
        <v>81</v>
      </c>
      <c r="F314" s="8" t="s">
        <v>48</v>
      </c>
      <c r="R314" s="7">
        <v>1</v>
      </c>
      <c r="S314" s="7">
        <v>13.220000000000004</v>
      </c>
      <c r="T314" s="7">
        <f>ROUND((S313+S314)/2,2)</f>
        <v>13.26</v>
      </c>
      <c r="U314" s="7">
        <f>R314-R313</f>
        <v>1</v>
      </c>
      <c r="V314" s="7">
        <f>ROUND(T314*U314,2)</f>
        <v>13.26</v>
      </c>
    </row>
    <row r="315" spans="1:22" ht="12.9" customHeight="1">
      <c r="A315" s="7">
        <v>0</v>
      </c>
      <c r="B315" s="7">
        <v>13.290000000000004</v>
      </c>
      <c r="C315" s="7"/>
      <c r="D315" s="7"/>
      <c r="E315" s="7"/>
      <c r="F315" s="8" t="s">
        <v>66</v>
      </c>
      <c r="R315" s="7">
        <v>2</v>
      </c>
      <c r="S315" s="7">
        <v>12.680000000000005</v>
      </c>
      <c r="T315" s="7">
        <f t="shared" ref="T315:T327" si="72">ROUND((S314+S315)/2,2)</f>
        <v>12.95</v>
      </c>
      <c r="U315" s="7">
        <f t="shared" ref="U315:U327" si="73">R315-R314</f>
        <v>1</v>
      </c>
      <c r="V315" s="7">
        <f t="shared" ref="V315:V327" si="74">ROUND(T315*U315,2)</f>
        <v>12.95</v>
      </c>
    </row>
    <row r="316" spans="1:22" ht="12.9" customHeight="1">
      <c r="A316" s="7">
        <v>1</v>
      </c>
      <c r="B316" s="7">
        <v>13.220000000000004</v>
      </c>
      <c r="C316" s="7">
        <f>ROUND((B315+B316)/2,2)</f>
        <v>13.26</v>
      </c>
      <c r="D316" s="7">
        <f>A316-A315</f>
        <v>1</v>
      </c>
      <c r="E316" s="7">
        <f>ROUND(C316*D316,2)</f>
        <v>13.26</v>
      </c>
      <c r="F316" s="8"/>
      <c r="R316" s="7">
        <v>3</v>
      </c>
      <c r="S316" s="7">
        <v>12.090000000000003</v>
      </c>
      <c r="T316" s="7">
        <f t="shared" si="72"/>
        <v>12.39</v>
      </c>
      <c r="U316" s="7">
        <f t="shared" si="73"/>
        <v>1</v>
      </c>
      <c r="V316" s="7">
        <f t="shared" si="74"/>
        <v>12.39</v>
      </c>
    </row>
    <row r="317" spans="1:22" ht="12.9" customHeight="1">
      <c r="A317" s="7">
        <v>2</v>
      </c>
      <c r="B317" s="7">
        <v>12.680000000000005</v>
      </c>
      <c r="C317" s="7">
        <f t="shared" ref="C317:C335" si="75">ROUND((B316+B317)/2,2)</f>
        <v>12.95</v>
      </c>
      <c r="D317" s="7">
        <f t="shared" ref="D317:D335" si="76">A317-A316</f>
        <v>1</v>
      </c>
      <c r="E317" s="7">
        <f t="shared" ref="E317:E335" si="77">ROUND(C317*D317,2)</f>
        <v>12.95</v>
      </c>
      <c r="F317" s="8"/>
      <c r="R317" s="7">
        <v>4</v>
      </c>
      <c r="S317" s="7">
        <v>11.310000000000004</v>
      </c>
      <c r="T317" s="7">
        <f t="shared" si="72"/>
        <v>11.7</v>
      </c>
      <c r="U317" s="7">
        <f t="shared" si="73"/>
        <v>1</v>
      </c>
      <c r="V317" s="7">
        <f t="shared" si="74"/>
        <v>11.7</v>
      </c>
    </row>
    <row r="318" spans="1:22" ht="12.9" customHeight="1">
      <c r="A318" s="7">
        <v>3</v>
      </c>
      <c r="B318" s="7">
        <v>12.090000000000003</v>
      </c>
      <c r="C318" s="7">
        <f t="shared" si="75"/>
        <v>12.39</v>
      </c>
      <c r="D318" s="7">
        <f t="shared" si="76"/>
        <v>1</v>
      </c>
      <c r="E318" s="7">
        <f t="shared" si="77"/>
        <v>12.39</v>
      </c>
      <c r="F318" s="8"/>
      <c r="R318" s="7">
        <v>5</v>
      </c>
      <c r="S318" s="7">
        <v>11.03</v>
      </c>
      <c r="T318" s="7">
        <f t="shared" si="72"/>
        <v>11.17</v>
      </c>
      <c r="U318" s="7">
        <f t="shared" si="73"/>
        <v>1</v>
      </c>
      <c r="V318" s="7">
        <f t="shared" si="74"/>
        <v>11.17</v>
      </c>
    </row>
    <row r="319" spans="1:22" ht="12.9" customHeight="1">
      <c r="A319" s="7">
        <v>4</v>
      </c>
      <c r="B319" s="7">
        <v>11.310000000000004</v>
      </c>
      <c r="C319" s="7">
        <f t="shared" si="75"/>
        <v>11.7</v>
      </c>
      <c r="D319" s="7">
        <f t="shared" si="76"/>
        <v>1</v>
      </c>
      <c r="E319" s="7">
        <f t="shared" si="77"/>
        <v>11.7</v>
      </c>
      <c r="F319" s="8"/>
      <c r="R319" s="7">
        <v>5.5</v>
      </c>
      <c r="S319" s="7">
        <v>10.96</v>
      </c>
      <c r="T319" s="7">
        <f t="shared" si="72"/>
        <v>11</v>
      </c>
      <c r="U319" s="7">
        <f t="shared" si="73"/>
        <v>0.5</v>
      </c>
      <c r="V319" s="7">
        <f t="shared" si="74"/>
        <v>5.5</v>
      </c>
    </row>
    <row r="320" spans="1:22" ht="12.9" customHeight="1">
      <c r="A320" s="7">
        <v>5</v>
      </c>
      <c r="B320" s="7">
        <v>11.030000000000005</v>
      </c>
      <c r="C320" s="7">
        <f t="shared" si="75"/>
        <v>11.17</v>
      </c>
      <c r="D320" s="7">
        <f t="shared" si="76"/>
        <v>1</v>
      </c>
      <c r="E320" s="7">
        <f t="shared" si="77"/>
        <v>11.17</v>
      </c>
      <c r="F320" s="8"/>
      <c r="R320" s="7">
        <f>ROUND(R319+(S319-S320)*1.5,2)</f>
        <v>8.44</v>
      </c>
      <c r="S320" s="7">
        <v>9</v>
      </c>
      <c r="T320" s="7">
        <f t="shared" si="72"/>
        <v>9.98</v>
      </c>
      <c r="U320" s="7">
        <f t="shared" si="73"/>
        <v>2.9399999999999995</v>
      </c>
      <c r="V320" s="7">
        <f t="shared" si="74"/>
        <v>29.34</v>
      </c>
    </row>
    <row r="321" spans="1:22" ht="12.9" customHeight="1">
      <c r="A321" s="7">
        <v>6</v>
      </c>
      <c r="B321" s="7">
        <v>10.960000000000004</v>
      </c>
      <c r="C321" s="7">
        <f t="shared" si="75"/>
        <v>11</v>
      </c>
      <c r="D321" s="7">
        <f t="shared" si="76"/>
        <v>1</v>
      </c>
      <c r="E321" s="7">
        <f t="shared" si="77"/>
        <v>11</v>
      </c>
      <c r="F321" s="8"/>
      <c r="R321" s="7">
        <f>R320+10</f>
        <v>18.439999999999998</v>
      </c>
      <c r="S321" s="7">
        <v>9</v>
      </c>
      <c r="T321" s="7">
        <f t="shared" si="72"/>
        <v>9</v>
      </c>
      <c r="U321" s="7">
        <f t="shared" si="73"/>
        <v>9.9999999999999982</v>
      </c>
      <c r="V321" s="7">
        <f t="shared" si="74"/>
        <v>90</v>
      </c>
    </row>
    <row r="322" spans="1:22" ht="12.9" customHeight="1">
      <c r="A322" s="7">
        <v>7</v>
      </c>
      <c r="B322" s="7">
        <v>10.730000000000004</v>
      </c>
      <c r="C322" s="7">
        <f t="shared" si="75"/>
        <v>10.85</v>
      </c>
      <c r="D322" s="7">
        <f t="shared" si="76"/>
        <v>1</v>
      </c>
      <c r="E322" s="7">
        <f t="shared" si="77"/>
        <v>10.85</v>
      </c>
      <c r="F322" s="8"/>
      <c r="R322" s="7">
        <f>ROUND(R321+(S322-S321)*1.5,2)</f>
        <v>21.28</v>
      </c>
      <c r="S322" s="7">
        <v>10.89</v>
      </c>
      <c r="T322" s="7">
        <f t="shared" si="72"/>
        <v>9.9499999999999993</v>
      </c>
      <c r="U322" s="7">
        <f t="shared" si="73"/>
        <v>2.8400000000000034</v>
      </c>
      <c r="V322" s="7">
        <f t="shared" si="74"/>
        <v>28.26</v>
      </c>
    </row>
    <row r="323" spans="1:22" ht="12.9" customHeight="1">
      <c r="A323" s="7">
        <v>8</v>
      </c>
      <c r="B323" s="7">
        <v>10.920000000000003</v>
      </c>
      <c r="C323" s="7">
        <f t="shared" si="75"/>
        <v>10.83</v>
      </c>
      <c r="D323" s="7">
        <f t="shared" si="76"/>
        <v>1</v>
      </c>
      <c r="E323" s="7">
        <f t="shared" si="77"/>
        <v>10.83</v>
      </c>
      <c r="F323" s="8"/>
      <c r="R323" s="7">
        <v>22</v>
      </c>
      <c r="S323" s="7">
        <v>10.890000000000004</v>
      </c>
      <c r="T323" s="7">
        <f t="shared" si="72"/>
        <v>10.89</v>
      </c>
      <c r="U323" s="7">
        <f t="shared" si="73"/>
        <v>0.71999999999999886</v>
      </c>
      <c r="V323" s="7">
        <f t="shared" si="74"/>
        <v>7.84</v>
      </c>
    </row>
    <row r="324" spans="1:22" ht="12.9" customHeight="1">
      <c r="A324" s="7">
        <v>10</v>
      </c>
      <c r="B324" s="7">
        <v>10.960000000000004</v>
      </c>
      <c r="C324" s="7">
        <f t="shared" si="75"/>
        <v>10.94</v>
      </c>
      <c r="D324" s="7">
        <f t="shared" si="76"/>
        <v>2</v>
      </c>
      <c r="E324" s="7">
        <f t="shared" si="77"/>
        <v>21.88</v>
      </c>
      <c r="F324" s="8"/>
      <c r="R324" s="7">
        <v>23</v>
      </c>
      <c r="S324" s="7">
        <v>11.310000000000004</v>
      </c>
      <c r="T324" s="7">
        <f t="shared" si="72"/>
        <v>11.1</v>
      </c>
      <c r="U324" s="7">
        <f t="shared" si="73"/>
        <v>1</v>
      </c>
      <c r="V324" s="7">
        <f t="shared" si="74"/>
        <v>11.1</v>
      </c>
    </row>
    <row r="325" spans="1:22" ht="12.9" customHeight="1">
      <c r="A325" s="7">
        <v>12</v>
      </c>
      <c r="B325" s="7">
        <v>11.030000000000005</v>
      </c>
      <c r="C325" s="7">
        <f t="shared" si="75"/>
        <v>11</v>
      </c>
      <c r="D325" s="7">
        <f t="shared" si="76"/>
        <v>2</v>
      </c>
      <c r="E325" s="7">
        <f t="shared" si="77"/>
        <v>22</v>
      </c>
      <c r="F325" s="8"/>
      <c r="R325" s="7">
        <v>24</v>
      </c>
      <c r="S325" s="7">
        <v>12.320000000000004</v>
      </c>
      <c r="T325" s="7">
        <f t="shared" si="72"/>
        <v>11.82</v>
      </c>
      <c r="U325" s="7">
        <f t="shared" si="73"/>
        <v>1</v>
      </c>
      <c r="V325" s="7">
        <f t="shared" si="74"/>
        <v>11.82</v>
      </c>
    </row>
    <row r="326" spans="1:22" ht="12.9" customHeight="1">
      <c r="A326" s="7">
        <v>14</v>
      </c>
      <c r="B326" s="7">
        <v>10.900000000000004</v>
      </c>
      <c r="C326" s="7">
        <f t="shared" si="75"/>
        <v>10.97</v>
      </c>
      <c r="D326" s="7">
        <f t="shared" si="76"/>
        <v>2</v>
      </c>
      <c r="E326" s="7">
        <f t="shared" si="77"/>
        <v>21.94</v>
      </c>
      <c r="F326" s="8"/>
      <c r="R326" s="7">
        <v>25</v>
      </c>
      <c r="S326" s="7">
        <v>12.300000000000004</v>
      </c>
      <c r="T326" s="7">
        <f t="shared" si="72"/>
        <v>12.31</v>
      </c>
      <c r="U326" s="7">
        <f t="shared" si="73"/>
        <v>1</v>
      </c>
      <c r="V326" s="7">
        <f t="shared" si="74"/>
        <v>12.31</v>
      </c>
    </row>
    <row r="327" spans="1:22" ht="12.9" customHeight="1">
      <c r="A327" s="7">
        <v>16</v>
      </c>
      <c r="B327" s="7">
        <v>11.000000000000004</v>
      </c>
      <c r="C327" s="7">
        <f t="shared" si="75"/>
        <v>10.95</v>
      </c>
      <c r="D327" s="7">
        <f t="shared" si="76"/>
        <v>2</v>
      </c>
      <c r="E327" s="7">
        <f t="shared" si="77"/>
        <v>21.9</v>
      </c>
      <c r="F327" s="8"/>
      <c r="R327" s="7">
        <v>30</v>
      </c>
      <c r="S327" s="7">
        <v>12.300000000000004</v>
      </c>
      <c r="T327" s="7">
        <f t="shared" si="72"/>
        <v>12.3</v>
      </c>
      <c r="U327" s="7">
        <f t="shared" si="73"/>
        <v>5</v>
      </c>
      <c r="V327" s="7">
        <f t="shared" si="74"/>
        <v>61.5</v>
      </c>
    </row>
    <row r="328" spans="1:22" ht="12.9" customHeight="1">
      <c r="A328" s="7">
        <v>18</v>
      </c>
      <c r="B328" s="7">
        <v>10.860000000000005</v>
      </c>
      <c r="C328" s="7">
        <f t="shared" si="75"/>
        <v>10.93</v>
      </c>
      <c r="D328" s="7">
        <f t="shared" si="76"/>
        <v>2</v>
      </c>
      <c r="E328" s="7">
        <f t="shared" si="77"/>
        <v>21.86</v>
      </c>
      <c r="F328" s="8"/>
      <c r="R328" s="16"/>
      <c r="S328" s="17"/>
      <c r="T328" s="17" t="s">
        <v>82</v>
      </c>
      <c r="U328" s="7">
        <f>SUM(U314:U327)</f>
        <v>30</v>
      </c>
      <c r="V328" s="18">
        <f>SUM(V314:V327)</f>
        <v>319.14</v>
      </c>
    </row>
    <row r="329" spans="1:22" ht="12.9" customHeight="1">
      <c r="A329" s="7">
        <v>20</v>
      </c>
      <c r="B329" s="7">
        <v>10.840000000000003</v>
      </c>
      <c r="C329" s="7">
        <f t="shared" si="75"/>
        <v>10.85</v>
      </c>
      <c r="D329" s="7">
        <f t="shared" si="76"/>
        <v>2</v>
      </c>
      <c r="E329" s="7">
        <f t="shared" si="77"/>
        <v>21.7</v>
      </c>
      <c r="F329" s="8"/>
    </row>
    <row r="330" spans="1:22" ht="12.9" customHeight="1">
      <c r="A330" s="7">
        <v>21</v>
      </c>
      <c r="B330" s="7">
        <v>10.940000000000005</v>
      </c>
      <c r="C330" s="7">
        <f t="shared" si="75"/>
        <v>10.89</v>
      </c>
      <c r="D330" s="7">
        <f t="shared" si="76"/>
        <v>1</v>
      </c>
      <c r="E330" s="7">
        <f t="shared" si="77"/>
        <v>10.89</v>
      </c>
      <c r="F330" s="8"/>
      <c r="L330" s="4"/>
    </row>
    <row r="331" spans="1:22" ht="12.9" customHeight="1">
      <c r="A331" s="7">
        <v>22</v>
      </c>
      <c r="B331" s="7">
        <v>10.890000000000004</v>
      </c>
      <c r="C331" s="7">
        <f t="shared" si="75"/>
        <v>10.92</v>
      </c>
      <c r="D331" s="7">
        <f t="shared" si="76"/>
        <v>1</v>
      </c>
      <c r="E331" s="7">
        <f t="shared" si="77"/>
        <v>10.92</v>
      </c>
      <c r="F331" s="8"/>
    </row>
    <row r="332" spans="1:22" ht="12.9" customHeight="1">
      <c r="A332" s="7">
        <v>23</v>
      </c>
      <c r="B332" s="7">
        <v>11.310000000000004</v>
      </c>
      <c r="C332" s="7">
        <f t="shared" si="75"/>
        <v>11.1</v>
      </c>
      <c r="D332" s="7">
        <f t="shared" si="76"/>
        <v>1</v>
      </c>
      <c r="E332" s="7">
        <f t="shared" si="77"/>
        <v>11.1</v>
      </c>
      <c r="F332" s="8"/>
    </row>
    <row r="333" spans="1:22" ht="12.9" customHeight="1">
      <c r="A333" s="7">
        <v>24</v>
      </c>
      <c r="B333" s="7">
        <v>12.320000000000004</v>
      </c>
      <c r="C333" s="7">
        <f t="shared" si="75"/>
        <v>11.82</v>
      </c>
      <c r="D333" s="7">
        <f t="shared" si="76"/>
        <v>1</v>
      </c>
      <c r="E333" s="7">
        <f t="shared" si="77"/>
        <v>11.82</v>
      </c>
      <c r="F333" s="8"/>
    </row>
    <row r="334" spans="1:22" ht="12.9" customHeight="1">
      <c r="A334" s="7">
        <v>25</v>
      </c>
      <c r="B334" s="7">
        <v>12.300000000000004</v>
      </c>
      <c r="C334" s="7">
        <f t="shared" si="75"/>
        <v>12.31</v>
      </c>
      <c r="D334" s="7">
        <f t="shared" si="76"/>
        <v>1</v>
      </c>
      <c r="E334" s="7">
        <f t="shared" si="77"/>
        <v>12.31</v>
      </c>
      <c r="F334" s="8"/>
    </row>
    <row r="335" spans="1:22" ht="12.9" customHeight="1">
      <c r="A335" s="7">
        <v>30</v>
      </c>
      <c r="B335" s="7">
        <v>12.300000000000004</v>
      </c>
      <c r="C335" s="7">
        <f t="shared" si="75"/>
        <v>12.3</v>
      </c>
      <c r="D335" s="7">
        <f t="shared" si="76"/>
        <v>5</v>
      </c>
      <c r="E335" s="7">
        <f t="shared" si="77"/>
        <v>61.5</v>
      </c>
      <c r="F335" s="8"/>
    </row>
    <row r="338" spans="1:22" ht="12.9" customHeight="1">
      <c r="A338" s="6" t="s">
        <v>59</v>
      </c>
      <c r="B338" s="7"/>
      <c r="C338" s="7"/>
      <c r="D338" s="7"/>
      <c r="E338" s="7"/>
      <c r="F338" s="8"/>
      <c r="R338" s="7" t="s">
        <v>5</v>
      </c>
      <c r="S338" s="7" t="s">
        <v>46</v>
      </c>
      <c r="T338" s="12" t="s">
        <v>80</v>
      </c>
      <c r="U338" s="12" t="s">
        <v>79</v>
      </c>
      <c r="V338" s="12" t="s">
        <v>81</v>
      </c>
    </row>
    <row r="339" spans="1:22" ht="12.9" customHeight="1">
      <c r="A339" s="7" t="s">
        <v>5</v>
      </c>
      <c r="B339" s="7" t="s">
        <v>46</v>
      </c>
      <c r="C339" s="12" t="s">
        <v>80</v>
      </c>
      <c r="D339" s="12" t="s">
        <v>79</v>
      </c>
      <c r="E339" s="12" t="s">
        <v>81</v>
      </c>
      <c r="F339" s="8" t="s">
        <v>48</v>
      </c>
      <c r="R339" s="7">
        <v>0</v>
      </c>
      <c r="S339" s="7">
        <v>13.351000000000004</v>
      </c>
      <c r="T339" s="7"/>
      <c r="U339" s="7"/>
      <c r="V339" s="7"/>
    </row>
    <row r="340" spans="1:22" ht="12.9" customHeight="1">
      <c r="A340" s="7">
        <v>0</v>
      </c>
      <c r="B340" s="7">
        <v>13.351000000000004</v>
      </c>
      <c r="C340" s="7"/>
      <c r="D340" s="7"/>
      <c r="E340" s="7"/>
      <c r="F340" s="8" t="s">
        <v>66</v>
      </c>
      <c r="R340" s="7">
        <v>1</v>
      </c>
      <c r="S340" s="7">
        <v>12.701000000000004</v>
      </c>
      <c r="T340" s="7">
        <f>ROUND((S339+S340)/2,2)</f>
        <v>13.03</v>
      </c>
      <c r="U340" s="7">
        <f>R340-R339</f>
        <v>1</v>
      </c>
      <c r="V340" s="7">
        <f>ROUND(T340*U340,2)</f>
        <v>13.03</v>
      </c>
    </row>
    <row r="341" spans="1:22" ht="12.9" customHeight="1">
      <c r="A341" s="7">
        <v>1</v>
      </c>
      <c r="B341" s="7">
        <v>12.701000000000004</v>
      </c>
      <c r="C341" s="7">
        <f>ROUND((B340+B341)/2,2)</f>
        <v>13.03</v>
      </c>
      <c r="D341" s="7">
        <f>A341-A340</f>
        <v>1</v>
      </c>
      <c r="E341" s="7">
        <f>ROUND(C341*D341,2)</f>
        <v>13.03</v>
      </c>
      <c r="F341" s="8"/>
      <c r="R341" s="7">
        <v>2</v>
      </c>
      <c r="S341" s="7">
        <v>12.101000000000004</v>
      </c>
      <c r="T341" s="7">
        <f t="shared" ref="T341:T362" si="78">ROUND((S340+S341)/2,2)</f>
        <v>12.4</v>
      </c>
      <c r="U341" s="7">
        <f t="shared" ref="U341:U362" si="79">R341-R340</f>
        <v>1</v>
      </c>
      <c r="V341" s="7">
        <f t="shared" ref="V341:V362" si="80">ROUND(T341*U341,2)</f>
        <v>12.4</v>
      </c>
    </row>
    <row r="342" spans="1:22" ht="12.9" customHeight="1">
      <c r="A342" s="7">
        <v>2</v>
      </c>
      <c r="B342" s="7">
        <v>12.101000000000004</v>
      </c>
      <c r="C342" s="7">
        <f t="shared" ref="C342:C366" si="81">ROUND((B341+B342)/2,2)</f>
        <v>12.4</v>
      </c>
      <c r="D342" s="7">
        <f t="shared" ref="D342:D366" si="82">A342-A341</f>
        <v>1</v>
      </c>
      <c r="E342" s="7">
        <f t="shared" ref="E342:E366" si="83">ROUND(C342*D342,2)</f>
        <v>12.4</v>
      </c>
      <c r="F342" s="8"/>
      <c r="R342" s="7">
        <v>3</v>
      </c>
      <c r="S342" s="7">
        <v>11.651000000000003</v>
      </c>
      <c r="T342" s="7">
        <f t="shared" si="78"/>
        <v>11.88</v>
      </c>
      <c r="U342" s="7">
        <f t="shared" si="79"/>
        <v>1</v>
      </c>
      <c r="V342" s="7">
        <f t="shared" si="80"/>
        <v>11.88</v>
      </c>
    </row>
    <row r="343" spans="1:22" ht="12.9" customHeight="1">
      <c r="A343" s="7">
        <v>3</v>
      </c>
      <c r="B343" s="7">
        <v>11.651000000000003</v>
      </c>
      <c r="C343" s="7">
        <f t="shared" si="81"/>
        <v>11.88</v>
      </c>
      <c r="D343" s="7">
        <f t="shared" si="82"/>
        <v>1</v>
      </c>
      <c r="E343" s="7">
        <f t="shared" si="83"/>
        <v>11.88</v>
      </c>
      <c r="F343" s="8"/>
      <c r="R343" s="7">
        <v>4</v>
      </c>
      <c r="S343" s="7">
        <v>11.323000000000004</v>
      </c>
      <c r="T343" s="7">
        <f t="shared" si="78"/>
        <v>11.49</v>
      </c>
      <c r="U343" s="7">
        <f t="shared" si="79"/>
        <v>1</v>
      </c>
      <c r="V343" s="7">
        <f t="shared" si="80"/>
        <v>11.49</v>
      </c>
    </row>
    <row r="344" spans="1:22" ht="12.9" customHeight="1">
      <c r="A344" s="7">
        <v>4</v>
      </c>
      <c r="B344" s="7">
        <v>11.323000000000004</v>
      </c>
      <c r="C344" s="7">
        <f t="shared" si="81"/>
        <v>11.49</v>
      </c>
      <c r="D344" s="7">
        <f t="shared" si="82"/>
        <v>1</v>
      </c>
      <c r="E344" s="7">
        <f t="shared" si="83"/>
        <v>11.49</v>
      </c>
      <c r="F344" s="8"/>
      <c r="R344" s="7">
        <v>5</v>
      </c>
      <c r="S344" s="7">
        <v>11.053000000000004</v>
      </c>
      <c r="T344" s="7">
        <f t="shared" si="78"/>
        <v>11.19</v>
      </c>
      <c r="U344" s="7">
        <f t="shared" si="79"/>
        <v>1</v>
      </c>
      <c r="V344" s="7">
        <f t="shared" si="80"/>
        <v>11.19</v>
      </c>
    </row>
    <row r="345" spans="1:22" ht="12.9" customHeight="1">
      <c r="A345" s="7">
        <v>5</v>
      </c>
      <c r="B345" s="7">
        <v>11.053000000000004</v>
      </c>
      <c r="C345" s="7">
        <f t="shared" si="81"/>
        <v>11.19</v>
      </c>
      <c r="D345" s="7">
        <f t="shared" si="82"/>
        <v>1</v>
      </c>
      <c r="E345" s="7">
        <f t="shared" si="83"/>
        <v>11.19</v>
      </c>
      <c r="F345" s="8"/>
      <c r="R345" s="7">
        <v>6</v>
      </c>
      <c r="S345" s="7">
        <v>10.923000000000004</v>
      </c>
      <c r="T345" s="7">
        <f t="shared" si="78"/>
        <v>10.99</v>
      </c>
      <c r="U345" s="7">
        <f t="shared" si="79"/>
        <v>1</v>
      </c>
      <c r="V345" s="7">
        <f t="shared" si="80"/>
        <v>10.99</v>
      </c>
    </row>
    <row r="346" spans="1:22" ht="12.9" customHeight="1">
      <c r="A346" s="7">
        <v>6</v>
      </c>
      <c r="B346" s="7">
        <v>10.923000000000004</v>
      </c>
      <c r="C346" s="7">
        <f t="shared" si="81"/>
        <v>10.99</v>
      </c>
      <c r="D346" s="7">
        <f t="shared" si="82"/>
        <v>1</v>
      </c>
      <c r="E346" s="7">
        <f t="shared" si="83"/>
        <v>10.99</v>
      </c>
      <c r="F346" s="8"/>
      <c r="R346" s="7">
        <v>9</v>
      </c>
      <c r="S346" s="7">
        <v>10.893000000000004</v>
      </c>
      <c r="T346" s="7">
        <f t="shared" si="78"/>
        <v>10.91</v>
      </c>
      <c r="U346" s="7">
        <f t="shared" si="79"/>
        <v>3</v>
      </c>
      <c r="V346" s="7">
        <f t="shared" si="80"/>
        <v>32.729999999999997</v>
      </c>
    </row>
    <row r="347" spans="1:22" ht="12.9" customHeight="1">
      <c r="A347" s="7">
        <v>9</v>
      </c>
      <c r="B347" s="7">
        <v>10.893000000000004</v>
      </c>
      <c r="C347" s="7">
        <f t="shared" si="81"/>
        <v>10.91</v>
      </c>
      <c r="D347" s="7">
        <f t="shared" si="82"/>
        <v>3</v>
      </c>
      <c r="E347" s="7">
        <f t="shared" si="83"/>
        <v>32.729999999999997</v>
      </c>
      <c r="F347" s="8"/>
      <c r="R347" s="7">
        <v>12</v>
      </c>
      <c r="S347" s="7">
        <v>10.953000000000005</v>
      </c>
      <c r="T347" s="7">
        <f t="shared" si="78"/>
        <v>10.92</v>
      </c>
      <c r="U347" s="7">
        <f t="shared" si="79"/>
        <v>3</v>
      </c>
      <c r="V347" s="7">
        <f t="shared" si="80"/>
        <v>32.76</v>
      </c>
    </row>
    <row r="348" spans="1:22" ht="12.9" customHeight="1">
      <c r="A348" s="7">
        <v>12</v>
      </c>
      <c r="B348" s="7">
        <v>10.953000000000005</v>
      </c>
      <c r="C348" s="7">
        <f t="shared" si="81"/>
        <v>10.92</v>
      </c>
      <c r="D348" s="7">
        <f t="shared" si="82"/>
        <v>3</v>
      </c>
      <c r="E348" s="7">
        <f t="shared" si="83"/>
        <v>32.76</v>
      </c>
      <c r="F348" s="8"/>
      <c r="R348" s="7">
        <f>ROUND(R347+(S347-S348)*1.5,2)</f>
        <v>14.93</v>
      </c>
      <c r="S348" s="7">
        <v>9</v>
      </c>
      <c r="T348" s="7">
        <f t="shared" si="78"/>
        <v>9.98</v>
      </c>
      <c r="U348" s="7">
        <f t="shared" si="79"/>
        <v>2.9299999999999997</v>
      </c>
      <c r="V348" s="7">
        <f t="shared" si="80"/>
        <v>29.24</v>
      </c>
    </row>
    <row r="349" spans="1:22" ht="12.9" customHeight="1">
      <c r="A349" s="7">
        <v>15</v>
      </c>
      <c r="B349" s="7">
        <v>10.983000000000004</v>
      </c>
      <c r="C349" s="7">
        <f t="shared" si="81"/>
        <v>10.97</v>
      </c>
      <c r="D349" s="7">
        <f t="shared" si="82"/>
        <v>3</v>
      </c>
      <c r="E349" s="7">
        <f t="shared" si="83"/>
        <v>32.909999999999997</v>
      </c>
      <c r="F349" s="8"/>
      <c r="R349" s="7">
        <f>R348+10</f>
        <v>24.93</v>
      </c>
      <c r="S349" s="7">
        <v>9</v>
      </c>
      <c r="T349" s="7">
        <f t="shared" si="78"/>
        <v>9</v>
      </c>
      <c r="U349" s="7">
        <f t="shared" si="79"/>
        <v>10</v>
      </c>
      <c r="V349" s="7">
        <f t="shared" si="80"/>
        <v>90</v>
      </c>
    </row>
    <row r="350" spans="1:22" ht="12.9" customHeight="1">
      <c r="A350" s="7">
        <v>18</v>
      </c>
      <c r="B350" s="7">
        <v>11.063000000000004</v>
      </c>
      <c r="C350" s="7">
        <f t="shared" si="81"/>
        <v>11.02</v>
      </c>
      <c r="D350" s="7">
        <f t="shared" si="82"/>
        <v>3</v>
      </c>
      <c r="E350" s="7">
        <f t="shared" si="83"/>
        <v>33.06</v>
      </c>
      <c r="F350" s="8"/>
      <c r="R350" s="7">
        <f>ROUND(R349+(S350-S349)*1.5,2)</f>
        <v>27.93</v>
      </c>
      <c r="S350" s="7">
        <v>11</v>
      </c>
      <c r="T350" s="7">
        <f t="shared" si="78"/>
        <v>10</v>
      </c>
      <c r="U350" s="7">
        <f t="shared" si="79"/>
        <v>3</v>
      </c>
      <c r="V350" s="7">
        <f t="shared" si="80"/>
        <v>30</v>
      </c>
    </row>
    <row r="351" spans="1:22" ht="12.9" customHeight="1">
      <c r="A351" s="7">
        <v>21</v>
      </c>
      <c r="B351" s="7">
        <v>11.083000000000004</v>
      </c>
      <c r="C351" s="7">
        <f t="shared" si="81"/>
        <v>11.07</v>
      </c>
      <c r="D351" s="7">
        <f t="shared" si="82"/>
        <v>3</v>
      </c>
      <c r="E351" s="7">
        <f t="shared" si="83"/>
        <v>33.21</v>
      </c>
      <c r="F351" s="8"/>
      <c r="R351" s="7">
        <v>29</v>
      </c>
      <c r="S351" s="7">
        <v>11.003000000000004</v>
      </c>
      <c r="T351" s="7">
        <f t="shared" si="78"/>
        <v>11</v>
      </c>
      <c r="U351" s="7">
        <f t="shared" si="79"/>
        <v>1.0700000000000003</v>
      </c>
      <c r="V351" s="7">
        <f t="shared" si="80"/>
        <v>11.77</v>
      </c>
    </row>
    <row r="352" spans="1:22" ht="12.9" customHeight="1">
      <c r="A352" s="7">
        <v>23</v>
      </c>
      <c r="B352" s="7">
        <v>11.013000000000003</v>
      </c>
      <c r="C352" s="7">
        <f t="shared" si="81"/>
        <v>11.05</v>
      </c>
      <c r="D352" s="7">
        <f t="shared" si="82"/>
        <v>2</v>
      </c>
      <c r="E352" s="7">
        <f t="shared" si="83"/>
        <v>22.1</v>
      </c>
      <c r="F352" s="8"/>
      <c r="R352" s="7">
        <v>31</v>
      </c>
      <c r="S352" s="7">
        <v>11.033000000000005</v>
      </c>
      <c r="T352" s="7">
        <f t="shared" si="78"/>
        <v>11.02</v>
      </c>
      <c r="U352" s="7">
        <f t="shared" si="79"/>
        <v>2</v>
      </c>
      <c r="V352" s="7">
        <f t="shared" si="80"/>
        <v>22.04</v>
      </c>
    </row>
    <row r="353" spans="1:22" ht="12.9" customHeight="1">
      <c r="A353" s="7">
        <v>25</v>
      </c>
      <c r="B353" s="7">
        <v>10.933000000000003</v>
      </c>
      <c r="C353" s="7">
        <f t="shared" si="81"/>
        <v>10.97</v>
      </c>
      <c r="D353" s="7">
        <f t="shared" si="82"/>
        <v>2</v>
      </c>
      <c r="E353" s="7">
        <f t="shared" si="83"/>
        <v>21.94</v>
      </c>
      <c r="F353" s="8"/>
      <c r="R353" s="7">
        <v>32</v>
      </c>
      <c r="S353" s="7">
        <v>11.013000000000003</v>
      </c>
      <c r="T353" s="7">
        <f t="shared" si="78"/>
        <v>11.02</v>
      </c>
      <c r="U353" s="7">
        <f t="shared" si="79"/>
        <v>1</v>
      </c>
      <c r="V353" s="7">
        <f t="shared" si="80"/>
        <v>11.02</v>
      </c>
    </row>
    <row r="354" spans="1:22" ht="12.9" customHeight="1">
      <c r="A354" s="7">
        <v>27</v>
      </c>
      <c r="B354" s="7">
        <v>10.963000000000005</v>
      </c>
      <c r="C354" s="7">
        <f t="shared" si="81"/>
        <v>10.95</v>
      </c>
      <c r="D354" s="7">
        <f t="shared" si="82"/>
        <v>2</v>
      </c>
      <c r="E354" s="7">
        <f t="shared" si="83"/>
        <v>21.9</v>
      </c>
      <c r="F354" s="8"/>
      <c r="R354" s="7">
        <v>33</v>
      </c>
      <c r="S354" s="7">
        <v>10.993000000000004</v>
      </c>
      <c r="T354" s="7">
        <f t="shared" si="78"/>
        <v>11</v>
      </c>
      <c r="U354" s="7">
        <f t="shared" si="79"/>
        <v>1</v>
      </c>
      <c r="V354" s="7">
        <f t="shared" si="80"/>
        <v>11</v>
      </c>
    </row>
    <row r="355" spans="1:22" ht="12.9" customHeight="1">
      <c r="A355" s="7">
        <v>29</v>
      </c>
      <c r="B355" s="7">
        <v>11.003000000000004</v>
      </c>
      <c r="C355" s="7">
        <f t="shared" si="81"/>
        <v>10.98</v>
      </c>
      <c r="D355" s="7">
        <f t="shared" si="82"/>
        <v>2</v>
      </c>
      <c r="E355" s="7">
        <f t="shared" si="83"/>
        <v>21.96</v>
      </c>
      <c r="F355" s="8"/>
      <c r="R355" s="7">
        <v>34</v>
      </c>
      <c r="S355" s="7">
        <v>11.043000000000005</v>
      </c>
      <c r="T355" s="7">
        <f t="shared" si="78"/>
        <v>11.02</v>
      </c>
      <c r="U355" s="7">
        <f t="shared" si="79"/>
        <v>1</v>
      </c>
      <c r="V355" s="7">
        <f t="shared" si="80"/>
        <v>11.02</v>
      </c>
    </row>
    <row r="356" spans="1:22" ht="12.9" customHeight="1">
      <c r="A356" s="7">
        <v>31</v>
      </c>
      <c r="B356" s="7">
        <v>11.033000000000005</v>
      </c>
      <c r="C356" s="7">
        <f t="shared" si="81"/>
        <v>11.02</v>
      </c>
      <c r="D356" s="7">
        <f t="shared" si="82"/>
        <v>2</v>
      </c>
      <c r="E356" s="7">
        <f t="shared" si="83"/>
        <v>22.04</v>
      </c>
      <c r="F356" s="8"/>
      <c r="L356" s="4"/>
      <c r="R356" s="7">
        <v>35</v>
      </c>
      <c r="S356" s="7">
        <v>11.323000000000004</v>
      </c>
      <c r="T356" s="7">
        <f t="shared" si="78"/>
        <v>11.18</v>
      </c>
      <c r="U356" s="7">
        <f t="shared" si="79"/>
        <v>1</v>
      </c>
      <c r="V356" s="7">
        <f t="shared" si="80"/>
        <v>11.18</v>
      </c>
    </row>
    <row r="357" spans="1:22" ht="12.9" customHeight="1">
      <c r="A357" s="7">
        <v>32</v>
      </c>
      <c r="B357" s="7">
        <v>11.013000000000003</v>
      </c>
      <c r="C357" s="7">
        <f t="shared" si="81"/>
        <v>11.02</v>
      </c>
      <c r="D357" s="7">
        <f t="shared" si="82"/>
        <v>1</v>
      </c>
      <c r="E357" s="7">
        <f t="shared" si="83"/>
        <v>11.02</v>
      </c>
      <c r="F357" s="8"/>
      <c r="R357" s="7">
        <v>36</v>
      </c>
      <c r="S357" s="7">
        <v>11.441000000000004</v>
      </c>
      <c r="T357" s="7">
        <f t="shared" si="78"/>
        <v>11.38</v>
      </c>
      <c r="U357" s="7">
        <f t="shared" si="79"/>
        <v>1</v>
      </c>
      <c r="V357" s="7">
        <f t="shared" si="80"/>
        <v>11.38</v>
      </c>
    </row>
    <row r="358" spans="1:22" ht="12.9" customHeight="1">
      <c r="A358" s="7">
        <v>33</v>
      </c>
      <c r="B358" s="7">
        <v>10.993000000000004</v>
      </c>
      <c r="C358" s="7">
        <f t="shared" si="81"/>
        <v>11</v>
      </c>
      <c r="D358" s="7">
        <f t="shared" si="82"/>
        <v>1</v>
      </c>
      <c r="E358" s="7">
        <f t="shared" si="83"/>
        <v>11</v>
      </c>
      <c r="F358" s="8"/>
      <c r="R358" s="7">
        <v>37</v>
      </c>
      <c r="S358" s="7">
        <v>11.301000000000004</v>
      </c>
      <c r="T358" s="7">
        <f t="shared" si="78"/>
        <v>11.37</v>
      </c>
      <c r="U358" s="7">
        <f t="shared" si="79"/>
        <v>1</v>
      </c>
      <c r="V358" s="7">
        <f t="shared" si="80"/>
        <v>11.37</v>
      </c>
    </row>
    <row r="359" spans="1:22" ht="12.9" customHeight="1">
      <c r="A359" s="7">
        <v>34</v>
      </c>
      <c r="B359" s="7">
        <v>11.043000000000005</v>
      </c>
      <c r="C359" s="7">
        <f t="shared" si="81"/>
        <v>11.02</v>
      </c>
      <c r="D359" s="7">
        <f t="shared" si="82"/>
        <v>1</v>
      </c>
      <c r="E359" s="7">
        <f t="shared" si="83"/>
        <v>11.02</v>
      </c>
      <c r="F359" s="8"/>
      <c r="R359" s="7">
        <v>38</v>
      </c>
      <c r="S359" s="7">
        <v>11.711000000000004</v>
      </c>
      <c r="T359" s="7">
        <f t="shared" si="78"/>
        <v>11.51</v>
      </c>
      <c r="U359" s="7">
        <f t="shared" si="79"/>
        <v>1</v>
      </c>
      <c r="V359" s="7">
        <f t="shared" si="80"/>
        <v>11.51</v>
      </c>
    </row>
    <row r="360" spans="1:22" ht="12.9" customHeight="1">
      <c r="A360" s="7">
        <v>35</v>
      </c>
      <c r="B360" s="7">
        <v>11.323000000000004</v>
      </c>
      <c r="C360" s="7">
        <f t="shared" si="81"/>
        <v>11.18</v>
      </c>
      <c r="D360" s="7">
        <f t="shared" si="82"/>
        <v>1</v>
      </c>
      <c r="E360" s="7">
        <f t="shared" si="83"/>
        <v>11.18</v>
      </c>
      <c r="F360" s="8"/>
      <c r="R360" s="7">
        <v>39</v>
      </c>
      <c r="S360" s="7">
        <v>12.151000000000003</v>
      </c>
      <c r="T360" s="7">
        <f t="shared" si="78"/>
        <v>11.93</v>
      </c>
      <c r="U360" s="7">
        <f t="shared" si="79"/>
        <v>1</v>
      </c>
      <c r="V360" s="7">
        <f t="shared" si="80"/>
        <v>11.93</v>
      </c>
    </row>
    <row r="361" spans="1:22" ht="12.9" customHeight="1">
      <c r="A361" s="7">
        <v>36</v>
      </c>
      <c r="B361" s="7">
        <v>11.441000000000004</v>
      </c>
      <c r="C361" s="7">
        <f t="shared" si="81"/>
        <v>11.38</v>
      </c>
      <c r="D361" s="7">
        <f t="shared" si="82"/>
        <v>1</v>
      </c>
      <c r="E361" s="7">
        <f t="shared" si="83"/>
        <v>11.38</v>
      </c>
      <c r="F361" s="8"/>
      <c r="R361" s="7">
        <v>40</v>
      </c>
      <c r="S361" s="7">
        <v>12.621000000000004</v>
      </c>
      <c r="T361" s="7">
        <f t="shared" si="78"/>
        <v>12.39</v>
      </c>
      <c r="U361" s="7">
        <f t="shared" si="79"/>
        <v>1</v>
      </c>
      <c r="V361" s="7">
        <f t="shared" si="80"/>
        <v>12.39</v>
      </c>
    </row>
    <row r="362" spans="1:22" ht="12.9" customHeight="1">
      <c r="A362" s="7">
        <v>37</v>
      </c>
      <c r="B362" s="7">
        <v>11.301000000000004</v>
      </c>
      <c r="C362" s="7">
        <f t="shared" si="81"/>
        <v>11.37</v>
      </c>
      <c r="D362" s="7">
        <f t="shared" si="82"/>
        <v>1</v>
      </c>
      <c r="E362" s="7">
        <f t="shared" si="83"/>
        <v>11.37</v>
      </c>
      <c r="F362" s="8"/>
      <c r="R362" s="7">
        <v>45</v>
      </c>
      <c r="S362" s="7">
        <v>12.681000000000004</v>
      </c>
      <c r="T362" s="7">
        <f t="shared" si="78"/>
        <v>12.65</v>
      </c>
      <c r="U362" s="7">
        <f t="shared" si="79"/>
        <v>5</v>
      </c>
      <c r="V362" s="7">
        <f t="shared" si="80"/>
        <v>63.25</v>
      </c>
    </row>
    <row r="363" spans="1:22" ht="12.9" customHeight="1">
      <c r="A363" s="7">
        <v>38</v>
      </c>
      <c r="B363" s="7">
        <v>11.711000000000004</v>
      </c>
      <c r="C363" s="7">
        <f t="shared" si="81"/>
        <v>11.51</v>
      </c>
      <c r="D363" s="7">
        <f t="shared" si="82"/>
        <v>1</v>
      </c>
      <c r="E363" s="7">
        <f t="shared" si="83"/>
        <v>11.51</v>
      </c>
      <c r="F363" s="8"/>
      <c r="R363" s="16"/>
      <c r="S363" s="17"/>
      <c r="T363" s="17" t="s">
        <v>82</v>
      </c>
      <c r="U363" s="7">
        <f>SUM(U337:U362)</f>
        <v>45</v>
      </c>
      <c r="V363" s="7">
        <f>SUM(V340:V362)</f>
        <v>485.57</v>
      </c>
    </row>
    <row r="364" spans="1:22" ht="12.9" customHeight="1">
      <c r="A364" s="7">
        <v>39</v>
      </c>
      <c r="B364" s="7">
        <v>12.151000000000003</v>
      </c>
      <c r="C364" s="7">
        <f t="shared" si="81"/>
        <v>11.93</v>
      </c>
      <c r="D364" s="7">
        <f t="shared" si="82"/>
        <v>1</v>
      </c>
      <c r="E364" s="7">
        <f t="shared" si="83"/>
        <v>11.93</v>
      </c>
      <c r="F364" s="8"/>
    </row>
    <row r="365" spans="1:22" ht="12.9" customHeight="1">
      <c r="A365" s="7">
        <v>40</v>
      </c>
      <c r="B365" s="7">
        <v>12.621000000000004</v>
      </c>
      <c r="C365" s="7">
        <f t="shared" si="81"/>
        <v>12.39</v>
      </c>
      <c r="D365" s="7">
        <f t="shared" si="82"/>
        <v>1</v>
      </c>
      <c r="E365" s="7">
        <f t="shared" si="83"/>
        <v>12.39</v>
      </c>
      <c r="F365" s="8"/>
    </row>
    <row r="366" spans="1:22" ht="12.9" customHeight="1">
      <c r="A366" s="7">
        <v>45</v>
      </c>
      <c r="B366" s="7">
        <v>12.681000000000004</v>
      </c>
      <c r="C366" s="7">
        <f t="shared" si="81"/>
        <v>12.65</v>
      </c>
      <c r="D366" s="7">
        <f t="shared" si="82"/>
        <v>5</v>
      </c>
      <c r="E366" s="7">
        <f t="shared" si="83"/>
        <v>63.25</v>
      </c>
      <c r="F366" s="8"/>
    </row>
    <row r="374" spans="1:22" ht="16.5" customHeight="1"/>
    <row r="375" spans="1:22" ht="12.9" customHeight="1">
      <c r="R375" s="7" t="s">
        <v>5</v>
      </c>
      <c r="S375" s="7" t="s">
        <v>46</v>
      </c>
      <c r="T375" s="12" t="s">
        <v>80</v>
      </c>
      <c r="U375" s="12" t="s">
        <v>79</v>
      </c>
      <c r="V375" s="12" t="s">
        <v>81</v>
      </c>
    </row>
    <row r="376" spans="1:22" ht="12.9" customHeight="1">
      <c r="A376" s="6" t="s">
        <v>60</v>
      </c>
      <c r="B376" s="7"/>
      <c r="C376" s="7"/>
      <c r="D376" s="7"/>
      <c r="E376" s="7"/>
      <c r="F376" s="8"/>
      <c r="R376" s="7">
        <v>0</v>
      </c>
      <c r="S376" s="7">
        <v>13.384000000000004</v>
      </c>
      <c r="T376" s="7"/>
      <c r="U376" s="7"/>
      <c r="V376" s="7"/>
    </row>
    <row r="377" spans="1:22" ht="12.9" customHeight="1">
      <c r="A377" s="7" t="s">
        <v>5</v>
      </c>
      <c r="B377" s="7" t="s">
        <v>46</v>
      </c>
      <c r="C377" s="12" t="s">
        <v>80</v>
      </c>
      <c r="D377" s="12" t="s">
        <v>79</v>
      </c>
      <c r="E377" s="12" t="s">
        <v>81</v>
      </c>
      <c r="F377" s="8" t="s">
        <v>48</v>
      </c>
      <c r="R377" s="7">
        <v>1</v>
      </c>
      <c r="S377" s="7">
        <v>13.274000000000004</v>
      </c>
      <c r="T377" s="7">
        <f>ROUND((S376+S377)/2,2)</f>
        <v>13.33</v>
      </c>
      <c r="U377" s="7">
        <f>R377-R376</f>
        <v>1</v>
      </c>
      <c r="V377" s="7">
        <f>ROUND(T377*U377,2)</f>
        <v>13.33</v>
      </c>
    </row>
    <row r="378" spans="1:22" ht="12.9" customHeight="1">
      <c r="A378" s="7">
        <v>0</v>
      </c>
      <c r="B378" s="7">
        <v>13.384000000000004</v>
      </c>
      <c r="C378" s="7"/>
      <c r="D378" s="7"/>
      <c r="E378" s="7"/>
      <c r="F378" s="8" t="s">
        <v>66</v>
      </c>
      <c r="R378" s="7">
        <v>2</v>
      </c>
      <c r="S378" s="7">
        <v>12.674000000000003</v>
      </c>
      <c r="T378" s="7">
        <f t="shared" ref="T378:T389" si="84">ROUND((S377+S378)/2,2)</f>
        <v>12.97</v>
      </c>
      <c r="U378" s="7">
        <f t="shared" ref="U378:U389" si="85">R378-R377</f>
        <v>1</v>
      </c>
      <c r="V378" s="7">
        <f t="shared" ref="V378:V389" si="86">ROUND(T378*U378,2)</f>
        <v>12.97</v>
      </c>
    </row>
    <row r="379" spans="1:22" ht="12.9" customHeight="1">
      <c r="A379" s="7">
        <v>1</v>
      </c>
      <c r="B379" s="7">
        <v>13.274000000000004</v>
      </c>
      <c r="C379" s="7">
        <f>ROUND((B378+B379)/2,2)</f>
        <v>13.33</v>
      </c>
      <c r="D379" s="7">
        <f>A379-A378</f>
        <v>1</v>
      </c>
      <c r="E379" s="7">
        <f>ROUND(C379*D379,2)</f>
        <v>13.33</v>
      </c>
      <c r="F379" s="8"/>
      <c r="R379" s="7">
        <v>3</v>
      </c>
      <c r="S379" s="7">
        <v>11.834000000000003</v>
      </c>
      <c r="T379" s="7">
        <f t="shared" si="84"/>
        <v>12.25</v>
      </c>
      <c r="U379" s="7">
        <f t="shared" si="85"/>
        <v>1</v>
      </c>
      <c r="V379" s="7">
        <f t="shared" si="86"/>
        <v>12.25</v>
      </c>
    </row>
    <row r="380" spans="1:22" ht="12.9" customHeight="1">
      <c r="A380" s="7">
        <v>2</v>
      </c>
      <c r="B380" s="7">
        <v>12.674000000000003</v>
      </c>
      <c r="C380" s="7">
        <f t="shared" ref="C380:C398" si="87">ROUND((B379+B380)/2,2)</f>
        <v>12.97</v>
      </c>
      <c r="D380" s="7">
        <f t="shared" ref="D380:D398" si="88">A380-A379</f>
        <v>1</v>
      </c>
      <c r="E380" s="7">
        <f t="shared" ref="E380:E398" si="89">ROUND(C380*D380,2)</f>
        <v>12.97</v>
      </c>
      <c r="F380" s="8"/>
      <c r="R380" s="7">
        <v>4</v>
      </c>
      <c r="S380" s="7">
        <v>11.337000000000003</v>
      </c>
      <c r="T380" s="7">
        <f t="shared" si="84"/>
        <v>11.59</v>
      </c>
      <c r="U380" s="7">
        <f t="shared" si="85"/>
        <v>1</v>
      </c>
      <c r="V380" s="7">
        <f t="shared" si="86"/>
        <v>11.59</v>
      </c>
    </row>
    <row r="381" spans="1:22" ht="12.9" customHeight="1">
      <c r="A381" s="7">
        <v>3</v>
      </c>
      <c r="B381" s="7">
        <v>11.834000000000003</v>
      </c>
      <c r="C381" s="7">
        <f t="shared" si="87"/>
        <v>12.25</v>
      </c>
      <c r="D381" s="7">
        <f t="shared" si="88"/>
        <v>1</v>
      </c>
      <c r="E381" s="7">
        <f t="shared" si="89"/>
        <v>12.25</v>
      </c>
      <c r="F381" s="8"/>
      <c r="R381" s="7">
        <f>ROUND(R380+(S380-S381)*1.5,2)</f>
        <v>7.51</v>
      </c>
      <c r="S381" s="7">
        <v>9</v>
      </c>
      <c r="T381" s="7">
        <f t="shared" si="84"/>
        <v>10.17</v>
      </c>
      <c r="U381" s="7">
        <f t="shared" si="85"/>
        <v>3.51</v>
      </c>
      <c r="V381" s="7">
        <f t="shared" si="86"/>
        <v>35.700000000000003</v>
      </c>
    </row>
    <row r="382" spans="1:22" ht="12.9" customHeight="1">
      <c r="A382" s="7">
        <v>4</v>
      </c>
      <c r="B382" s="7">
        <v>11.337000000000003</v>
      </c>
      <c r="C382" s="7">
        <f t="shared" si="87"/>
        <v>11.59</v>
      </c>
      <c r="D382" s="7">
        <f t="shared" si="88"/>
        <v>1</v>
      </c>
      <c r="E382" s="7">
        <f t="shared" si="89"/>
        <v>11.59</v>
      </c>
      <c r="F382" s="8"/>
      <c r="R382" s="7">
        <f>R381+10</f>
        <v>17.509999999999998</v>
      </c>
      <c r="S382" s="7">
        <v>9</v>
      </c>
      <c r="T382" s="7">
        <f t="shared" si="84"/>
        <v>9</v>
      </c>
      <c r="U382" s="7">
        <f t="shared" si="85"/>
        <v>9.9999999999999982</v>
      </c>
      <c r="V382" s="7">
        <f t="shared" si="86"/>
        <v>90</v>
      </c>
    </row>
    <row r="383" spans="1:22" ht="12.9" customHeight="1">
      <c r="A383" s="7">
        <v>5</v>
      </c>
      <c r="B383" s="7">
        <v>11.047000000000004</v>
      </c>
      <c r="C383" s="7">
        <f t="shared" si="87"/>
        <v>11.19</v>
      </c>
      <c r="D383" s="7">
        <f t="shared" si="88"/>
        <v>1</v>
      </c>
      <c r="E383" s="7">
        <f t="shared" si="89"/>
        <v>11.19</v>
      </c>
      <c r="F383" s="8"/>
      <c r="R383" s="7">
        <f>ROUND(R382+(S383-S382)*1.5,2)</f>
        <v>20.239999999999998</v>
      </c>
      <c r="S383" s="7">
        <v>10.82</v>
      </c>
      <c r="T383" s="7">
        <f t="shared" si="84"/>
        <v>9.91</v>
      </c>
      <c r="U383" s="7">
        <f t="shared" si="85"/>
        <v>2.7300000000000004</v>
      </c>
      <c r="V383" s="7">
        <f t="shared" si="86"/>
        <v>27.05</v>
      </c>
    </row>
    <row r="384" spans="1:22" ht="12.9" customHeight="1">
      <c r="A384" s="7">
        <v>6</v>
      </c>
      <c r="B384" s="7">
        <v>10.857000000000003</v>
      </c>
      <c r="C384" s="7">
        <f t="shared" si="87"/>
        <v>10.95</v>
      </c>
      <c r="D384" s="7">
        <f t="shared" si="88"/>
        <v>1</v>
      </c>
      <c r="E384" s="7">
        <f t="shared" si="89"/>
        <v>10.95</v>
      </c>
      <c r="F384" s="8"/>
      <c r="R384" s="7">
        <v>21</v>
      </c>
      <c r="S384" s="7">
        <v>10.607000000000003</v>
      </c>
      <c r="T384" s="7">
        <f t="shared" si="84"/>
        <v>10.71</v>
      </c>
      <c r="U384" s="7">
        <f t="shared" si="85"/>
        <v>0.76000000000000156</v>
      </c>
      <c r="V384" s="7">
        <f t="shared" si="86"/>
        <v>8.14</v>
      </c>
    </row>
    <row r="385" spans="1:22" ht="12.9" customHeight="1">
      <c r="A385" s="7">
        <v>7</v>
      </c>
      <c r="B385" s="7">
        <v>10.797000000000004</v>
      </c>
      <c r="C385" s="7">
        <f t="shared" si="87"/>
        <v>10.83</v>
      </c>
      <c r="D385" s="7">
        <f t="shared" si="88"/>
        <v>1</v>
      </c>
      <c r="E385" s="7">
        <f t="shared" si="89"/>
        <v>10.83</v>
      </c>
      <c r="F385" s="8"/>
      <c r="R385" s="7">
        <v>22</v>
      </c>
      <c r="S385" s="7">
        <v>11.127000000000002</v>
      </c>
      <c r="T385" s="7">
        <f t="shared" si="84"/>
        <v>10.87</v>
      </c>
      <c r="U385" s="7">
        <f t="shared" si="85"/>
        <v>1</v>
      </c>
      <c r="V385" s="7">
        <f t="shared" si="86"/>
        <v>10.87</v>
      </c>
    </row>
    <row r="386" spans="1:22" ht="12.9" customHeight="1">
      <c r="A386" s="7">
        <v>8</v>
      </c>
      <c r="B386" s="7">
        <v>10.727000000000004</v>
      </c>
      <c r="C386" s="7">
        <f t="shared" si="87"/>
        <v>10.76</v>
      </c>
      <c r="D386" s="7">
        <f t="shared" si="88"/>
        <v>1</v>
      </c>
      <c r="E386" s="7">
        <f t="shared" si="89"/>
        <v>10.76</v>
      </c>
      <c r="F386" s="8"/>
      <c r="R386" s="7">
        <v>22.5</v>
      </c>
      <c r="S386" s="7">
        <v>11.336000000000004</v>
      </c>
      <c r="T386" s="7">
        <f t="shared" si="84"/>
        <v>11.23</v>
      </c>
      <c r="U386" s="7">
        <f t="shared" si="85"/>
        <v>0.5</v>
      </c>
      <c r="V386" s="7">
        <f t="shared" si="86"/>
        <v>5.62</v>
      </c>
    </row>
    <row r="387" spans="1:22" ht="12.9" customHeight="1">
      <c r="A387" s="7">
        <v>10</v>
      </c>
      <c r="B387" s="7">
        <v>10.757000000000003</v>
      </c>
      <c r="C387" s="7">
        <f t="shared" si="87"/>
        <v>10.74</v>
      </c>
      <c r="D387" s="7">
        <f t="shared" si="88"/>
        <v>2</v>
      </c>
      <c r="E387" s="7">
        <f t="shared" si="89"/>
        <v>21.48</v>
      </c>
      <c r="F387" s="8"/>
      <c r="R387" s="7">
        <v>23</v>
      </c>
      <c r="S387" s="7">
        <v>11.574000000000003</v>
      </c>
      <c r="T387" s="7">
        <f t="shared" si="84"/>
        <v>11.46</v>
      </c>
      <c r="U387" s="7">
        <f t="shared" si="85"/>
        <v>0.5</v>
      </c>
      <c r="V387" s="7">
        <f t="shared" si="86"/>
        <v>5.73</v>
      </c>
    </row>
    <row r="388" spans="1:22" ht="12.9" customHeight="1">
      <c r="A388" s="7">
        <v>12</v>
      </c>
      <c r="B388" s="7">
        <v>10.727000000000004</v>
      </c>
      <c r="C388" s="7">
        <f t="shared" si="87"/>
        <v>10.74</v>
      </c>
      <c r="D388" s="7">
        <f t="shared" si="88"/>
        <v>2</v>
      </c>
      <c r="E388" s="7">
        <f t="shared" si="89"/>
        <v>21.48</v>
      </c>
      <c r="F388" s="8"/>
      <c r="R388" s="7">
        <v>24</v>
      </c>
      <c r="S388" s="7">
        <v>12.054000000000004</v>
      </c>
      <c r="T388" s="7">
        <f t="shared" si="84"/>
        <v>11.81</v>
      </c>
      <c r="U388" s="7">
        <f t="shared" si="85"/>
        <v>1</v>
      </c>
      <c r="V388" s="7">
        <f t="shared" si="86"/>
        <v>11.81</v>
      </c>
    </row>
    <row r="389" spans="1:22" ht="12.9" customHeight="1">
      <c r="A389" s="7">
        <v>14</v>
      </c>
      <c r="B389" s="7">
        <v>10.737000000000004</v>
      </c>
      <c r="C389" s="7">
        <f t="shared" si="87"/>
        <v>10.73</v>
      </c>
      <c r="D389" s="7">
        <f t="shared" si="88"/>
        <v>2</v>
      </c>
      <c r="E389" s="7">
        <f t="shared" si="89"/>
        <v>21.46</v>
      </c>
      <c r="F389" s="8"/>
      <c r="R389" s="7">
        <v>25</v>
      </c>
      <c r="S389" s="7">
        <v>12.234000000000004</v>
      </c>
      <c r="T389" s="7">
        <f t="shared" si="84"/>
        <v>12.14</v>
      </c>
      <c r="U389" s="7">
        <f t="shared" si="85"/>
        <v>1</v>
      </c>
      <c r="V389" s="7">
        <f t="shared" si="86"/>
        <v>12.14</v>
      </c>
    </row>
    <row r="390" spans="1:22" ht="12.9" customHeight="1">
      <c r="A390" s="7">
        <v>16</v>
      </c>
      <c r="B390" s="7">
        <v>10.677000000000003</v>
      </c>
      <c r="C390" s="7">
        <f t="shared" si="87"/>
        <v>10.71</v>
      </c>
      <c r="D390" s="7">
        <f t="shared" si="88"/>
        <v>2</v>
      </c>
      <c r="E390" s="7">
        <f t="shared" si="89"/>
        <v>21.42</v>
      </c>
      <c r="F390" s="8"/>
      <c r="R390" s="16"/>
      <c r="S390" s="17"/>
      <c r="T390" s="17" t="s">
        <v>82</v>
      </c>
      <c r="U390" s="7">
        <f>SUM(U377:U389)</f>
        <v>25</v>
      </c>
      <c r="V390" s="7">
        <f>SUM(V377:V389)</f>
        <v>257.20000000000005</v>
      </c>
    </row>
    <row r="391" spans="1:22" ht="12.9" customHeight="1">
      <c r="A391" s="7">
        <v>18</v>
      </c>
      <c r="B391" s="7">
        <v>10.807000000000004</v>
      </c>
      <c r="C391" s="7">
        <f t="shared" si="87"/>
        <v>10.74</v>
      </c>
      <c r="D391" s="7">
        <f t="shared" si="88"/>
        <v>2</v>
      </c>
      <c r="E391" s="7">
        <f t="shared" si="89"/>
        <v>21.48</v>
      </c>
      <c r="F391" s="8"/>
    </row>
    <row r="392" spans="1:22" ht="12.9" customHeight="1">
      <c r="A392" s="7">
        <v>20</v>
      </c>
      <c r="B392" s="7">
        <v>10.817000000000004</v>
      </c>
      <c r="C392" s="7">
        <f t="shared" si="87"/>
        <v>10.81</v>
      </c>
      <c r="D392" s="7">
        <f t="shared" si="88"/>
        <v>2</v>
      </c>
      <c r="E392" s="7">
        <f t="shared" si="89"/>
        <v>21.62</v>
      </c>
      <c r="F392" s="8"/>
      <c r="K392" s="4"/>
    </row>
    <row r="393" spans="1:22" ht="12.9" customHeight="1">
      <c r="A393" s="7">
        <v>21</v>
      </c>
      <c r="B393" s="7">
        <v>10.607000000000003</v>
      </c>
      <c r="C393" s="7">
        <f t="shared" si="87"/>
        <v>10.71</v>
      </c>
      <c r="D393" s="7">
        <f t="shared" si="88"/>
        <v>1</v>
      </c>
      <c r="E393" s="7">
        <f t="shared" si="89"/>
        <v>10.71</v>
      </c>
      <c r="F393" s="8"/>
    </row>
    <row r="394" spans="1:22" ht="12.9" customHeight="1">
      <c r="A394" s="7">
        <v>22</v>
      </c>
      <c r="B394" s="7">
        <v>11.127000000000002</v>
      </c>
      <c r="C394" s="7">
        <f t="shared" si="87"/>
        <v>10.87</v>
      </c>
      <c r="D394" s="7">
        <f t="shared" si="88"/>
        <v>1</v>
      </c>
      <c r="E394" s="7">
        <f t="shared" si="89"/>
        <v>10.87</v>
      </c>
      <c r="F394" s="8"/>
    </row>
    <row r="395" spans="1:22" ht="12.9" customHeight="1">
      <c r="A395" s="7">
        <v>22.5</v>
      </c>
      <c r="B395" s="7">
        <v>11.336000000000004</v>
      </c>
      <c r="C395" s="7">
        <f t="shared" si="87"/>
        <v>11.23</v>
      </c>
      <c r="D395" s="7">
        <f t="shared" si="88"/>
        <v>0.5</v>
      </c>
      <c r="E395" s="7">
        <f t="shared" si="89"/>
        <v>5.62</v>
      </c>
      <c r="F395" s="8"/>
    </row>
    <row r="396" spans="1:22" ht="12.9" customHeight="1">
      <c r="A396" s="7">
        <v>23</v>
      </c>
      <c r="B396" s="7">
        <v>11.574000000000003</v>
      </c>
      <c r="C396" s="7">
        <f t="shared" si="87"/>
        <v>11.46</v>
      </c>
      <c r="D396" s="7">
        <f t="shared" si="88"/>
        <v>0.5</v>
      </c>
      <c r="E396" s="7">
        <f t="shared" si="89"/>
        <v>5.73</v>
      </c>
      <c r="F396" s="8"/>
    </row>
    <row r="397" spans="1:22" ht="12.9" customHeight="1">
      <c r="A397" s="7">
        <v>24</v>
      </c>
      <c r="B397" s="7">
        <v>12.054000000000004</v>
      </c>
      <c r="C397" s="7">
        <f t="shared" si="87"/>
        <v>11.81</v>
      </c>
      <c r="D397" s="7">
        <f t="shared" si="88"/>
        <v>1</v>
      </c>
      <c r="E397" s="7">
        <f t="shared" si="89"/>
        <v>11.81</v>
      </c>
      <c r="F397" s="8"/>
    </row>
    <row r="398" spans="1:22" ht="12.9" customHeight="1">
      <c r="A398" s="7">
        <v>25</v>
      </c>
      <c r="B398" s="7">
        <v>12.234000000000004</v>
      </c>
      <c r="C398" s="7">
        <f t="shared" si="87"/>
        <v>12.14</v>
      </c>
      <c r="D398" s="7">
        <f t="shared" si="88"/>
        <v>1</v>
      </c>
      <c r="E398" s="7">
        <f t="shared" si="89"/>
        <v>12.14</v>
      </c>
      <c r="F398" s="8"/>
    </row>
    <row r="402" spans="1:22" ht="12.9" customHeight="1">
      <c r="A402" s="6" t="s">
        <v>61</v>
      </c>
      <c r="B402" s="7"/>
      <c r="C402" s="7"/>
      <c r="D402" s="7"/>
      <c r="E402" s="7"/>
      <c r="F402" s="8"/>
      <c r="R402" s="7" t="s">
        <v>5</v>
      </c>
      <c r="S402" s="7" t="s">
        <v>46</v>
      </c>
      <c r="T402" s="12" t="s">
        <v>80</v>
      </c>
      <c r="U402" s="12" t="s">
        <v>79</v>
      </c>
      <c r="V402" s="12" t="s">
        <v>81</v>
      </c>
    </row>
    <row r="403" spans="1:22" ht="12.9" customHeight="1">
      <c r="A403" s="7" t="s">
        <v>5</v>
      </c>
      <c r="B403" s="7" t="s">
        <v>46</v>
      </c>
      <c r="C403" s="12" t="s">
        <v>80</v>
      </c>
      <c r="D403" s="12" t="s">
        <v>79</v>
      </c>
      <c r="E403" s="12" t="s">
        <v>81</v>
      </c>
      <c r="F403" s="8" t="s">
        <v>48</v>
      </c>
      <c r="R403" s="7">
        <v>0</v>
      </c>
      <c r="S403" s="7">
        <v>13.632000000000005</v>
      </c>
      <c r="T403" s="7"/>
      <c r="U403" s="7"/>
      <c r="V403" s="7"/>
    </row>
    <row r="404" spans="1:22" ht="12.9" customHeight="1">
      <c r="A404" s="7">
        <v>0</v>
      </c>
      <c r="B404" s="7">
        <v>13.632000000000005</v>
      </c>
      <c r="C404" s="7"/>
      <c r="D404" s="7"/>
      <c r="E404" s="7"/>
      <c r="F404" s="8" t="s">
        <v>66</v>
      </c>
      <c r="R404" s="7">
        <v>1</v>
      </c>
      <c r="S404" s="7">
        <v>13.492000000000004</v>
      </c>
      <c r="T404" s="7">
        <f>ROUND((S403+S404)/2,2)</f>
        <v>13.56</v>
      </c>
      <c r="U404" s="7">
        <f>R404-R403</f>
        <v>1</v>
      </c>
      <c r="V404" s="7">
        <f>ROUND(T404*U404,2)</f>
        <v>13.56</v>
      </c>
    </row>
    <row r="405" spans="1:22" ht="12.9" customHeight="1">
      <c r="A405" s="7">
        <v>1</v>
      </c>
      <c r="B405" s="7">
        <v>13.492000000000004</v>
      </c>
      <c r="C405" s="7">
        <f>ROUND((B404+B405)/2,2)</f>
        <v>13.56</v>
      </c>
      <c r="D405" s="7">
        <f>A405-A404</f>
        <v>1</v>
      </c>
      <c r="E405" s="7">
        <f>ROUND(C405*D405,2)</f>
        <v>13.56</v>
      </c>
      <c r="F405" s="8"/>
      <c r="R405" s="7">
        <v>2</v>
      </c>
      <c r="S405" s="7">
        <v>13.052000000000005</v>
      </c>
      <c r="T405" s="7">
        <f t="shared" ref="T405:T419" si="90">ROUND((S404+S405)/2,2)</f>
        <v>13.27</v>
      </c>
      <c r="U405" s="7">
        <f t="shared" ref="U405:U419" si="91">R405-R404</f>
        <v>1</v>
      </c>
      <c r="V405" s="7">
        <f t="shared" ref="V405:V419" si="92">ROUND(T405*U405,2)</f>
        <v>13.27</v>
      </c>
    </row>
    <row r="406" spans="1:22" ht="12.9" customHeight="1">
      <c r="A406" s="7">
        <v>2</v>
      </c>
      <c r="B406" s="7">
        <v>13.052000000000005</v>
      </c>
      <c r="C406" s="7">
        <f t="shared" ref="C406:C426" si="93">ROUND((B405+B406)/2,2)</f>
        <v>13.27</v>
      </c>
      <c r="D406" s="7">
        <f t="shared" ref="D406:D426" si="94">A406-A405</f>
        <v>1</v>
      </c>
      <c r="E406" s="7">
        <f t="shared" ref="E406:E426" si="95">ROUND(C406*D406,2)</f>
        <v>13.27</v>
      </c>
      <c r="F406" s="8"/>
      <c r="R406" s="7">
        <v>3</v>
      </c>
      <c r="S406" s="7">
        <v>12.042000000000005</v>
      </c>
      <c r="T406" s="7">
        <f t="shared" si="90"/>
        <v>12.55</v>
      </c>
      <c r="U406" s="7">
        <f t="shared" si="91"/>
        <v>1</v>
      </c>
      <c r="V406" s="7">
        <f t="shared" si="92"/>
        <v>12.55</v>
      </c>
    </row>
    <row r="407" spans="1:22" ht="12.9" customHeight="1">
      <c r="A407" s="7">
        <v>3</v>
      </c>
      <c r="B407" s="7">
        <v>12.042000000000005</v>
      </c>
      <c r="C407" s="7">
        <f t="shared" si="93"/>
        <v>12.55</v>
      </c>
      <c r="D407" s="7">
        <f t="shared" si="94"/>
        <v>1</v>
      </c>
      <c r="E407" s="7">
        <f t="shared" si="95"/>
        <v>12.55</v>
      </c>
      <c r="F407" s="8"/>
      <c r="R407" s="7">
        <v>4</v>
      </c>
      <c r="S407" s="7">
        <v>11.642000000000005</v>
      </c>
      <c r="T407" s="7">
        <f t="shared" si="90"/>
        <v>11.84</v>
      </c>
      <c r="U407" s="7">
        <f t="shared" si="91"/>
        <v>1</v>
      </c>
      <c r="V407" s="7">
        <f t="shared" si="92"/>
        <v>11.84</v>
      </c>
    </row>
    <row r="408" spans="1:22" ht="12.9" customHeight="1">
      <c r="A408" s="7">
        <v>4</v>
      </c>
      <c r="B408" s="7">
        <v>11.642000000000005</v>
      </c>
      <c r="C408" s="7">
        <f t="shared" si="93"/>
        <v>11.84</v>
      </c>
      <c r="D408" s="7">
        <f t="shared" si="94"/>
        <v>1</v>
      </c>
      <c r="E408" s="7">
        <f t="shared" si="95"/>
        <v>11.84</v>
      </c>
      <c r="F408" s="8"/>
      <c r="R408" s="7">
        <v>5</v>
      </c>
      <c r="S408" s="7">
        <v>11.334000000000003</v>
      </c>
      <c r="T408" s="7">
        <f t="shared" si="90"/>
        <v>11.49</v>
      </c>
      <c r="U408" s="7">
        <f t="shared" si="91"/>
        <v>1</v>
      </c>
      <c r="V408" s="7">
        <f t="shared" si="92"/>
        <v>11.49</v>
      </c>
    </row>
    <row r="409" spans="1:22" ht="12.9" customHeight="1">
      <c r="A409" s="7">
        <v>5</v>
      </c>
      <c r="B409" s="7">
        <v>11.334000000000003</v>
      </c>
      <c r="C409" s="7">
        <f t="shared" si="93"/>
        <v>11.49</v>
      </c>
      <c r="D409" s="7">
        <f t="shared" si="94"/>
        <v>1</v>
      </c>
      <c r="E409" s="7">
        <f t="shared" si="95"/>
        <v>11.49</v>
      </c>
      <c r="F409" s="8"/>
      <c r="R409" s="7">
        <v>6</v>
      </c>
      <c r="S409" s="7">
        <v>11.084000000000003</v>
      </c>
      <c r="T409" s="7">
        <f t="shared" si="90"/>
        <v>11.21</v>
      </c>
      <c r="U409" s="7">
        <f t="shared" si="91"/>
        <v>1</v>
      </c>
      <c r="V409" s="7">
        <f t="shared" si="92"/>
        <v>11.21</v>
      </c>
    </row>
    <row r="410" spans="1:22" ht="12.9" customHeight="1">
      <c r="A410" s="7">
        <v>6</v>
      </c>
      <c r="B410" s="7">
        <v>11.084000000000003</v>
      </c>
      <c r="C410" s="7">
        <f t="shared" si="93"/>
        <v>11.21</v>
      </c>
      <c r="D410" s="7">
        <f t="shared" si="94"/>
        <v>1</v>
      </c>
      <c r="E410" s="7">
        <f t="shared" si="95"/>
        <v>11.21</v>
      </c>
      <c r="F410" s="8"/>
      <c r="R410" s="7">
        <v>6.5</v>
      </c>
      <c r="S410" s="7">
        <v>11.084000000000003</v>
      </c>
      <c r="T410" s="7">
        <f t="shared" si="90"/>
        <v>11.08</v>
      </c>
      <c r="U410" s="7">
        <f t="shared" si="91"/>
        <v>0.5</v>
      </c>
      <c r="V410" s="7">
        <f t="shared" si="92"/>
        <v>5.54</v>
      </c>
    </row>
    <row r="411" spans="1:22" ht="12.9" customHeight="1">
      <c r="A411" s="7">
        <v>7</v>
      </c>
      <c r="B411" s="7">
        <v>11.034000000000002</v>
      </c>
      <c r="C411" s="7">
        <f t="shared" si="93"/>
        <v>11.06</v>
      </c>
      <c r="D411" s="7">
        <f t="shared" si="94"/>
        <v>1</v>
      </c>
      <c r="E411" s="7">
        <f t="shared" si="95"/>
        <v>11.06</v>
      </c>
      <c r="F411" s="8"/>
      <c r="R411" s="7">
        <f>ROUND(R410+(S410-S411)*1.5,2)</f>
        <v>9.6300000000000008</v>
      </c>
      <c r="S411" s="7">
        <v>9</v>
      </c>
      <c r="T411" s="7">
        <f t="shared" si="90"/>
        <v>10.039999999999999</v>
      </c>
      <c r="U411" s="7">
        <f t="shared" si="91"/>
        <v>3.1300000000000008</v>
      </c>
      <c r="V411" s="7">
        <f t="shared" si="92"/>
        <v>31.43</v>
      </c>
    </row>
    <row r="412" spans="1:22" ht="12.9" customHeight="1">
      <c r="A412" s="7">
        <v>8</v>
      </c>
      <c r="B412" s="7">
        <v>10.974000000000004</v>
      </c>
      <c r="C412" s="7">
        <f t="shared" si="93"/>
        <v>11</v>
      </c>
      <c r="D412" s="7">
        <f t="shared" si="94"/>
        <v>1</v>
      </c>
      <c r="E412" s="7">
        <f t="shared" si="95"/>
        <v>11</v>
      </c>
      <c r="F412" s="8"/>
      <c r="R412" s="7">
        <f>R411+10</f>
        <v>19.630000000000003</v>
      </c>
      <c r="S412" s="7">
        <v>9</v>
      </c>
      <c r="T412" s="7">
        <f t="shared" si="90"/>
        <v>9</v>
      </c>
      <c r="U412" s="7">
        <f t="shared" si="91"/>
        <v>10.000000000000002</v>
      </c>
      <c r="V412" s="7">
        <f t="shared" si="92"/>
        <v>90</v>
      </c>
    </row>
    <row r="413" spans="1:22" ht="12.9" customHeight="1">
      <c r="A413" s="7">
        <v>9</v>
      </c>
      <c r="B413" s="7">
        <v>10.944000000000003</v>
      </c>
      <c r="C413" s="7">
        <f t="shared" si="93"/>
        <v>10.96</v>
      </c>
      <c r="D413" s="7">
        <f t="shared" si="94"/>
        <v>1</v>
      </c>
      <c r="E413" s="7">
        <f t="shared" si="95"/>
        <v>10.96</v>
      </c>
      <c r="F413" s="8"/>
      <c r="R413" s="7">
        <f>ROUND(R412+(S413-S412)*1.5,2)</f>
        <v>22.72</v>
      </c>
      <c r="S413" s="7">
        <v>11.06</v>
      </c>
      <c r="T413" s="7">
        <f t="shared" si="90"/>
        <v>10.029999999999999</v>
      </c>
      <c r="U413" s="7">
        <f t="shared" si="91"/>
        <v>3.0899999999999963</v>
      </c>
      <c r="V413" s="7">
        <f t="shared" si="92"/>
        <v>30.99</v>
      </c>
    </row>
    <row r="414" spans="1:22" ht="12.9" customHeight="1">
      <c r="A414" s="7">
        <v>11</v>
      </c>
      <c r="B414" s="7">
        <v>10.964000000000004</v>
      </c>
      <c r="C414" s="7">
        <f t="shared" si="93"/>
        <v>10.95</v>
      </c>
      <c r="D414" s="7">
        <f t="shared" si="94"/>
        <v>2</v>
      </c>
      <c r="E414" s="7">
        <f t="shared" si="95"/>
        <v>21.9</v>
      </c>
      <c r="F414" s="8"/>
      <c r="R414" s="7">
        <v>23</v>
      </c>
      <c r="S414" s="7">
        <v>11.044000000000004</v>
      </c>
      <c r="T414" s="7">
        <f t="shared" si="90"/>
        <v>11.05</v>
      </c>
      <c r="U414" s="7">
        <f t="shared" si="91"/>
        <v>0.28000000000000114</v>
      </c>
      <c r="V414" s="7">
        <f t="shared" si="92"/>
        <v>3.09</v>
      </c>
    </row>
    <row r="415" spans="1:22" ht="12.9" customHeight="1">
      <c r="A415" s="7">
        <v>13</v>
      </c>
      <c r="B415" s="7">
        <v>10.944000000000003</v>
      </c>
      <c r="C415" s="7">
        <f t="shared" si="93"/>
        <v>10.95</v>
      </c>
      <c r="D415" s="7">
        <f t="shared" si="94"/>
        <v>2</v>
      </c>
      <c r="E415" s="7">
        <f t="shared" si="95"/>
        <v>21.9</v>
      </c>
      <c r="F415" s="8"/>
      <c r="R415" s="7">
        <v>24</v>
      </c>
      <c r="S415" s="7">
        <v>11.084000000000003</v>
      </c>
      <c r="T415" s="7">
        <f t="shared" si="90"/>
        <v>11.06</v>
      </c>
      <c r="U415" s="7">
        <f t="shared" si="91"/>
        <v>1</v>
      </c>
      <c r="V415" s="7">
        <f t="shared" si="92"/>
        <v>11.06</v>
      </c>
    </row>
    <row r="416" spans="1:22" ht="12.9" customHeight="1">
      <c r="A416" s="7">
        <v>15</v>
      </c>
      <c r="B416" s="7">
        <v>10.864000000000003</v>
      </c>
      <c r="C416" s="7">
        <f t="shared" si="93"/>
        <v>10.9</v>
      </c>
      <c r="D416" s="7">
        <f t="shared" si="94"/>
        <v>2</v>
      </c>
      <c r="E416" s="7">
        <f t="shared" si="95"/>
        <v>21.8</v>
      </c>
      <c r="F416" s="8"/>
      <c r="R416" s="7">
        <v>24.5</v>
      </c>
      <c r="S416" s="7">
        <v>11.334000000000003</v>
      </c>
      <c r="T416" s="7">
        <f t="shared" si="90"/>
        <v>11.21</v>
      </c>
      <c r="U416" s="7">
        <f t="shared" si="91"/>
        <v>0.5</v>
      </c>
      <c r="V416" s="7">
        <f t="shared" si="92"/>
        <v>5.61</v>
      </c>
    </row>
    <row r="417" spans="1:22" ht="12.9" customHeight="1">
      <c r="A417" s="7">
        <v>17</v>
      </c>
      <c r="B417" s="7">
        <v>10.794000000000004</v>
      </c>
      <c r="C417" s="7">
        <f t="shared" si="93"/>
        <v>10.83</v>
      </c>
      <c r="D417" s="7">
        <f t="shared" si="94"/>
        <v>2</v>
      </c>
      <c r="E417" s="7">
        <f t="shared" si="95"/>
        <v>21.66</v>
      </c>
      <c r="F417" s="8"/>
      <c r="K417" s="4"/>
      <c r="R417" s="7">
        <v>25</v>
      </c>
      <c r="S417" s="7">
        <v>11.572000000000005</v>
      </c>
      <c r="T417" s="7">
        <f t="shared" si="90"/>
        <v>11.45</v>
      </c>
      <c r="U417" s="7">
        <f t="shared" si="91"/>
        <v>0.5</v>
      </c>
      <c r="V417" s="7">
        <f t="shared" si="92"/>
        <v>5.73</v>
      </c>
    </row>
    <row r="418" spans="1:22" ht="12.9" customHeight="1">
      <c r="A418" s="7">
        <v>19</v>
      </c>
      <c r="B418" s="7">
        <v>11.104000000000003</v>
      </c>
      <c r="C418" s="7">
        <f t="shared" si="93"/>
        <v>10.95</v>
      </c>
      <c r="D418" s="7">
        <f t="shared" si="94"/>
        <v>2</v>
      </c>
      <c r="E418" s="7">
        <f t="shared" si="95"/>
        <v>21.9</v>
      </c>
      <c r="F418" s="8"/>
      <c r="R418" s="7">
        <v>26</v>
      </c>
      <c r="S418" s="7">
        <v>11.952000000000005</v>
      </c>
      <c r="T418" s="7">
        <f t="shared" si="90"/>
        <v>11.76</v>
      </c>
      <c r="U418" s="7">
        <f t="shared" si="91"/>
        <v>1</v>
      </c>
      <c r="V418" s="7">
        <f t="shared" si="92"/>
        <v>11.76</v>
      </c>
    </row>
    <row r="419" spans="1:22" ht="12.9" customHeight="1">
      <c r="A419" s="7">
        <v>21</v>
      </c>
      <c r="B419" s="7">
        <v>11.114000000000003</v>
      </c>
      <c r="C419" s="7">
        <f t="shared" si="93"/>
        <v>11.11</v>
      </c>
      <c r="D419" s="7">
        <f t="shared" si="94"/>
        <v>2</v>
      </c>
      <c r="E419" s="7">
        <f t="shared" si="95"/>
        <v>22.22</v>
      </c>
      <c r="F419" s="8"/>
      <c r="R419" s="7">
        <v>28</v>
      </c>
      <c r="S419" s="7">
        <v>12.522000000000004</v>
      </c>
      <c r="T419" s="7">
        <f t="shared" si="90"/>
        <v>12.24</v>
      </c>
      <c r="U419" s="7">
        <f t="shared" si="91"/>
        <v>2</v>
      </c>
      <c r="V419" s="7">
        <f t="shared" si="92"/>
        <v>24.48</v>
      </c>
    </row>
    <row r="420" spans="1:22" ht="12.9" customHeight="1">
      <c r="A420" s="7">
        <v>22</v>
      </c>
      <c r="B420" s="7">
        <v>11.064000000000004</v>
      </c>
      <c r="C420" s="7">
        <f t="shared" si="93"/>
        <v>11.09</v>
      </c>
      <c r="D420" s="7">
        <f t="shared" si="94"/>
        <v>1</v>
      </c>
      <c r="E420" s="7">
        <f t="shared" si="95"/>
        <v>11.09</v>
      </c>
      <c r="F420" s="8"/>
      <c r="R420" s="16"/>
      <c r="S420" s="17"/>
      <c r="T420" s="17" t="s">
        <v>82</v>
      </c>
      <c r="U420" s="7">
        <f>SUM(U404:U419)</f>
        <v>28</v>
      </c>
      <c r="V420" s="7">
        <f>SUM(V404:V419)</f>
        <v>293.61000000000007</v>
      </c>
    </row>
    <row r="421" spans="1:22" ht="12.9" customHeight="1">
      <c r="A421" s="7">
        <v>23</v>
      </c>
      <c r="B421" s="7">
        <v>11.044000000000004</v>
      </c>
      <c r="C421" s="7">
        <f t="shared" si="93"/>
        <v>11.05</v>
      </c>
      <c r="D421" s="7">
        <f t="shared" si="94"/>
        <v>1</v>
      </c>
      <c r="E421" s="7">
        <f t="shared" si="95"/>
        <v>11.05</v>
      </c>
      <c r="F421" s="8"/>
    </row>
    <row r="422" spans="1:22" ht="12.9" customHeight="1">
      <c r="A422" s="7">
        <v>24</v>
      </c>
      <c r="B422" s="7">
        <v>11.084000000000003</v>
      </c>
      <c r="C422" s="7">
        <f t="shared" si="93"/>
        <v>11.06</v>
      </c>
      <c r="D422" s="7">
        <f t="shared" si="94"/>
        <v>1</v>
      </c>
      <c r="E422" s="7">
        <f t="shared" si="95"/>
        <v>11.06</v>
      </c>
      <c r="F422" s="8"/>
    </row>
    <row r="423" spans="1:22" ht="12.9" customHeight="1">
      <c r="A423" s="7">
        <v>24.5</v>
      </c>
      <c r="B423" s="7">
        <v>11.334000000000003</v>
      </c>
      <c r="C423" s="7">
        <f t="shared" si="93"/>
        <v>11.21</v>
      </c>
      <c r="D423" s="7">
        <f t="shared" si="94"/>
        <v>0.5</v>
      </c>
      <c r="E423" s="7">
        <f t="shared" si="95"/>
        <v>5.61</v>
      </c>
      <c r="F423" s="8"/>
    </row>
    <row r="424" spans="1:22" ht="12.9" customHeight="1">
      <c r="A424" s="7">
        <v>25</v>
      </c>
      <c r="B424" s="7">
        <v>11.572000000000005</v>
      </c>
      <c r="C424" s="7">
        <f t="shared" si="93"/>
        <v>11.45</v>
      </c>
      <c r="D424" s="7">
        <f t="shared" si="94"/>
        <v>0.5</v>
      </c>
      <c r="E424" s="7">
        <f t="shared" si="95"/>
        <v>5.73</v>
      </c>
      <c r="F424" s="8"/>
    </row>
    <row r="425" spans="1:22" ht="12.9" customHeight="1">
      <c r="A425" s="7">
        <v>26</v>
      </c>
      <c r="B425" s="7">
        <v>11.952000000000005</v>
      </c>
      <c r="C425" s="7">
        <f t="shared" si="93"/>
        <v>11.76</v>
      </c>
      <c r="D425" s="7">
        <f t="shared" si="94"/>
        <v>1</v>
      </c>
      <c r="E425" s="7">
        <f t="shared" si="95"/>
        <v>11.76</v>
      </c>
      <c r="F425" s="8"/>
    </row>
    <row r="426" spans="1:22" ht="12.9" customHeight="1">
      <c r="A426" s="7">
        <v>28</v>
      </c>
      <c r="B426" s="7">
        <v>12.522000000000004</v>
      </c>
      <c r="C426" s="7">
        <f t="shared" si="93"/>
        <v>12.24</v>
      </c>
      <c r="D426" s="7">
        <f t="shared" si="94"/>
        <v>2</v>
      </c>
      <c r="E426" s="7">
        <f t="shared" si="95"/>
        <v>24.48</v>
      </c>
      <c r="F426" s="8"/>
    </row>
    <row r="439" spans="1:22" ht="12.9" customHeight="1">
      <c r="A439" s="6" t="s">
        <v>62</v>
      </c>
      <c r="B439" s="7"/>
      <c r="C439" s="7"/>
      <c r="D439" s="7"/>
      <c r="E439" s="7"/>
      <c r="F439" s="8"/>
      <c r="R439" s="7" t="s">
        <v>5</v>
      </c>
      <c r="S439" s="7" t="s">
        <v>46</v>
      </c>
      <c r="T439" s="12" t="s">
        <v>80</v>
      </c>
      <c r="U439" s="12" t="s">
        <v>79</v>
      </c>
      <c r="V439" s="12" t="s">
        <v>81</v>
      </c>
    </row>
    <row r="440" spans="1:22" ht="12.9" customHeight="1">
      <c r="A440" s="7" t="s">
        <v>5</v>
      </c>
      <c r="B440" s="7" t="s">
        <v>46</v>
      </c>
      <c r="C440" s="12" t="s">
        <v>80</v>
      </c>
      <c r="D440" s="12" t="s">
        <v>79</v>
      </c>
      <c r="E440" s="12" t="s">
        <v>81</v>
      </c>
      <c r="F440" s="8" t="s">
        <v>48</v>
      </c>
      <c r="R440" s="7">
        <v>0</v>
      </c>
      <c r="S440" s="7">
        <v>13.679000000000006</v>
      </c>
      <c r="T440" s="7"/>
      <c r="U440" s="7"/>
      <c r="V440" s="7"/>
    </row>
    <row r="441" spans="1:22" ht="12.9" customHeight="1">
      <c r="A441" s="7">
        <v>0</v>
      </c>
      <c r="B441" s="7">
        <v>13.679000000000006</v>
      </c>
      <c r="C441" s="7"/>
      <c r="D441" s="7"/>
      <c r="E441" s="7"/>
      <c r="F441" s="8" t="s">
        <v>66</v>
      </c>
      <c r="R441" s="7">
        <v>1</v>
      </c>
      <c r="S441" s="7">
        <v>13.619000000000005</v>
      </c>
      <c r="T441" s="7">
        <f>ROUND((S440+S441)/2,2)</f>
        <v>13.65</v>
      </c>
      <c r="U441" s="7">
        <f>R441-R440</f>
        <v>1</v>
      </c>
      <c r="V441" s="7">
        <f>ROUND(T441*U441,2)</f>
        <v>13.65</v>
      </c>
    </row>
    <row r="442" spans="1:22" ht="12.9" customHeight="1">
      <c r="A442" s="7">
        <v>1</v>
      </c>
      <c r="B442" s="7">
        <v>13.619000000000005</v>
      </c>
      <c r="C442" s="7">
        <f>ROUND((B441+B442)/2,2)</f>
        <v>13.65</v>
      </c>
      <c r="D442" s="7">
        <f>A442-A441</f>
        <v>1</v>
      </c>
      <c r="E442" s="7">
        <f>ROUND(C442*D442,2)</f>
        <v>13.65</v>
      </c>
      <c r="F442" s="8"/>
      <c r="R442" s="7">
        <v>2</v>
      </c>
      <c r="S442" s="7">
        <v>12.929000000000006</v>
      </c>
      <c r="T442" s="7">
        <f t="shared" ref="T442:T448" si="96">ROUND((S441+S442)/2,2)</f>
        <v>13.27</v>
      </c>
      <c r="U442" s="7">
        <f t="shared" ref="U442:U448" si="97">R442-R441</f>
        <v>1</v>
      </c>
      <c r="V442" s="7">
        <f t="shared" ref="V442:V448" si="98">ROUND(T442*U442,2)</f>
        <v>13.27</v>
      </c>
    </row>
    <row r="443" spans="1:22" ht="12.9" customHeight="1">
      <c r="A443" s="7">
        <v>2</v>
      </c>
      <c r="B443" s="7">
        <v>12.929000000000006</v>
      </c>
      <c r="C443" s="7">
        <f t="shared" ref="C443:C462" si="99">ROUND((B442+B443)/2,2)</f>
        <v>13.27</v>
      </c>
      <c r="D443" s="7">
        <f t="shared" ref="D443:D462" si="100">A443-A442</f>
        <v>1</v>
      </c>
      <c r="E443" s="7">
        <f t="shared" ref="E443:E462" si="101">ROUND(C443*D443,2)</f>
        <v>13.27</v>
      </c>
      <c r="F443" s="8"/>
      <c r="R443" s="7">
        <v>3</v>
      </c>
      <c r="S443" s="7">
        <v>12.299000000000005</v>
      </c>
      <c r="T443" s="7">
        <f t="shared" si="96"/>
        <v>12.61</v>
      </c>
      <c r="U443" s="7">
        <f t="shared" si="97"/>
        <v>1</v>
      </c>
      <c r="V443" s="7">
        <f t="shared" si="98"/>
        <v>12.61</v>
      </c>
    </row>
    <row r="444" spans="1:22" ht="12.9" customHeight="1">
      <c r="A444" s="7">
        <v>3</v>
      </c>
      <c r="B444" s="7">
        <v>12.299000000000005</v>
      </c>
      <c r="C444" s="7">
        <f t="shared" si="99"/>
        <v>12.61</v>
      </c>
      <c r="D444" s="7">
        <f t="shared" si="100"/>
        <v>1</v>
      </c>
      <c r="E444" s="7">
        <f t="shared" si="101"/>
        <v>12.61</v>
      </c>
      <c r="F444" s="8"/>
      <c r="R444" s="7">
        <v>3</v>
      </c>
      <c r="S444" s="7">
        <v>12.3</v>
      </c>
      <c r="T444" s="7">
        <f t="shared" si="96"/>
        <v>12.3</v>
      </c>
      <c r="U444" s="7">
        <f t="shared" si="97"/>
        <v>0</v>
      </c>
      <c r="V444" s="7">
        <f t="shared" si="98"/>
        <v>0</v>
      </c>
    </row>
    <row r="445" spans="1:22" ht="12.9" customHeight="1">
      <c r="A445" s="7">
        <v>4</v>
      </c>
      <c r="B445" s="7">
        <v>11.779000000000005</v>
      </c>
      <c r="C445" s="7">
        <f t="shared" si="99"/>
        <v>12.04</v>
      </c>
      <c r="D445" s="7">
        <f t="shared" si="100"/>
        <v>1</v>
      </c>
      <c r="E445" s="7">
        <f t="shared" si="101"/>
        <v>12.04</v>
      </c>
      <c r="F445" s="8"/>
      <c r="R445" s="7">
        <f>ROUND(R444+(S444-S445)*1.5,2)</f>
        <v>7.95</v>
      </c>
      <c r="S445" s="7">
        <v>9</v>
      </c>
      <c r="T445" s="7">
        <f t="shared" si="96"/>
        <v>10.65</v>
      </c>
      <c r="U445" s="7">
        <f t="shared" si="97"/>
        <v>4.95</v>
      </c>
      <c r="V445" s="7">
        <f t="shared" si="98"/>
        <v>52.72</v>
      </c>
    </row>
    <row r="446" spans="1:22" ht="12.9" customHeight="1">
      <c r="A446" s="7">
        <v>5</v>
      </c>
      <c r="B446" s="7">
        <v>11.428000000000004</v>
      </c>
      <c r="C446" s="7">
        <f t="shared" si="99"/>
        <v>11.6</v>
      </c>
      <c r="D446" s="7">
        <f t="shared" si="100"/>
        <v>1</v>
      </c>
      <c r="E446" s="7">
        <f t="shared" si="101"/>
        <v>11.6</v>
      </c>
      <c r="F446" s="8"/>
      <c r="R446" s="7">
        <f>R445+10</f>
        <v>17.95</v>
      </c>
      <c r="S446" s="7">
        <v>9</v>
      </c>
      <c r="T446" s="7">
        <f t="shared" si="96"/>
        <v>9</v>
      </c>
      <c r="U446" s="7">
        <f t="shared" si="97"/>
        <v>10</v>
      </c>
      <c r="V446" s="7">
        <f t="shared" si="98"/>
        <v>90</v>
      </c>
    </row>
    <row r="447" spans="1:22" ht="12.9" customHeight="1">
      <c r="A447" s="7">
        <v>6</v>
      </c>
      <c r="B447" s="7">
        <v>11.068000000000005</v>
      </c>
      <c r="C447" s="7">
        <f t="shared" si="99"/>
        <v>11.25</v>
      </c>
      <c r="D447" s="7">
        <f t="shared" si="100"/>
        <v>1</v>
      </c>
      <c r="E447" s="7">
        <f t="shared" si="101"/>
        <v>11.25</v>
      </c>
      <c r="F447" s="8"/>
      <c r="R447" s="7">
        <f>ROUND(R446+(S447-S446)*1.5,2)</f>
        <v>23.47</v>
      </c>
      <c r="S447" s="7">
        <v>12.68</v>
      </c>
      <c r="T447" s="7">
        <f t="shared" si="96"/>
        <v>10.84</v>
      </c>
      <c r="U447" s="7">
        <f t="shared" si="97"/>
        <v>5.52</v>
      </c>
      <c r="V447" s="7">
        <f t="shared" si="98"/>
        <v>59.84</v>
      </c>
    </row>
    <row r="448" spans="1:22" ht="12.9" customHeight="1">
      <c r="A448" s="7">
        <v>7</v>
      </c>
      <c r="B448" s="7">
        <v>10.928000000000004</v>
      </c>
      <c r="C448" s="7">
        <f t="shared" si="99"/>
        <v>11</v>
      </c>
      <c r="D448" s="7">
        <f t="shared" si="100"/>
        <v>1</v>
      </c>
      <c r="E448" s="7">
        <f t="shared" si="101"/>
        <v>11</v>
      </c>
      <c r="F448" s="8"/>
      <c r="R448" s="7">
        <v>24</v>
      </c>
      <c r="S448" s="7">
        <v>12.899000000000004</v>
      </c>
      <c r="T448" s="7">
        <f t="shared" si="96"/>
        <v>12.79</v>
      </c>
      <c r="U448" s="7">
        <f t="shared" si="97"/>
        <v>0.53000000000000114</v>
      </c>
      <c r="V448" s="7">
        <f t="shared" si="98"/>
        <v>6.78</v>
      </c>
    </row>
    <row r="449" spans="1:22" ht="12.9" customHeight="1">
      <c r="A449" s="7">
        <v>8</v>
      </c>
      <c r="B449" s="7">
        <v>10.958000000000004</v>
      </c>
      <c r="C449" s="7">
        <f t="shared" si="99"/>
        <v>10.94</v>
      </c>
      <c r="D449" s="7">
        <f t="shared" si="100"/>
        <v>1</v>
      </c>
      <c r="E449" s="7">
        <f t="shared" si="101"/>
        <v>10.94</v>
      </c>
      <c r="F449" s="8"/>
      <c r="R449" s="16"/>
      <c r="S449" s="17"/>
      <c r="T449" s="17" t="s">
        <v>82</v>
      </c>
      <c r="U449" s="7">
        <f>SUM(U441:U448)</f>
        <v>24</v>
      </c>
      <c r="V449" s="7">
        <f>SUM(V441:V448)</f>
        <v>248.87</v>
      </c>
    </row>
    <row r="450" spans="1:22" ht="12.9" customHeight="1">
      <c r="A450" s="7">
        <v>9</v>
      </c>
      <c r="B450" s="7">
        <v>10.958000000000004</v>
      </c>
      <c r="C450" s="7">
        <f t="shared" si="99"/>
        <v>10.96</v>
      </c>
      <c r="D450" s="7">
        <f t="shared" si="100"/>
        <v>1</v>
      </c>
      <c r="E450" s="7">
        <f t="shared" si="101"/>
        <v>10.96</v>
      </c>
      <c r="F450" s="8"/>
    </row>
    <row r="451" spans="1:22" ht="12.9" customHeight="1">
      <c r="A451" s="7">
        <v>10</v>
      </c>
      <c r="B451" s="7">
        <v>10.868000000000004</v>
      </c>
      <c r="C451" s="7">
        <f t="shared" si="99"/>
        <v>10.91</v>
      </c>
      <c r="D451" s="7">
        <f t="shared" si="100"/>
        <v>1</v>
      </c>
      <c r="E451" s="7">
        <f t="shared" si="101"/>
        <v>10.91</v>
      </c>
      <c r="F451" s="8"/>
    </row>
    <row r="452" spans="1:22" ht="12.9" customHeight="1">
      <c r="A452" s="7">
        <v>12</v>
      </c>
      <c r="B452" s="7">
        <v>10.878000000000004</v>
      </c>
      <c r="C452" s="7">
        <f t="shared" si="99"/>
        <v>10.87</v>
      </c>
      <c r="D452" s="7">
        <f t="shared" si="100"/>
        <v>2</v>
      </c>
      <c r="E452" s="7">
        <f t="shared" si="101"/>
        <v>21.74</v>
      </c>
      <c r="F452" s="8"/>
    </row>
    <row r="453" spans="1:22" ht="12.9" customHeight="1">
      <c r="A453" s="7">
        <v>14</v>
      </c>
      <c r="B453" s="7">
        <v>10.868000000000004</v>
      </c>
      <c r="C453" s="7">
        <f t="shared" si="99"/>
        <v>10.87</v>
      </c>
      <c r="D453" s="7">
        <f t="shared" si="100"/>
        <v>2</v>
      </c>
      <c r="E453" s="7">
        <f t="shared" si="101"/>
        <v>21.74</v>
      </c>
      <c r="F453" s="8"/>
      <c r="K453" s="4"/>
    </row>
    <row r="454" spans="1:22" ht="12.9" customHeight="1">
      <c r="A454" s="7">
        <v>16</v>
      </c>
      <c r="B454" s="7">
        <v>10.878000000000004</v>
      </c>
      <c r="C454" s="7">
        <f t="shared" si="99"/>
        <v>10.87</v>
      </c>
      <c r="D454" s="7">
        <f t="shared" si="100"/>
        <v>2</v>
      </c>
      <c r="E454" s="7">
        <f t="shared" si="101"/>
        <v>21.74</v>
      </c>
      <c r="F454" s="8"/>
    </row>
    <row r="455" spans="1:22" ht="12.9" customHeight="1">
      <c r="A455" s="7">
        <v>17</v>
      </c>
      <c r="B455" s="7">
        <v>11.028000000000004</v>
      </c>
      <c r="C455" s="7">
        <f t="shared" si="99"/>
        <v>10.95</v>
      </c>
      <c r="D455" s="7">
        <f t="shared" si="100"/>
        <v>1</v>
      </c>
      <c r="E455" s="7">
        <f t="shared" si="101"/>
        <v>10.95</v>
      </c>
      <c r="F455" s="8"/>
    </row>
    <row r="456" spans="1:22" ht="12.9" customHeight="1">
      <c r="A456" s="7">
        <v>18</v>
      </c>
      <c r="B456" s="7">
        <v>10.998000000000005</v>
      </c>
      <c r="C456" s="7">
        <f t="shared" si="99"/>
        <v>11.01</v>
      </c>
      <c r="D456" s="7">
        <f t="shared" si="100"/>
        <v>1</v>
      </c>
      <c r="E456" s="7">
        <f t="shared" si="101"/>
        <v>11.01</v>
      </c>
      <c r="F456" s="8"/>
    </row>
    <row r="457" spans="1:22" ht="12.9" customHeight="1">
      <c r="A457" s="7">
        <v>19</v>
      </c>
      <c r="B457" s="7">
        <v>11.118000000000004</v>
      </c>
      <c r="C457" s="7">
        <f t="shared" si="99"/>
        <v>11.06</v>
      </c>
      <c r="D457" s="7">
        <f t="shared" si="100"/>
        <v>1</v>
      </c>
      <c r="E457" s="7">
        <f t="shared" si="101"/>
        <v>11.06</v>
      </c>
      <c r="F457" s="8"/>
    </row>
    <row r="458" spans="1:22" ht="12.9" customHeight="1">
      <c r="A458" s="7">
        <v>20</v>
      </c>
      <c r="B458" s="7">
        <v>11.428000000000004</v>
      </c>
      <c r="C458" s="7">
        <f t="shared" si="99"/>
        <v>11.27</v>
      </c>
      <c r="D458" s="7">
        <f t="shared" si="100"/>
        <v>1</v>
      </c>
      <c r="E458" s="7">
        <f t="shared" si="101"/>
        <v>11.27</v>
      </c>
      <c r="F458" s="8"/>
    </row>
    <row r="459" spans="1:22" ht="12.9" customHeight="1">
      <c r="A459" s="7">
        <v>21</v>
      </c>
      <c r="B459" s="7">
        <v>12.029000000000005</v>
      </c>
      <c r="C459" s="7">
        <f t="shared" si="99"/>
        <v>11.73</v>
      </c>
      <c r="D459" s="7">
        <f t="shared" si="100"/>
        <v>1</v>
      </c>
      <c r="E459" s="7">
        <f t="shared" si="101"/>
        <v>11.73</v>
      </c>
      <c r="F459" s="8"/>
    </row>
    <row r="460" spans="1:22" ht="12.9" customHeight="1">
      <c r="A460" s="7">
        <v>22</v>
      </c>
      <c r="B460" s="7">
        <v>12.679000000000006</v>
      </c>
      <c r="C460" s="7">
        <f t="shared" si="99"/>
        <v>12.35</v>
      </c>
      <c r="D460" s="7">
        <f t="shared" si="100"/>
        <v>1</v>
      </c>
      <c r="E460" s="7">
        <f t="shared" si="101"/>
        <v>12.35</v>
      </c>
      <c r="F460" s="8"/>
    </row>
    <row r="461" spans="1:22" ht="12.9" customHeight="1">
      <c r="A461" s="7">
        <v>23</v>
      </c>
      <c r="B461" s="7">
        <v>12.859000000000005</v>
      </c>
      <c r="C461" s="7">
        <f t="shared" si="99"/>
        <v>12.77</v>
      </c>
      <c r="D461" s="7">
        <f t="shared" si="100"/>
        <v>1</v>
      </c>
      <c r="E461" s="7">
        <f t="shared" si="101"/>
        <v>12.77</v>
      </c>
      <c r="F461" s="8"/>
    </row>
    <row r="462" spans="1:22" ht="12.9" customHeight="1">
      <c r="A462" s="7">
        <v>24</v>
      </c>
      <c r="B462" s="7">
        <v>12.899000000000004</v>
      </c>
      <c r="C462" s="7">
        <f t="shared" si="99"/>
        <v>12.88</v>
      </c>
      <c r="D462" s="7">
        <f t="shared" si="100"/>
        <v>1</v>
      </c>
      <c r="E462" s="7">
        <f t="shared" si="101"/>
        <v>12.88</v>
      </c>
      <c r="F462" s="8"/>
    </row>
    <row r="464" spans="1:22" ht="12.9" customHeight="1">
      <c r="R464" s="7" t="s">
        <v>5</v>
      </c>
      <c r="S464" s="7" t="s">
        <v>46</v>
      </c>
      <c r="T464" s="12" t="s">
        <v>80</v>
      </c>
      <c r="U464" s="12" t="s">
        <v>79</v>
      </c>
      <c r="V464" s="12" t="s">
        <v>81</v>
      </c>
    </row>
    <row r="465" spans="1:23" ht="12.9" customHeight="1">
      <c r="A465" s="6" t="s">
        <v>63</v>
      </c>
      <c r="B465" s="7"/>
      <c r="C465" s="7"/>
      <c r="D465" s="7"/>
      <c r="E465" s="7"/>
      <c r="F465" s="8"/>
      <c r="R465" s="7">
        <v>0</v>
      </c>
      <c r="S465" s="7">
        <v>13.670000000000005</v>
      </c>
      <c r="T465" s="7"/>
      <c r="U465" s="7"/>
      <c r="V465" s="7"/>
    </row>
    <row r="466" spans="1:23" ht="12.9" customHeight="1">
      <c r="A466" s="7" t="s">
        <v>5</v>
      </c>
      <c r="B466" s="7" t="s">
        <v>46</v>
      </c>
      <c r="C466" s="12" t="s">
        <v>80</v>
      </c>
      <c r="D466" s="12" t="s">
        <v>79</v>
      </c>
      <c r="E466" s="12" t="s">
        <v>81</v>
      </c>
      <c r="F466" s="8" t="s">
        <v>48</v>
      </c>
      <c r="R466" s="7">
        <v>1</v>
      </c>
      <c r="S466" s="7">
        <v>13.430000000000005</v>
      </c>
      <c r="T466" s="7">
        <f>ROUND((S465+S466)/2,2)</f>
        <v>13.55</v>
      </c>
      <c r="U466" s="7">
        <f>R466-R465</f>
        <v>1</v>
      </c>
      <c r="V466" s="7">
        <f>ROUND(T466*U466,2)</f>
        <v>13.55</v>
      </c>
    </row>
    <row r="467" spans="1:23" ht="12.9" customHeight="1">
      <c r="A467" s="7">
        <v>0</v>
      </c>
      <c r="B467" s="7">
        <v>13.670000000000005</v>
      </c>
      <c r="C467" s="7"/>
      <c r="D467" s="7"/>
      <c r="E467" s="7"/>
      <c r="F467" s="8" t="s">
        <v>66</v>
      </c>
      <c r="R467" s="7">
        <v>2</v>
      </c>
      <c r="S467" s="7">
        <v>12.100000000000005</v>
      </c>
      <c r="T467" s="7">
        <f t="shared" ref="T467:T470" si="102">ROUND((S466+S467)/2,2)</f>
        <v>12.77</v>
      </c>
      <c r="U467" s="7">
        <f t="shared" ref="U467:U470" si="103">R467-R466</f>
        <v>1</v>
      </c>
      <c r="V467" s="7">
        <f t="shared" ref="V467:V470" si="104">ROUND(T467*U467,2)</f>
        <v>12.77</v>
      </c>
    </row>
    <row r="468" spans="1:23" ht="12.9" customHeight="1">
      <c r="A468" s="7">
        <v>1</v>
      </c>
      <c r="B468" s="7">
        <v>13.430000000000005</v>
      </c>
      <c r="C468" s="7">
        <f>ROUND((B467+B468)/2,2)</f>
        <v>13.55</v>
      </c>
      <c r="D468" s="7">
        <f>A468-A467</f>
        <v>1</v>
      </c>
      <c r="E468" s="7">
        <f>ROUND(C468*D468,2)</f>
        <v>13.55</v>
      </c>
      <c r="F468" s="8"/>
      <c r="R468" s="7">
        <v>3</v>
      </c>
      <c r="S468" s="7">
        <v>11.480000000000004</v>
      </c>
      <c r="T468" s="7">
        <f t="shared" si="102"/>
        <v>11.79</v>
      </c>
      <c r="U468" s="7">
        <f t="shared" si="103"/>
        <v>1</v>
      </c>
      <c r="V468" s="7">
        <f t="shared" si="104"/>
        <v>11.79</v>
      </c>
    </row>
    <row r="469" spans="1:23" ht="12.9" customHeight="1">
      <c r="A469" s="7">
        <v>2</v>
      </c>
      <c r="B469" s="7">
        <v>12.100000000000005</v>
      </c>
      <c r="C469" s="7">
        <f t="shared" ref="C469:C487" si="105">ROUND((B468+B469)/2,2)</f>
        <v>12.77</v>
      </c>
      <c r="D469" s="7">
        <f t="shared" ref="D469:D487" si="106">A469-A468</f>
        <v>1</v>
      </c>
      <c r="E469" s="7">
        <f t="shared" ref="E469:E487" si="107">ROUND(C469*D469,2)</f>
        <v>12.77</v>
      </c>
      <c r="F469" s="8"/>
      <c r="R469" s="7">
        <v>3.2</v>
      </c>
      <c r="S469" s="7">
        <v>11.432000000000004</v>
      </c>
      <c r="T469" s="7">
        <f t="shared" si="102"/>
        <v>11.46</v>
      </c>
      <c r="U469" s="7">
        <f t="shared" si="103"/>
        <v>0.20000000000000018</v>
      </c>
      <c r="V469" s="7">
        <f t="shared" si="104"/>
        <v>2.29</v>
      </c>
      <c r="W469" s="8"/>
    </row>
    <row r="470" spans="1:23" ht="12.9" customHeight="1">
      <c r="A470" s="7">
        <v>3</v>
      </c>
      <c r="B470" s="7">
        <v>11.480000000000004</v>
      </c>
      <c r="C470" s="7">
        <f t="shared" si="105"/>
        <v>11.79</v>
      </c>
      <c r="D470" s="7">
        <f t="shared" si="106"/>
        <v>1</v>
      </c>
      <c r="E470" s="7">
        <f t="shared" si="107"/>
        <v>11.79</v>
      </c>
      <c r="F470" s="8"/>
      <c r="R470" s="7">
        <v>4</v>
      </c>
      <c r="S470" s="7">
        <v>11.162000000000004</v>
      </c>
      <c r="T470" s="7">
        <f t="shared" si="102"/>
        <v>11.3</v>
      </c>
      <c r="U470" s="7">
        <f t="shared" si="103"/>
        <v>0.79999999999999982</v>
      </c>
      <c r="V470" s="7">
        <f t="shared" si="104"/>
        <v>9.0399999999999991</v>
      </c>
      <c r="W470" s="8"/>
    </row>
    <row r="471" spans="1:23" ht="12.9" customHeight="1">
      <c r="A471" s="7">
        <v>3.2</v>
      </c>
      <c r="B471" s="7">
        <v>11.432000000000004</v>
      </c>
      <c r="C471" s="7">
        <f t="shared" si="105"/>
        <v>11.46</v>
      </c>
      <c r="D471" s="7">
        <f t="shared" si="106"/>
        <v>0.20000000000000018</v>
      </c>
      <c r="E471" s="7">
        <f t="shared" si="107"/>
        <v>2.29</v>
      </c>
      <c r="F471" s="8"/>
      <c r="R471" s="7">
        <f>ROUND(R470+(S470-S471)*1.5,2)</f>
        <v>7.24</v>
      </c>
      <c r="S471" s="7">
        <v>9</v>
      </c>
      <c r="T471" s="7">
        <f>ROUND((S470+S471)/2,2)</f>
        <v>10.08</v>
      </c>
      <c r="U471" s="7">
        <f>R471-R470</f>
        <v>3.24</v>
      </c>
      <c r="V471" s="7">
        <f>ROUND(T471*U471,2)</f>
        <v>32.659999999999997</v>
      </c>
    </row>
    <row r="472" spans="1:23" ht="12.9" customHeight="1">
      <c r="A472" s="7">
        <v>4</v>
      </c>
      <c r="B472" s="7">
        <v>11.162000000000004</v>
      </c>
      <c r="C472" s="7">
        <f t="shared" si="105"/>
        <v>11.3</v>
      </c>
      <c r="D472" s="7">
        <f t="shared" si="106"/>
        <v>0.79999999999999982</v>
      </c>
      <c r="E472" s="7">
        <f t="shared" si="107"/>
        <v>9.0399999999999991</v>
      </c>
      <c r="F472" s="8"/>
      <c r="R472" s="7">
        <f>R471+10</f>
        <v>17.240000000000002</v>
      </c>
      <c r="S472" s="7">
        <v>9</v>
      </c>
      <c r="T472" s="7">
        <f>ROUND((S471+S472)/2,2)</f>
        <v>9</v>
      </c>
      <c r="U472" s="7">
        <f>R472-R471</f>
        <v>10.000000000000002</v>
      </c>
      <c r="V472" s="7">
        <f>ROUND(T472*U472,2)</f>
        <v>90</v>
      </c>
    </row>
    <row r="473" spans="1:23" ht="12.9" customHeight="1">
      <c r="A473" s="7">
        <v>5</v>
      </c>
      <c r="B473" s="7">
        <v>10.962000000000003</v>
      </c>
      <c r="C473" s="7">
        <f t="shared" si="105"/>
        <v>11.06</v>
      </c>
      <c r="D473" s="7">
        <f t="shared" si="106"/>
        <v>1</v>
      </c>
      <c r="E473" s="7">
        <f t="shared" si="107"/>
        <v>11.06</v>
      </c>
      <c r="F473" s="8"/>
      <c r="R473" s="7">
        <f>ROUND(R472+(S473-S472)*1.5,2)</f>
        <v>20.27</v>
      </c>
      <c r="S473" s="7">
        <v>11.02</v>
      </c>
      <c r="T473" s="7">
        <f>ROUND((S472+S473)/2,2)</f>
        <v>10.01</v>
      </c>
      <c r="U473" s="7">
        <f>R473-R472</f>
        <v>3.0299999999999976</v>
      </c>
      <c r="V473" s="7">
        <f>ROUND(T473*U473,2)</f>
        <v>30.33</v>
      </c>
    </row>
    <row r="474" spans="1:23" ht="12.9" customHeight="1">
      <c r="A474" s="7">
        <v>6</v>
      </c>
      <c r="B474" s="7">
        <v>10.732000000000005</v>
      </c>
      <c r="C474" s="7">
        <f t="shared" si="105"/>
        <v>10.85</v>
      </c>
      <c r="D474" s="7">
        <f t="shared" si="106"/>
        <v>1</v>
      </c>
      <c r="E474" s="7">
        <f t="shared" si="107"/>
        <v>10.85</v>
      </c>
      <c r="F474" s="8"/>
      <c r="R474" s="7">
        <v>21</v>
      </c>
      <c r="S474" s="7">
        <v>11.432000000000004</v>
      </c>
      <c r="T474" s="7">
        <f t="shared" ref="T474:T478" si="108">ROUND((S473+S474)/2,2)</f>
        <v>11.23</v>
      </c>
      <c r="U474" s="7">
        <f t="shared" ref="U474:U478" si="109">R474-R473</f>
        <v>0.73000000000000043</v>
      </c>
      <c r="V474" s="7">
        <f t="shared" ref="V474:V478" si="110">ROUND(T474*U474,2)</f>
        <v>8.1999999999999993</v>
      </c>
    </row>
    <row r="475" spans="1:23" ht="12.9" customHeight="1">
      <c r="A475" s="7">
        <v>8</v>
      </c>
      <c r="B475" s="7">
        <v>10.682000000000004</v>
      </c>
      <c r="C475" s="7">
        <f t="shared" si="105"/>
        <v>10.71</v>
      </c>
      <c r="D475" s="7">
        <f t="shared" si="106"/>
        <v>2</v>
      </c>
      <c r="E475" s="7">
        <f t="shared" si="107"/>
        <v>21.42</v>
      </c>
      <c r="F475" s="8"/>
      <c r="R475" s="7">
        <v>22</v>
      </c>
      <c r="S475" s="7">
        <v>11.640000000000004</v>
      </c>
      <c r="T475" s="7">
        <f t="shared" si="108"/>
        <v>11.54</v>
      </c>
      <c r="U475" s="7">
        <f t="shared" si="109"/>
        <v>1</v>
      </c>
      <c r="V475" s="7">
        <f t="shared" si="110"/>
        <v>11.54</v>
      </c>
    </row>
    <row r="476" spans="1:23" ht="12.9" customHeight="1">
      <c r="A476" s="7">
        <v>10</v>
      </c>
      <c r="B476" s="7">
        <v>10.622000000000003</v>
      </c>
      <c r="C476" s="7">
        <f t="shared" si="105"/>
        <v>10.65</v>
      </c>
      <c r="D476" s="7">
        <f t="shared" si="106"/>
        <v>2</v>
      </c>
      <c r="E476" s="7">
        <f t="shared" si="107"/>
        <v>21.3</v>
      </c>
      <c r="F476" s="8"/>
      <c r="R476" s="7">
        <v>23</v>
      </c>
      <c r="S476" s="7">
        <v>12.170000000000005</v>
      </c>
      <c r="T476" s="7">
        <f t="shared" si="108"/>
        <v>11.91</v>
      </c>
      <c r="U476" s="7">
        <f t="shared" si="109"/>
        <v>1</v>
      </c>
      <c r="V476" s="7">
        <f t="shared" si="110"/>
        <v>11.91</v>
      </c>
    </row>
    <row r="477" spans="1:23" ht="12.9" customHeight="1">
      <c r="A477" s="7">
        <v>12</v>
      </c>
      <c r="B477" s="7">
        <v>10.562000000000005</v>
      </c>
      <c r="C477" s="7">
        <f t="shared" si="105"/>
        <v>10.59</v>
      </c>
      <c r="D477" s="7">
        <f t="shared" si="106"/>
        <v>2</v>
      </c>
      <c r="E477" s="7">
        <f t="shared" si="107"/>
        <v>21.18</v>
      </c>
      <c r="F477" s="8"/>
      <c r="R477" s="7">
        <v>24</v>
      </c>
      <c r="S477" s="7">
        <v>12.720000000000004</v>
      </c>
      <c r="T477" s="7">
        <f t="shared" si="108"/>
        <v>12.45</v>
      </c>
      <c r="U477" s="7">
        <f t="shared" si="109"/>
        <v>1</v>
      </c>
      <c r="V477" s="7">
        <f t="shared" si="110"/>
        <v>12.45</v>
      </c>
    </row>
    <row r="478" spans="1:23" ht="12.9" customHeight="1">
      <c r="A478" s="7">
        <v>14</v>
      </c>
      <c r="B478" s="7">
        <v>10.652000000000005</v>
      </c>
      <c r="C478" s="7">
        <f t="shared" si="105"/>
        <v>10.61</v>
      </c>
      <c r="D478" s="7">
        <f t="shared" si="106"/>
        <v>2</v>
      </c>
      <c r="E478" s="7">
        <f t="shared" si="107"/>
        <v>21.22</v>
      </c>
      <c r="F478" s="8"/>
      <c r="R478" s="7">
        <v>26</v>
      </c>
      <c r="S478" s="7">
        <v>13.120000000000005</v>
      </c>
      <c r="T478" s="7">
        <f t="shared" si="108"/>
        <v>12.92</v>
      </c>
      <c r="U478" s="7">
        <f t="shared" si="109"/>
        <v>2</v>
      </c>
      <c r="V478" s="7">
        <f t="shared" si="110"/>
        <v>25.84</v>
      </c>
    </row>
    <row r="479" spans="1:23" ht="12.9" customHeight="1">
      <c r="A479" s="7">
        <v>16</v>
      </c>
      <c r="B479" s="7">
        <v>10.812000000000005</v>
      </c>
      <c r="C479" s="7">
        <f t="shared" si="105"/>
        <v>10.73</v>
      </c>
      <c r="D479" s="7">
        <f t="shared" si="106"/>
        <v>2</v>
      </c>
      <c r="E479" s="7">
        <f t="shared" si="107"/>
        <v>21.46</v>
      </c>
      <c r="F479" s="8"/>
      <c r="R479" s="16"/>
      <c r="S479" s="17"/>
      <c r="T479" s="17" t="s">
        <v>82</v>
      </c>
      <c r="U479" s="7">
        <f>SUM(U457:U478)</f>
        <v>26</v>
      </c>
      <c r="V479" s="7">
        <f>SUM(V466:V478)</f>
        <v>272.36999999999995</v>
      </c>
    </row>
    <row r="480" spans="1:23" ht="12.9" customHeight="1">
      <c r="A480" s="7">
        <v>18</v>
      </c>
      <c r="B480" s="7">
        <v>11.002000000000004</v>
      </c>
      <c r="C480" s="7">
        <f t="shared" si="105"/>
        <v>10.91</v>
      </c>
      <c r="D480" s="7">
        <f t="shared" si="106"/>
        <v>2</v>
      </c>
      <c r="E480" s="7">
        <f t="shared" si="107"/>
        <v>21.82</v>
      </c>
      <c r="F480" s="8"/>
    </row>
    <row r="481" spans="1:11" ht="12.9" customHeight="1">
      <c r="A481" s="7">
        <v>19</v>
      </c>
      <c r="B481" s="7">
        <v>11.012000000000004</v>
      </c>
      <c r="C481" s="7">
        <f t="shared" si="105"/>
        <v>11.01</v>
      </c>
      <c r="D481" s="7">
        <f t="shared" si="106"/>
        <v>1</v>
      </c>
      <c r="E481" s="7">
        <f t="shared" si="107"/>
        <v>11.01</v>
      </c>
      <c r="F481" s="8"/>
    </row>
    <row r="482" spans="1:11" ht="12.9" customHeight="1">
      <c r="A482" s="7">
        <v>20</v>
      </c>
      <c r="B482" s="7">
        <v>11.022000000000004</v>
      </c>
      <c r="C482" s="7">
        <f t="shared" si="105"/>
        <v>11.02</v>
      </c>
      <c r="D482" s="7">
        <f t="shared" si="106"/>
        <v>1</v>
      </c>
      <c r="E482" s="7">
        <f t="shared" si="107"/>
        <v>11.02</v>
      </c>
      <c r="F482" s="8"/>
      <c r="K482" s="4"/>
    </row>
    <row r="483" spans="1:11" ht="12.9" customHeight="1">
      <c r="A483" s="7">
        <v>21</v>
      </c>
      <c r="B483" s="7">
        <v>11.432000000000004</v>
      </c>
      <c r="C483" s="7">
        <f t="shared" si="105"/>
        <v>11.23</v>
      </c>
      <c r="D483" s="7">
        <f t="shared" si="106"/>
        <v>1</v>
      </c>
      <c r="E483" s="7">
        <f t="shared" si="107"/>
        <v>11.23</v>
      </c>
      <c r="F483" s="8"/>
    </row>
    <row r="484" spans="1:11" ht="12.9" customHeight="1">
      <c r="A484" s="7">
        <v>22</v>
      </c>
      <c r="B484" s="7">
        <v>11.640000000000004</v>
      </c>
      <c r="C484" s="7">
        <f t="shared" si="105"/>
        <v>11.54</v>
      </c>
      <c r="D484" s="7">
        <f t="shared" si="106"/>
        <v>1</v>
      </c>
      <c r="E484" s="7">
        <f t="shared" si="107"/>
        <v>11.54</v>
      </c>
      <c r="F484" s="8"/>
    </row>
    <row r="485" spans="1:11" ht="12.9" customHeight="1">
      <c r="A485" s="7">
        <v>23</v>
      </c>
      <c r="B485" s="7">
        <v>12.170000000000005</v>
      </c>
      <c r="C485" s="7">
        <f t="shared" si="105"/>
        <v>11.91</v>
      </c>
      <c r="D485" s="7">
        <f t="shared" si="106"/>
        <v>1</v>
      </c>
      <c r="E485" s="7">
        <f t="shared" si="107"/>
        <v>11.91</v>
      </c>
      <c r="F485" s="8"/>
    </row>
    <row r="486" spans="1:11" ht="12.9" customHeight="1">
      <c r="A486" s="7">
        <v>24</v>
      </c>
      <c r="B486" s="7">
        <v>12.720000000000004</v>
      </c>
      <c r="C486" s="7">
        <f t="shared" si="105"/>
        <v>12.45</v>
      </c>
      <c r="D486" s="7">
        <f t="shared" si="106"/>
        <v>1</v>
      </c>
      <c r="E486" s="7">
        <f t="shared" si="107"/>
        <v>12.45</v>
      </c>
      <c r="F486" s="8"/>
    </row>
    <row r="487" spans="1:11" ht="12.9" customHeight="1">
      <c r="A487" s="7">
        <v>26</v>
      </c>
      <c r="B487" s="7">
        <v>13.120000000000005</v>
      </c>
      <c r="C487" s="7">
        <f t="shared" si="105"/>
        <v>12.92</v>
      </c>
      <c r="D487" s="7">
        <f t="shared" si="106"/>
        <v>2</v>
      </c>
      <c r="E487" s="7">
        <f t="shared" si="107"/>
        <v>25.84</v>
      </c>
      <c r="F487" s="8"/>
    </row>
    <row r="502" spans="1:22" ht="12.9" customHeight="1">
      <c r="A502" s="6" t="s">
        <v>64</v>
      </c>
      <c r="B502" s="7"/>
      <c r="C502" s="7"/>
      <c r="D502" s="7"/>
      <c r="E502" s="7"/>
      <c r="F502" s="8"/>
      <c r="R502" s="7" t="s">
        <v>5</v>
      </c>
      <c r="S502" s="7" t="s">
        <v>46</v>
      </c>
      <c r="T502" s="12" t="s">
        <v>80</v>
      </c>
      <c r="U502" s="12" t="s">
        <v>79</v>
      </c>
      <c r="V502" s="12" t="s">
        <v>81</v>
      </c>
    </row>
    <row r="503" spans="1:22" ht="12.9" customHeight="1">
      <c r="A503" s="7" t="s">
        <v>5</v>
      </c>
      <c r="B503" s="7" t="s">
        <v>46</v>
      </c>
      <c r="C503" s="12" t="s">
        <v>80</v>
      </c>
      <c r="D503" s="12" t="s">
        <v>79</v>
      </c>
      <c r="E503" s="12" t="s">
        <v>81</v>
      </c>
      <c r="F503" s="8" t="s">
        <v>48</v>
      </c>
      <c r="R503" s="7">
        <v>0</v>
      </c>
      <c r="S503" s="7">
        <v>13.767000000000005</v>
      </c>
      <c r="T503" s="7"/>
      <c r="U503" s="7"/>
      <c r="V503" s="7"/>
    </row>
    <row r="504" spans="1:22" ht="12.9" customHeight="1">
      <c r="A504" s="7">
        <v>0</v>
      </c>
      <c r="B504" s="7">
        <v>13.767000000000005</v>
      </c>
      <c r="C504" s="7"/>
      <c r="D504" s="7"/>
      <c r="E504" s="7"/>
      <c r="F504" s="8" t="s">
        <v>66</v>
      </c>
      <c r="R504" s="7">
        <v>1</v>
      </c>
      <c r="S504" s="7">
        <v>13.507000000000005</v>
      </c>
      <c r="T504" s="7">
        <f>ROUND((S503+S504)/2,2)</f>
        <v>13.64</v>
      </c>
      <c r="U504" s="7">
        <f>R504-R503</f>
        <v>1</v>
      </c>
      <c r="V504" s="7">
        <f>ROUND(T504*U504,2)</f>
        <v>13.64</v>
      </c>
    </row>
    <row r="505" spans="1:22" ht="12.9" customHeight="1">
      <c r="A505" s="7">
        <v>1</v>
      </c>
      <c r="B505" s="7">
        <v>13.507000000000005</v>
      </c>
      <c r="C505" s="7">
        <f>ROUND((B504+B505)/2,2)</f>
        <v>13.64</v>
      </c>
      <c r="D505" s="7">
        <f>A505-A504</f>
        <v>1</v>
      </c>
      <c r="E505" s="7">
        <f>ROUND(C505*D505,2)</f>
        <v>13.64</v>
      </c>
      <c r="F505" s="8"/>
      <c r="R505" s="7">
        <v>2</v>
      </c>
      <c r="S505" s="7">
        <v>12.507000000000005</v>
      </c>
      <c r="T505" s="7">
        <f t="shared" ref="T505:T508" si="111">ROUND((S504+S505)/2,2)</f>
        <v>13.01</v>
      </c>
      <c r="U505" s="7">
        <f t="shared" ref="U505:U508" si="112">R505-R504</f>
        <v>1</v>
      </c>
      <c r="V505" s="7">
        <f t="shared" ref="V505:V508" si="113">ROUND(T505*U505,2)</f>
        <v>13.01</v>
      </c>
    </row>
    <row r="506" spans="1:22" ht="12.9" customHeight="1">
      <c r="A506" s="7">
        <v>2</v>
      </c>
      <c r="B506" s="7">
        <v>12.507000000000005</v>
      </c>
      <c r="C506" s="7">
        <f t="shared" ref="C506:C527" si="114">ROUND((B505+B506)/2,2)</f>
        <v>13.01</v>
      </c>
      <c r="D506" s="7">
        <f t="shared" ref="D506:D527" si="115">A506-A505</f>
        <v>1</v>
      </c>
      <c r="E506" s="7">
        <f t="shared" ref="E506:E527" si="116">ROUND(C506*D506,2)</f>
        <v>13.01</v>
      </c>
      <c r="F506" s="8"/>
      <c r="R506" s="7">
        <v>3</v>
      </c>
      <c r="S506" s="7">
        <v>11.794000000000006</v>
      </c>
      <c r="T506" s="7">
        <f t="shared" si="111"/>
        <v>12.15</v>
      </c>
      <c r="U506" s="7">
        <f t="shared" si="112"/>
        <v>1</v>
      </c>
      <c r="V506" s="7">
        <f t="shared" si="113"/>
        <v>12.15</v>
      </c>
    </row>
    <row r="507" spans="1:22" ht="12.9" customHeight="1">
      <c r="A507" s="7">
        <v>3</v>
      </c>
      <c r="B507" s="7">
        <v>11.794000000000006</v>
      </c>
      <c r="C507" s="7">
        <f t="shared" si="114"/>
        <v>12.15</v>
      </c>
      <c r="D507" s="7">
        <f t="shared" si="115"/>
        <v>1</v>
      </c>
      <c r="E507" s="7">
        <f t="shared" si="116"/>
        <v>12.15</v>
      </c>
      <c r="F507" s="8"/>
      <c r="R507" s="7">
        <v>3.5</v>
      </c>
      <c r="S507" s="7">
        <v>11.426000000000005</v>
      </c>
      <c r="T507" s="7">
        <f t="shared" si="111"/>
        <v>11.61</v>
      </c>
      <c r="U507" s="7">
        <f t="shared" si="112"/>
        <v>0.5</v>
      </c>
      <c r="V507" s="7">
        <f t="shared" si="113"/>
        <v>5.81</v>
      </c>
    </row>
    <row r="508" spans="1:22" ht="12.9" customHeight="1">
      <c r="A508" s="7">
        <v>3.5</v>
      </c>
      <c r="B508" s="7">
        <v>11.426000000000005</v>
      </c>
      <c r="C508" s="7">
        <f t="shared" si="114"/>
        <v>11.61</v>
      </c>
      <c r="D508" s="7">
        <f t="shared" si="115"/>
        <v>0.5</v>
      </c>
      <c r="E508" s="7">
        <f t="shared" si="116"/>
        <v>5.81</v>
      </c>
      <c r="F508" s="8"/>
      <c r="R508" s="7">
        <v>4</v>
      </c>
      <c r="S508" s="7">
        <v>11.106</v>
      </c>
      <c r="T508" s="7">
        <f t="shared" si="111"/>
        <v>11.27</v>
      </c>
      <c r="U508" s="7">
        <f t="shared" si="112"/>
        <v>0.5</v>
      </c>
      <c r="V508" s="7">
        <f t="shared" si="113"/>
        <v>5.64</v>
      </c>
    </row>
    <row r="509" spans="1:22" ht="12.9" customHeight="1">
      <c r="A509" s="7">
        <v>4</v>
      </c>
      <c r="B509" s="7">
        <v>11.106</v>
      </c>
      <c r="C509" s="7">
        <f t="shared" si="114"/>
        <v>11.27</v>
      </c>
      <c r="D509" s="7">
        <f t="shared" si="115"/>
        <v>0.5</v>
      </c>
      <c r="E509" s="7">
        <f t="shared" si="116"/>
        <v>5.64</v>
      </c>
      <c r="F509" s="8"/>
      <c r="R509" s="7">
        <f>ROUND(R508+(S508-S509)*1.5,2)</f>
        <v>7.16</v>
      </c>
      <c r="S509" s="7">
        <v>9</v>
      </c>
      <c r="T509" s="7">
        <f>ROUND((S508+S509)/2,2)</f>
        <v>10.050000000000001</v>
      </c>
      <c r="U509" s="7">
        <f>R509-R508</f>
        <v>3.16</v>
      </c>
      <c r="V509" s="7">
        <f>ROUND(T509*U509,2)</f>
        <v>31.76</v>
      </c>
    </row>
    <row r="510" spans="1:22" ht="12.9" customHeight="1">
      <c r="A510" s="7">
        <v>5</v>
      </c>
      <c r="B510" s="7">
        <v>10.726000000000006</v>
      </c>
      <c r="C510" s="7">
        <f t="shared" si="114"/>
        <v>10.92</v>
      </c>
      <c r="D510" s="7">
        <f t="shared" si="115"/>
        <v>1</v>
      </c>
      <c r="E510" s="7">
        <f t="shared" si="116"/>
        <v>10.92</v>
      </c>
      <c r="F510" s="8"/>
      <c r="R510" s="7">
        <f>R509+10</f>
        <v>17.16</v>
      </c>
      <c r="S510" s="7">
        <v>9</v>
      </c>
      <c r="T510" s="7">
        <f>ROUND((S509+S510)/2,2)</f>
        <v>9</v>
      </c>
      <c r="U510" s="7">
        <f>R510-R509</f>
        <v>10</v>
      </c>
      <c r="V510" s="7">
        <f>ROUND(T510*U510,2)</f>
        <v>90</v>
      </c>
    </row>
    <row r="511" spans="1:22" ht="12.9" customHeight="1">
      <c r="A511" s="7">
        <v>6</v>
      </c>
      <c r="B511" s="7">
        <v>10.676000000000005</v>
      </c>
      <c r="C511" s="7">
        <f t="shared" si="114"/>
        <v>10.7</v>
      </c>
      <c r="D511" s="7">
        <f t="shared" si="115"/>
        <v>1</v>
      </c>
      <c r="E511" s="7">
        <f t="shared" si="116"/>
        <v>10.7</v>
      </c>
      <c r="F511" s="8"/>
      <c r="R511" s="7">
        <f>ROUND(R510+(S511-S510)*1.5,2)</f>
        <v>20.309999999999999</v>
      </c>
      <c r="S511" s="7">
        <v>11.1</v>
      </c>
      <c r="T511" s="7">
        <f>ROUND((S510+S511)/2,2)</f>
        <v>10.050000000000001</v>
      </c>
      <c r="U511" s="7">
        <f>R511-R510</f>
        <v>3.1499999999999986</v>
      </c>
      <c r="V511" s="7">
        <f>ROUND(T511*U511,2)</f>
        <v>31.66</v>
      </c>
    </row>
    <row r="512" spans="1:22" ht="12.9" customHeight="1">
      <c r="A512" s="7">
        <v>7</v>
      </c>
      <c r="B512" s="7">
        <v>10.556000000000006</v>
      </c>
      <c r="C512" s="7">
        <f t="shared" si="114"/>
        <v>10.62</v>
      </c>
      <c r="D512" s="7">
        <f t="shared" si="115"/>
        <v>1</v>
      </c>
      <c r="E512" s="7">
        <f t="shared" si="116"/>
        <v>10.62</v>
      </c>
      <c r="F512" s="8"/>
      <c r="R512" s="7">
        <v>21</v>
      </c>
      <c r="S512" s="7">
        <v>11.176000000000005</v>
      </c>
      <c r="T512" s="7">
        <f t="shared" ref="T512:T518" si="117">ROUND((S511+S512)/2,2)</f>
        <v>11.14</v>
      </c>
      <c r="U512" s="7">
        <f t="shared" ref="U512:U518" si="118">R512-R511</f>
        <v>0.69000000000000128</v>
      </c>
      <c r="V512" s="7">
        <f t="shared" ref="V512:V518" si="119">ROUND(T512*U512,2)</f>
        <v>7.69</v>
      </c>
    </row>
    <row r="513" spans="1:22" ht="12.9" customHeight="1">
      <c r="A513" s="7">
        <v>8</v>
      </c>
      <c r="B513" s="7">
        <v>10.626000000000005</v>
      </c>
      <c r="C513" s="7">
        <f t="shared" si="114"/>
        <v>10.59</v>
      </c>
      <c r="D513" s="7">
        <f t="shared" si="115"/>
        <v>1</v>
      </c>
      <c r="E513" s="7">
        <f t="shared" si="116"/>
        <v>10.59</v>
      </c>
      <c r="F513" s="8"/>
      <c r="R513" s="7">
        <v>21.5</v>
      </c>
      <c r="S513" s="7">
        <v>11.426000000000005</v>
      </c>
      <c r="T513" s="7">
        <f t="shared" si="117"/>
        <v>11.3</v>
      </c>
      <c r="U513" s="7">
        <f t="shared" si="118"/>
        <v>0.5</v>
      </c>
      <c r="V513" s="7">
        <f t="shared" si="119"/>
        <v>5.65</v>
      </c>
    </row>
    <row r="514" spans="1:22" ht="12.9" customHeight="1">
      <c r="A514" s="7">
        <v>10</v>
      </c>
      <c r="B514" s="7">
        <v>10.536000000000005</v>
      </c>
      <c r="C514" s="7">
        <f t="shared" si="114"/>
        <v>10.58</v>
      </c>
      <c r="D514" s="7">
        <f t="shared" si="115"/>
        <v>2</v>
      </c>
      <c r="E514" s="7">
        <f t="shared" si="116"/>
        <v>21.16</v>
      </c>
      <c r="F514" s="8"/>
      <c r="R514" s="7">
        <v>22</v>
      </c>
      <c r="S514" s="7">
        <v>11.567000000000005</v>
      </c>
      <c r="T514" s="7">
        <f t="shared" si="117"/>
        <v>11.5</v>
      </c>
      <c r="U514" s="7">
        <f t="shared" si="118"/>
        <v>0.5</v>
      </c>
      <c r="V514" s="7">
        <f t="shared" si="119"/>
        <v>5.75</v>
      </c>
    </row>
    <row r="515" spans="1:22" ht="12.9" customHeight="1">
      <c r="A515" s="7">
        <v>12</v>
      </c>
      <c r="B515" s="7">
        <v>10.586000000000006</v>
      </c>
      <c r="C515" s="7">
        <f t="shared" si="114"/>
        <v>10.56</v>
      </c>
      <c r="D515" s="7">
        <f t="shared" si="115"/>
        <v>2</v>
      </c>
      <c r="E515" s="7">
        <f t="shared" si="116"/>
        <v>21.12</v>
      </c>
      <c r="F515" s="8"/>
      <c r="R515" s="7">
        <v>23</v>
      </c>
      <c r="S515" s="7">
        <v>12.007000000000005</v>
      </c>
      <c r="T515" s="7">
        <f t="shared" si="117"/>
        <v>11.79</v>
      </c>
      <c r="U515" s="7">
        <f t="shared" si="118"/>
        <v>1</v>
      </c>
      <c r="V515" s="7">
        <f t="shared" si="119"/>
        <v>11.79</v>
      </c>
    </row>
    <row r="516" spans="1:22" ht="12.9" customHeight="1">
      <c r="A516" s="7">
        <v>14</v>
      </c>
      <c r="B516" s="7">
        <v>10.626000000000005</v>
      </c>
      <c r="C516" s="7">
        <f t="shared" si="114"/>
        <v>10.61</v>
      </c>
      <c r="D516" s="7">
        <f t="shared" si="115"/>
        <v>2</v>
      </c>
      <c r="E516" s="7">
        <f t="shared" si="116"/>
        <v>21.22</v>
      </c>
      <c r="F516" s="8"/>
      <c r="R516" s="7">
        <v>24</v>
      </c>
      <c r="S516" s="7">
        <v>12.557000000000006</v>
      </c>
      <c r="T516" s="7">
        <f t="shared" si="117"/>
        <v>12.28</v>
      </c>
      <c r="U516" s="7">
        <f t="shared" si="118"/>
        <v>1</v>
      </c>
      <c r="V516" s="7">
        <f t="shared" si="119"/>
        <v>12.28</v>
      </c>
    </row>
    <row r="517" spans="1:22" ht="12.9" customHeight="1">
      <c r="A517" s="7">
        <v>16</v>
      </c>
      <c r="B517" s="7">
        <v>10.786000000000005</v>
      </c>
      <c r="C517" s="7">
        <f t="shared" si="114"/>
        <v>10.71</v>
      </c>
      <c r="D517" s="7">
        <f t="shared" si="115"/>
        <v>2</v>
      </c>
      <c r="E517" s="7">
        <f t="shared" si="116"/>
        <v>21.42</v>
      </c>
      <c r="F517" s="8"/>
      <c r="R517" s="7">
        <v>25</v>
      </c>
      <c r="S517" s="7">
        <v>12.857000000000006</v>
      </c>
      <c r="T517" s="7">
        <f t="shared" si="117"/>
        <v>12.71</v>
      </c>
      <c r="U517" s="7">
        <f t="shared" si="118"/>
        <v>1</v>
      </c>
      <c r="V517" s="7">
        <f t="shared" si="119"/>
        <v>12.71</v>
      </c>
    </row>
    <row r="518" spans="1:22" ht="12.9" customHeight="1">
      <c r="A518" s="7">
        <v>18</v>
      </c>
      <c r="B518" s="7">
        <v>10.726000000000006</v>
      </c>
      <c r="C518" s="7">
        <f t="shared" si="114"/>
        <v>10.76</v>
      </c>
      <c r="D518" s="7">
        <f t="shared" si="115"/>
        <v>2</v>
      </c>
      <c r="E518" s="7">
        <f t="shared" si="116"/>
        <v>21.52</v>
      </c>
      <c r="F518" s="8"/>
      <c r="K518" s="4"/>
      <c r="R518" s="7">
        <v>28</v>
      </c>
      <c r="S518" s="7">
        <v>12.857000000000006</v>
      </c>
      <c r="T518" s="7">
        <f t="shared" si="117"/>
        <v>12.86</v>
      </c>
      <c r="U518" s="7">
        <f t="shared" si="118"/>
        <v>3</v>
      </c>
      <c r="V518" s="7">
        <f t="shared" si="119"/>
        <v>38.58</v>
      </c>
    </row>
    <row r="519" spans="1:22" ht="12.9" customHeight="1">
      <c r="A519" s="7">
        <v>19</v>
      </c>
      <c r="B519" s="7">
        <v>10.926000000000005</v>
      </c>
      <c r="C519" s="7">
        <f t="shared" si="114"/>
        <v>10.83</v>
      </c>
      <c r="D519" s="7">
        <f t="shared" si="115"/>
        <v>1</v>
      </c>
      <c r="E519" s="7">
        <f t="shared" si="116"/>
        <v>10.83</v>
      </c>
      <c r="F519" s="8"/>
      <c r="R519" s="16"/>
      <c r="S519" s="17"/>
      <c r="T519" s="17" t="s">
        <v>82</v>
      </c>
      <c r="U519" s="7">
        <f>SUM(U496:U518)</f>
        <v>28</v>
      </c>
      <c r="V519" s="7">
        <f>SUM(V496:V518)</f>
        <v>298.11999999999995</v>
      </c>
    </row>
    <row r="520" spans="1:22" ht="12.9" customHeight="1">
      <c r="A520" s="7">
        <v>20</v>
      </c>
      <c r="B520" s="7">
        <v>11.096000000000005</v>
      </c>
      <c r="C520" s="7">
        <f t="shared" si="114"/>
        <v>11.01</v>
      </c>
      <c r="D520" s="7">
        <f t="shared" si="115"/>
        <v>1</v>
      </c>
      <c r="E520" s="7">
        <f t="shared" si="116"/>
        <v>11.01</v>
      </c>
      <c r="F520" s="8"/>
    </row>
    <row r="521" spans="1:22" ht="12.9" customHeight="1">
      <c r="A521" s="7">
        <v>21</v>
      </c>
      <c r="B521" s="7">
        <v>11.176000000000005</v>
      </c>
      <c r="C521" s="7">
        <f t="shared" si="114"/>
        <v>11.14</v>
      </c>
      <c r="D521" s="7">
        <f t="shared" si="115"/>
        <v>1</v>
      </c>
      <c r="E521" s="7">
        <f t="shared" si="116"/>
        <v>11.14</v>
      </c>
      <c r="F521" s="8"/>
    </row>
    <row r="522" spans="1:22" ht="12.9" customHeight="1">
      <c r="A522" s="7">
        <v>21.5</v>
      </c>
      <c r="B522" s="7">
        <v>11.426000000000005</v>
      </c>
      <c r="C522" s="7">
        <f t="shared" si="114"/>
        <v>11.3</v>
      </c>
      <c r="D522" s="7">
        <f t="shared" si="115"/>
        <v>0.5</v>
      </c>
      <c r="E522" s="7">
        <f t="shared" si="116"/>
        <v>5.65</v>
      </c>
      <c r="F522" s="8"/>
    </row>
    <row r="523" spans="1:22" ht="12.9" customHeight="1">
      <c r="A523" s="7">
        <v>22</v>
      </c>
      <c r="B523" s="7">
        <v>11.567000000000005</v>
      </c>
      <c r="C523" s="7">
        <f t="shared" si="114"/>
        <v>11.5</v>
      </c>
      <c r="D523" s="7">
        <f t="shared" si="115"/>
        <v>0.5</v>
      </c>
      <c r="E523" s="7">
        <f t="shared" si="116"/>
        <v>5.75</v>
      </c>
      <c r="F523" s="8"/>
    </row>
    <row r="524" spans="1:22" ht="12.9" customHeight="1">
      <c r="A524" s="7">
        <v>23</v>
      </c>
      <c r="B524" s="7">
        <v>12.007000000000005</v>
      </c>
      <c r="C524" s="7">
        <f t="shared" si="114"/>
        <v>11.79</v>
      </c>
      <c r="D524" s="7">
        <f t="shared" si="115"/>
        <v>1</v>
      </c>
      <c r="E524" s="7">
        <f t="shared" si="116"/>
        <v>11.79</v>
      </c>
      <c r="F524" s="8"/>
    </row>
    <row r="525" spans="1:22" ht="12.9" customHeight="1">
      <c r="A525" s="7">
        <v>24</v>
      </c>
      <c r="B525" s="7">
        <v>12.557000000000006</v>
      </c>
      <c r="C525" s="7">
        <f t="shared" si="114"/>
        <v>12.28</v>
      </c>
      <c r="D525" s="7">
        <f t="shared" si="115"/>
        <v>1</v>
      </c>
      <c r="E525" s="7">
        <f t="shared" si="116"/>
        <v>12.28</v>
      </c>
      <c r="F525" s="8"/>
    </row>
    <row r="526" spans="1:22" ht="12.9" customHeight="1">
      <c r="A526" s="7">
        <v>25</v>
      </c>
      <c r="B526" s="7">
        <v>12.857000000000006</v>
      </c>
      <c r="C526" s="7">
        <f t="shared" si="114"/>
        <v>12.71</v>
      </c>
      <c r="D526" s="7">
        <f t="shared" si="115"/>
        <v>1</v>
      </c>
      <c r="E526" s="7">
        <f t="shared" si="116"/>
        <v>12.71</v>
      </c>
      <c r="F526" s="8"/>
    </row>
    <row r="527" spans="1:22" ht="12.9" customHeight="1">
      <c r="A527" s="7">
        <v>28</v>
      </c>
      <c r="B527" s="7">
        <v>12.857000000000006</v>
      </c>
      <c r="C527" s="7">
        <f t="shared" si="114"/>
        <v>12.86</v>
      </c>
      <c r="D527" s="7">
        <f t="shared" si="115"/>
        <v>3</v>
      </c>
      <c r="E527" s="7">
        <f t="shared" si="116"/>
        <v>38.58</v>
      </c>
      <c r="F527" s="8"/>
    </row>
    <row r="531" spans="1:22" ht="12.9" customHeight="1">
      <c r="A531" s="6" t="s">
        <v>67</v>
      </c>
      <c r="B531" s="7"/>
      <c r="C531" s="7"/>
      <c r="D531" s="7"/>
      <c r="E531" s="7"/>
      <c r="F531" s="8"/>
      <c r="R531" s="7" t="s">
        <v>5</v>
      </c>
      <c r="S531" s="7" t="s">
        <v>46</v>
      </c>
      <c r="T531" s="12" t="s">
        <v>80</v>
      </c>
      <c r="U531" s="12" t="s">
        <v>79</v>
      </c>
      <c r="V531" s="12" t="s">
        <v>81</v>
      </c>
    </row>
    <row r="532" spans="1:22" ht="12.9" customHeight="1">
      <c r="A532" s="7" t="s">
        <v>5</v>
      </c>
      <c r="B532" s="7" t="s">
        <v>46</v>
      </c>
      <c r="C532" s="12" t="s">
        <v>80</v>
      </c>
      <c r="D532" s="12" t="s">
        <v>79</v>
      </c>
      <c r="E532" s="12" t="s">
        <v>81</v>
      </c>
      <c r="F532" s="8" t="s">
        <v>48</v>
      </c>
      <c r="R532" s="7">
        <v>0</v>
      </c>
      <c r="S532" s="7">
        <v>14.138000000000007</v>
      </c>
      <c r="T532" s="7"/>
      <c r="U532" s="7"/>
      <c r="V532" s="7"/>
    </row>
    <row r="533" spans="1:22" ht="12.9" customHeight="1">
      <c r="A533" s="7">
        <v>0</v>
      </c>
      <c r="B533" s="7">
        <v>14.138000000000007</v>
      </c>
      <c r="C533" s="7"/>
      <c r="D533" s="7"/>
      <c r="E533" s="7"/>
      <c r="F533" s="8" t="s">
        <v>66</v>
      </c>
      <c r="R533" s="7">
        <v>1</v>
      </c>
      <c r="S533" s="7">
        <v>14.028000000000006</v>
      </c>
      <c r="T533" s="7">
        <f>ROUND((S532+S533)/2,2)</f>
        <v>14.08</v>
      </c>
      <c r="U533" s="7">
        <f>R533-R532</f>
        <v>1</v>
      </c>
      <c r="V533" s="7">
        <f>ROUND(T533*U533,2)</f>
        <v>14.08</v>
      </c>
    </row>
    <row r="534" spans="1:22" ht="12.9" customHeight="1">
      <c r="A534" s="7">
        <v>1</v>
      </c>
      <c r="B534" s="7">
        <v>14.028000000000006</v>
      </c>
      <c r="C534" s="7">
        <f>ROUND((B533+B534)/2,2)</f>
        <v>14.08</v>
      </c>
      <c r="D534" s="7">
        <f>A534-A533</f>
        <v>1</v>
      </c>
      <c r="E534" s="7">
        <f>ROUND(C534*D534,2)</f>
        <v>14.08</v>
      </c>
      <c r="F534" s="8"/>
      <c r="R534" s="7">
        <v>2</v>
      </c>
      <c r="S534" s="7">
        <v>13.508000000000006</v>
      </c>
      <c r="T534" s="7">
        <f t="shared" ref="T534:T537" si="120">ROUND((S533+S534)/2,2)</f>
        <v>13.77</v>
      </c>
      <c r="U534" s="7">
        <f t="shared" ref="U534:U537" si="121">R534-R533</f>
        <v>1</v>
      </c>
      <c r="V534" s="7">
        <f t="shared" ref="V534:V537" si="122">ROUND(T534*U534,2)</f>
        <v>13.77</v>
      </c>
    </row>
    <row r="535" spans="1:22" ht="12.9" customHeight="1">
      <c r="A535" s="7">
        <v>2</v>
      </c>
      <c r="B535" s="7">
        <v>13.508000000000006</v>
      </c>
      <c r="C535" s="7">
        <f t="shared" ref="C535:C554" si="123">ROUND((B534+B535)/2,2)</f>
        <v>13.77</v>
      </c>
      <c r="D535" s="7">
        <f t="shared" ref="D535:D554" si="124">A535-A534</f>
        <v>1</v>
      </c>
      <c r="E535" s="7">
        <f t="shared" ref="E535:E554" si="125">ROUND(C535*D535,2)</f>
        <v>13.77</v>
      </c>
      <c r="F535" s="8"/>
      <c r="R535" s="7">
        <v>3</v>
      </c>
      <c r="S535" s="7">
        <v>12.308000000000007</v>
      </c>
      <c r="T535" s="7">
        <f t="shared" si="120"/>
        <v>12.91</v>
      </c>
      <c r="U535" s="7">
        <f t="shared" si="121"/>
        <v>1</v>
      </c>
      <c r="V535" s="7">
        <f t="shared" si="122"/>
        <v>12.91</v>
      </c>
    </row>
    <row r="536" spans="1:22" ht="12.9" customHeight="1">
      <c r="A536" s="7">
        <v>3</v>
      </c>
      <c r="B536" s="7">
        <v>12.308000000000007</v>
      </c>
      <c r="C536" s="7">
        <f t="shared" si="123"/>
        <v>12.91</v>
      </c>
      <c r="D536" s="7">
        <f t="shared" si="124"/>
        <v>1</v>
      </c>
      <c r="E536" s="7">
        <f t="shared" si="125"/>
        <v>12.91</v>
      </c>
      <c r="F536" s="8"/>
      <c r="R536" s="7">
        <v>4</v>
      </c>
      <c r="S536" s="7">
        <v>11.418000000000006</v>
      </c>
      <c r="T536" s="7">
        <f t="shared" si="120"/>
        <v>11.86</v>
      </c>
      <c r="U536" s="7">
        <f t="shared" si="121"/>
        <v>1</v>
      </c>
      <c r="V536" s="7">
        <f t="shared" si="122"/>
        <v>11.86</v>
      </c>
    </row>
    <row r="537" spans="1:22" ht="12.9" customHeight="1">
      <c r="A537" s="7">
        <v>4</v>
      </c>
      <c r="B537" s="7">
        <v>11.418000000000006</v>
      </c>
      <c r="C537" s="7">
        <f t="shared" si="123"/>
        <v>11.86</v>
      </c>
      <c r="D537" s="7">
        <f t="shared" si="124"/>
        <v>1</v>
      </c>
      <c r="E537" s="7">
        <f t="shared" si="125"/>
        <v>11.86</v>
      </c>
      <c r="F537" s="8"/>
      <c r="R537" s="7">
        <v>4</v>
      </c>
      <c r="S537" s="7">
        <v>11.42</v>
      </c>
      <c r="T537" s="7">
        <f t="shared" si="120"/>
        <v>11.42</v>
      </c>
      <c r="U537" s="7">
        <f t="shared" si="121"/>
        <v>0</v>
      </c>
      <c r="V537" s="7">
        <f t="shared" si="122"/>
        <v>0</v>
      </c>
    </row>
    <row r="538" spans="1:22" ht="12.9" customHeight="1">
      <c r="A538" s="7">
        <v>5</v>
      </c>
      <c r="B538" s="7">
        <v>11.168000000000006</v>
      </c>
      <c r="C538" s="7">
        <f t="shared" si="123"/>
        <v>11.29</v>
      </c>
      <c r="D538" s="7">
        <f t="shared" si="124"/>
        <v>1</v>
      </c>
      <c r="E538" s="7">
        <f t="shared" si="125"/>
        <v>11.29</v>
      </c>
      <c r="F538" s="8"/>
      <c r="R538" s="7">
        <f>ROUND(R537+(S537-S538)*1.5,2)</f>
        <v>7.63</v>
      </c>
      <c r="S538" s="7">
        <v>9</v>
      </c>
      <c r="T538" s="7">
        <f>ROUND((S537+S538)/2,2)</f>
        <v>10.210000000000001</v>
      </c>
      <c r="U538" s="7">
        <f>R538-R537</f>
        <v>3.63</v>
      </c>
      <c r="V538" s="7">
        <f>ROUND(T538*U538,2)</f>
        <v>37.06</v>
      </c>
    </row>
    <row r="539" spans="1:22" ht="12.9" customHeight="1">
      <c r="A539" s="7">
        <v>6</v>
      </c>
      <c r="B539" s="7">
        <v>10.828000000000007</v>
      </c>
      <c r="C539" s="7">
        <f t="shared" si="123"/>
        <v>11</v>
      </c>
      <c r="D539" s="7">
        <f t="shared" si="124"/>
        <v>1</v>
      </c>
      <c r="E539" s="7">
        <f t="shared" si="125"/>
        <v>11</v>
      </c>
      <c r="F539" s="8"/>
      <c r="R539" s="7">
        <f>R538+10</f>
        <v>17.63</v>
      </c>
      <c r="S539" s="7">
        <v>9</v>
      </c>
      <c r="T539" s="7">
        <f>ROUND((S538+S539)/2,2)</f>
        <v>9</v>
      </c>
      <c r="U539" s="7">
        <f>R539-R538</f>
        <v>10</v>
      </c>
      <c r="V539" s="7">
        <f>ROUND(T539*U539,2)</f>
        <v>90</v>
      </c>
    </row>
    <row r="540" spans="1:22" ht="12.9" customHeight="1">
      <c r="A540" s="7">
        <v>7</v>
      </c>
      <c r="B540" s="7">
        <v>10.618000000000006</v>
      </c>
      <c r="C540" s="7">
        <f t="shared" si="123"/>
        <v>10.72</v>
      </c>
      <c r="D540" s="7">
        <f t="shared" si="124"/>
        <v>1</v>
      </c>
      <c r="E540" s="7">
        <f t="shared" si="125"/>
        <v>10.72</v>
      </c>
      <c r="F540" s="8"/>
      <c r="R540" s="7">
        <f>ROUND(R539+(S540-S539)*1.5,2)</f>
        <v>21.26</v>
      </c>
      <c r="S540" s="7">
        <v>11.42</v>
      </c>
      <c r="T540" s="7">
        <f>ROUND((S539+S540)/2,2)</f>
        <v>10.210000000000001</v>
      </c>
      <c r="U540" s="7">
        <f>R540-R539</f>
        <v>3.6300000000000026</v>
      </c>
      <c r="V540" s="7">
        <f>ROUND(T540*U540,2)</f>
        <v>37.06</v>
      </c>
    </row>
    <row r="541" spans="1:22" ht="12.9" customHeight="1">
      <c r="A541" s="7">
        <v>9</v>
      </c>
      <c r="B541" s="7">
        <v>10.268000000000006</v>
      </c>
      <c r="C541" s="7">
        <f t="shared" si="123"/>
        <v>10.44</v>
      </c>
      <c r="D541" s="7">
        <f t="shared" si="124"/>
        <v>2</v>
      </c>
      <c r="E541" s="7">
        <f t="shared" si="125"/>
        <v>20.88</v>
      </c>
      <c r="F541" s="8"/>
      <c r="R541" s="7">
        <v>22</v>
      </c>
      <c r="S541" s="7">
        <v>12.118000000000006</v>
      </c>
      <c r="T541" s="7">
        <f t="shared" ref="T541:T545" si="126">ROUND((S540+S541)/2,2)</f>
        <v>11.77</v>
      </c>
      <c r="U541" s="7">
        <f t="shared" ref="U541:U545" si="127">R541-R540</f>
        <v>0.73999999999999844</v>
      </c>
      <c r="V541" s="7">
        <f t="shared" ref="V541:V545" si="128">ROUND(T541*U541,2)</f>
        <v>8.7100000000000009</v>
      </c>
    </row>
    <row r="542" spans="1:22" ht="12.9" customHeight="1">
      <c r="A542" s="7">
        <v>11</v>
      </c>
      <c r="B542" s="7">
        <v>10.258000000000006</v>
      </c>
      <c r="C542" s="7">
        <f t="shared" si="123"/>
        <v>10.26</v>
      </c>
      <c r="D542" s="7">
        <f t="shared" si="124"/>
        <v>2</v>
      </c>
      <c r="E542" s="7">
        <f t="shared" si="125"/>
        <v>20.52</v>
      </c>
      <c r="F542" s="8"/>
      <c r="R542" s="7">
        <v>23</v>
      </c>
      <c r="S542" s="7">
        <v>12.648000000000007</v>
      </c>
      <c r="T542" s="7">
        <f t="shared" si="126"/>
        <v>12.38</v>
      </c>
      <c r="U542" s="7">
        <f t="shared" si="127"/>
        <v>1</v>
      </c>
      <c r="V542" s="7">
        <f t="shared" si="128"/>
        <v>12.38</v>
      </c>
    </row>
    <row r="543" spans="1:22" ht="12.9" customHeight="1">
      <c r="A543" s="7">
        <v>13</v>
      </c>
      <c r="B543" s="7">
        <v>10.238000000000007</v>
      </c>
      <c r="C543" s="7">
        <f t="shared" si="123"/>
        <v>10.25</v>
      </c>
      <c r="D543" s="7">
        <f t="shared" si="124"/>
        <v>2</v>
      </c>
      <c r="E543" s="7">
        <f t="shared" si="125"/>
        <v>20.5</v>
      </c>
      <c r="F543" s="8"/>
      <c r="R543" s="7">
        <v>24</v>
      </c>
      <c r="S543" s="7">
        <v>13.228000000000007</v>
      </c>
      <c r="T543" s="7">
        <f t="shared" si="126"/>
        <v>12.94</v>
      </c>
      <c r="U543" s="7">
        <f t="shared" si="127"/>
        <v>1</v>
      </c>
      <c r="V543" s="7">
        <f t="shared" si="128"/>
        <v>12.94</v>
      </c>
    </row>
    <row r="544" spans="1:22" ht="12.9" customHeight="1">
      <c r="A544" s="7">
        <v>15</v>
      </c>
      <c r="B544" s="7">
        <v>10.378000000000007</v>
      </c>
      <c r="C544" s="7">
        <f t="shared" si="123"/>
        <v>10.31</v>
      </c>
      <c r="D544" s="7">
        <f t="shared" si="124"/>
        <v>2</v>
      </c>
      <c r="E544" s="7">
        <f t="shared" si="125"/>
        <v>20.62</v>
      </c>
      <c r="F544" s="8"/>
      <c r="R544" s="7">
        <v>25</v>
      </c>
      <c r="S544" s="7">
        <v>13.318000000000007</v>
      </c>
      <c r="T544" s="7">
        <f t="shared" si="126"/>
        <v>13.27</v>
      </c>
      <c r="U544" s="7">
        <f t="shared" si="127"/>
        <v>1</v>
      </c>
      <c r="V544" s="7">
        <f t="shared" si="128"/>
        <v>13.27</v>
      </c>
    </row>
    <row r="545" spans="1:22" ht="12.9" customHeight="1">
      <c r="A545" s="7">
        <v>17</v>
      </c>
      <c r="B545" s="7">
        <v>10.498000000000006</v>
      </c>
      <c r="C545" s="7">
        <f t="shared" si="123"/>
        <v>10.44</v>
      </c>
      <c r="D545" s="7">
        <f t="shared" si="124"/>
        <v>2</v>
      </c>
      <c r="E545" s="7">
        <f t="shared" si="125"/>
        <v>20.88</v>
      </c>
      <c r="F545" s="8"/>
      <c r="R545" s="7">
        <v>27</v>
      </c>
      <c r="S545" s="7">
        <v>13.258000000000006</v>
      </c>
      <c r="T545" s="7">
        <f t="shared" si="126"/>
        <v>13.29</v>
      </c>
      <c r="U545" s="7">
        <f t="shared" si="127"/>
        <v>2</v>
      </c>
      <c r="V545" s="7">
        <f t="shared" si="128"/>
        <v>26.58</v>
      </c>
    </row>
    <row r="546" spans="1:22" ht="12.9" customHeight="1">
      <c r="A546" s="7">
        <v>18</v>
      </c>
      <c r="B546" s="7">
        <v>10.718000000000007</v>
      </c>
      <c r="C546" s="7">
        <f t="shared" si="123"/>
        <v>10.61</v>
      </c>
      <c r="D546" s="7">
        <f t="shared" si="124"/>
        <v>1</v>
      </c>
      <c r="E546" s="7">
        <f t="shared" si="125"/>
        <v>10.61</v>
      </c>
      <c r="F546" s="8"/>
      <c r="R546" s="16"/>
      <c r="S546" s="17"/>
      <c r="T546" s="17" t="s">
        <v>82</v>
      </c>
      <c r="U546" s="7">
        <f>SUM(U523:U545)</f>
        <v>27</v>
      </c>
      <c r="V546" s="7">
        <f>SUM(V533:V545)</f>
        <v>290.62</v>
      </c>
    </row>
    <row r="547" spans="1:22" ht="12.9" customHeight="1">
      <c r="A547" s="7">
        <v>19</v>
      </c>
      <c r="B547" s="7">
        <v>10.718000000000007</v>
      </c>
      <c r="C547" s="7">
        <f t="shared" si="123"/>
        <v>10.72</v>
      </c>
      <c r="D547" s="7">
        <f t="shared" si="124"/>
        <v>1</v>
      </c>
      <c r="E547" s="7">
        <f t="shared" si="125"/>
        <v>10.72</v>
      </c>
      <c r="F547" s="8"/>
      <c r="K547" s="4"/>
    </row>
    <row r="548" spans="1:22" ht="12.9" customHeight="1">
      <c r="A548" s="7">
        <v>20</v>
      </c>
      <c r="B548" s="7">
        <v>11.048000000000007</v>
      </c>
      <c r="C548" s="7">
        <f t="shared" si="123"/>
        <v>10.88</v>
      </c>
      <c r="D548" s="7">
        <f t="shared" si="124"/>
        <v>1</v>
      </c>
      <c r="E548" s="7">
        <f t="shared" si="125"/>
        <v>10.88</v>
      </c>
      <c r="F548" s="8"/>
    </row>
    <row r="549" spans="1:22" ht="12.9" customHeight="1">
      <c r="A549" s="7">
        <v>21</v>
      </c>
      <c r="B549" s="7">
        <v>11.418000000000006</v>
      </c>
      <c r="C549" s="7">
        <f t="shared" si="123"/>
        <v>11.23</v>
      </c>
      <c r="D549" s="7">
        <f t="shared" si="124"/>
        <v>1</v>
      </c>
      <c r="E549" s="7">
        <f t="shared" si="125"/>
        <v>11.23</v>
      </c>
      <c r="F549" s="8"/>
    </row>
    <row r="550" spans="1:22" ht="12.9" customHeight="1">
      <c r="A550" s="7">
        <v>22</v>
      </c>
      <c r="B550" s="7">
        <v>12.118000000000006</v>
      </c>
      <c r="C550" s="7">
        <f t="shared" si="123"/>
        <v>11.77</v>
      </c>
      <c r="D550" s="7">
        <f t="shared" si="124"/>
        <v>1</v>
      </c>
      <c r="E550" s="7">
        <f t="shared" si="125"/>
        <v>11.77</v>
      </c>
      <c r="F550" s="8"/>
    </row>
    <row r="551" spans="1:22" ht="12.9" customHeight="1">
      <c r="A551" s="7">
        <v>23</v>
      </c>
      <c r="B551" s="7">
        <v>12.648000000000007</v>
      </c>
      <c r="C551" s="7">
        <f t="shared" si="123"/>
        <v>12.38</v>
      </c>
      <c r="D551" s="7">
        <f t="shared" si="124"/>
        <v>1</v>
      </c>
      <c r="E551" s="7">
        <f t="shared" si="125"/>
        <v>12.38</v>
      </c>
      <c r="F551" s="8"/>
    </row>
    <row r="552" spans="1:22" ht="12.9" customHeight="1">
      <c r="A552" s="7">
        <v>24</v>
      </c>
      <c r="B552" s="7">
        <v>13.228000000000007</v>
      </c>
      <c r="C552" s="7">
        <f t="shared" si="123"/>
        <v>12.94</v>
      </c>
      <c r="D552" s="7">
        <f t="shared" si="124"/>
        <v>1</v>
      </c>
      <c r="E552" s="7">
        <f t="shared" si="125"/>
        <v>12.94</v>
      </c>
      <c r="F552" s="8"/>
    </row>
    <row r="553" spans="1:22" ht="12.9" customHeight="1">
      <c r="A553" s="7">
        <v>25</v>
      </c>
      <c r="B553" s="7">
        <v>13.318000000000007</v>
      </c>
      <c r="C553" s="7">
        <f t="shared" si="123"/>
        <v>13.27</v>
      </c>
      <c r="D553" s="7">
        <f t="shared" si="124"/>
        <v>1</v>
      </c>
      <c r="E553" s="7">
        <f t="shared" si="125"/>
        <v>13.27</v>
      </c>
      <c r="F553" s="8"/>
    </row>
    <row r="554" spans="1:22" ht="12.9" customHeight="1">
      <c r="A554" s="7">
        <v>27</v>
      </c>
      <c r="B554" s="7">
        <v>13.258000000000006</v>
      </c>
      <c r="C554" s="7">
        <f t="shared" si="123"/>
        <v>13.29</v>
      </c>
      <c r="D554" s="7">
        <f t="shared" si="124"/>
        <v>2</v>
      </c>
      <c r="E554" s="7">
        <f t="shared" si="125"/>
        <v>26.58</v>
      </c>
      <c r="F554" s="8"/>
    </row>
    <row r="565" spans="1:22" ht="12.9" customHeight="1">
      <c r="A565" s="6" t="s">
        <v>68</v>
      </c>
      <c r="B565" s="7"/>
      <c r="C565" s="7"/>
      <c r="D565" s="7"/>
      <c r="E565" s="7"/>
      <c r="F565" s="8"/>
      <c r="R565" s="7" t="s">
        <v>5</v>
      </c>
      <c r="S565" s="7" t="s">
        <v>46</v>
      </c>
      <c r="T565" s="12" t="s">
        <v>80</v>
      </c>
      <c r="U565" s="12" t="s">
        <v>79</v>
      </c>
      <c r="V565" s="12" t="s">
        <v>81</v>
      </c>
    </row>
    <row r="566" spans="1:22" ht="12.9" customHeight="1">
      <c r="A566" s="7" t="s">
        <v>5</v>
      </c>
      <c r="B566" s="7" t="s">
        <v>46</v>
      </c>
      <c r="C566" s="12" t="s">
        <v>80</v>
      </c>
      <c r="D566" s="12" t="s">
        <v>79</v>
      </c>
      <c r="E566" s="12" t="s">
        <v>81</v>
      </c>
      <c r="F566" s="8" t="s">
        <v>48</v>
      </c>
      <c r="R566" s="7">
        <v>0</v>
      </c>
      <c r="S566" s="7">
        <v>13.951000000000006</v>
      </c>
      <c r="T566" s="7"/>
      <c r="U566" s="7"/>
      <c r="V566" s="7"/>
    </row>
    <row r="567" spans="1:22" ht="12.9" customHeight="1">
      <c r="A567" s="7">
        <v>0</v>
      </c>
      <c r="B567" s="7">
        <v>13.951000000000006</v>
      </c>
      <c r="C567" s="7"/>
      <c r="D567" s="7"/>
      <c r="E567" s="7"/>
      <c r="F567" s="8" t="s">
        <v>66</v>
      </c>
      <c r="R567" s="7">
        <v>1</v>
      </c>
      <c r="S567" s="7">
        <v>13.721000000000005</v>
      </c>
      <c r="T567" s="7">
        <f>ROUND((S566+S567)/2,2)</f>
        <v>13.84</v>
      </c>
      <c r="U567" s="7">
        <f>R567-R566</f>
        <v>1</v>
      </c>
      <c r="V567" s="7">
        <f>ROUND(T567*U567,2)</f>
        <v>13.84</v>
      </c>
    </row>
    <row r="568" spans="1:22" ht="12.9" customHeight="1">
      <c r="A568" s="7">
        <v>1</v>
      </c>
      <c r="B568" s="7">
        <v>13.721000000000005</v>
      </c>
      <c r="C568" s="7">
        <f>ROUND((B567+B568)/2,2)</f>
        <v>13.84</v>
      </c>
      <c r="D568" s="7">
        <f>A568-A567</f>
        <v>1</v>
      </c>
      <c r="E568" s="7">
        <f>ROUND(C568*D568,2)</f>
        <v>13.84</v>
      </c>
      <c r="F568" s="8"/>
      <c r="R568" s="7">
        <v>2</v>
      </c>
      <c r="S568" s="7">
        <v>12.841000000000006</v>
      </c>
      <c r="T568" s="7">
        <f t="shared" ref="T568:T574" si="129">ROUND((S567+S568)/2,2)</f>
        <v>13.28</v>
      </c>
      <c r="U568" s="7">
        <f t="shared" ref="U568:U574" si="130">R568-R567</f>
        <v>1</v>
      </c>
      <c r="V568" s="7">
        <f t="shared" ref="V568:V574" si="131">ROUND(T568*U568,2)</f>
        <v>13.28</v>
      </c>
    </row>
    <row r="569" spans="1:22" ht="12.9" customHeight="1">
      <c r="A569" s="7">
        <v>2</v>
      </c>
      <c r="B569" s="7">
        <v>12.841000000000006</v>
      </c>
      <c r="C569" s="7">
        <f t="shared" ref="C569:C592" si="132">ROUND((B568+B569)/2,2)</f>
        <v>13.28</v>
      </c>
      <c r="D569" s="7">
        <f t="shared" ref="D569:D592" si="133">A569-A568</f>
        <v>1</v>
      </c>
      <c r="E569" s="7">
        <f t="shared" ref="E569:E592" si="134">ROUND(C569*D569,2)</f>
        <v>13.28</v>
      </c>
      <c r="F569" s="8"/>
      <c r="R569" s="7">
        <v>3</v>
      </c>
      <c r="S569" s="7">
        <v>11.831000000000007</v>
      </c>
      <c r="T569" s="7">
        <f t="shared" si="129"/>
        <v>12.34</v>
      </c>
      <c r="U569" s="7">
        <f t="shared" si="130"/>
        <v>1</v>
      </c>
      <c r="V569" s="7">
        <f t="shared" si="131"/>
        <v>12.34</v>
      </c>
    </row>
    <row r="570" spans="1:22" ht="12.9" customHeight="1">
      <c r="A570" s="7">
        <v>3</v>
      </c>
      <c r="B570" s="7">
        <v>11.831000000000007</v>
      </c>
      <c r="C570" s="7">
        <f t="shared" si="132"/>
        <v>12.34</v>
      </c>
      <c r="D570" s="7">
        <f t="shared" si="133"/>
        <v>1</v>
      </c>
      <c r="E570" s="7">
        <f t="shared" si="134"/>
        <v>12.34</v>
      </c>
      <c r="F570" s="8"/>
      <c r="R570" s="7">
        <v>4</v>
      </c>
      <c r="S570" s="7">
        <v>11.424000000000007</v>
      </c>
      <c r="T570" s="7">
        <f t="shared" si="129"/>
        <v>11.63</v>
      </c>
      <c r="U570" s="7">
        <f t="shared" si="130"/>
        <v>1</v>
      </c>
      <c r="V570" s="7">
        <f t="shared" si="131"/>
        <v>11.63</v>
      </c>
    </row>
    <row r="571" spans="1:22" ht="12.9" customHeight="1">
      <c r="A571" s="7">
        <v>4</v>
      </c>
      <c r="B571" s="7">
        <v>11.424000000000007</v>
      </c>
      <c r="C571" s="7">
        <f t="shared" si="132"/>
        <v>11.63</v>
      </c>
      <c r="D571" s="7">
        <f t="shared" si="133"/>
        <v>1</v>
      </c>
      <c r="E571" s="7">
        <f t="shared" si="134"/>
        <v>11.63</v>
      </c>
      <c r="F571" s="8"/>
      <c r="R571" s="7">
        <v>5</v>
      </c>
      <c r="S571" s="7">
        <v>11.084000000000007</v>
      </c>
      <c r="T571" s="7">
        <f t="shared" si="129"/>
        <v>11.25</v>
      </c>
      <c r="U571" s="7">
        <f t="shared" si="130"/>
        <v>1</v>
      </c>
      <c r="V571" s="7">
        <f t="shared" si="131"/>
        <v>11.25</v>
      </c>
    </row>
    <row r="572" spans="1:22" ht="12.9" customHeight="1">
      <c r="A572" s="7">
        <v>5</v>
      </c>
      <c r="B572" s="7">
        <v>11.084000000000007</v>
      </c>
      <c r="C572" s="7">
        <f t="shared" si="132"/>
        <v>11.25</v>
      </c>
      <c r="D572" s="7">
        <f t="shared" si="133"/>
        <v>1</v>
      </c>
      <c r="E572" s="7">
        <f t="shared" si="134"/>
        <v>11.25</v>
      </c>
      <c r="F572" s="8"/>
      <c r="R572" s="7">
        <v>6</v>
      </c>
      <c r="S572" s="7">
        <v>10.674000000000007</v>
      </c>
      <c r="T572" s="7">
        <f t="shared" si="129"/>
        <v>10.88</v>
      </c>
      <c r="U572" s="7">
        <f t="shared" si="130"/>
        <v>1</v>
      </c>
      <c r="V572" s="7">
        <f t="shared" si="131"/>
        <v>10.88</v>
      </c>
    </row>
    <row r="573" spans="1:22" ht="12.9" customHeight="1">
      <c r="A573" s="7">
        <v>6</v>
      </c>
      <c r="B573" s="7">
        <v>10.674000000000007</v>
      </c>
      <c r="C573" s="7">
        <f t="shared" si="132"/>
        <v>10.88</v>
      </c>
      <c r="D573" s="7">
        <f t="shared" si="133"/>
        <v>1</v>
      </c>
      <c r="E573" s="7">
        <f t="shared" si="134"/>
        <v>10.88</v>
      </c>
      <c r="F573" s="8"/>
      <c r="R573" s="7">
        <v>7</v>
      </c>
      <c r="S573" s="7">
        <v>10.564000000000007</v>
      </c>
      <c r="T573" s="7">
        <f t="shared" si="129"/>
        <v>10.62</v>
      </c>
      <c r="U573" s="7">
        <f t="shared" si="130"/>
        <v>1</v>
      </c>
      <c r="V573" s="7">
        <f t="shared" si="131"/>
        <v>10.62</v>
      </c>
    </row>
    <row r="574" spans="1:22" ht="12.9" customHeight="1">
      <c r="A574" s="7">
        <v>7</v>
      </c>
      <c r="B574" s="7">
        <v>10.564000000000007</v>
      </c>
      <c r="C574" s="7">
        <f t="shared" si="132"/>
        <v>10.62</v>
      </c>
      <c r="D574" s="7">
        <f t="shared" si="133"/>
        <v>1</v>
      </c>
      <c r="E574" s="7">
        <f t="shared" si="134"/>
        <v>10.62</v>
      </c>
      <c r="F574" s="8"/>
      <c r="R574" s="7">
        <v>8</v>
      </c>
      <c r="S574" s="7">
        <v>10.364000000000006</v>
      </c>
      <c r="T574" s="7">
        <f t="shared" si="129"/>
        <v>10.46</v>
      </c>
      <c r="U574" s="7">
        <f t="shared" si="130"/>
        <v>1</v>
      </c>
      <c r="V574" s="7">
        <f t="shared" si="131"/>
        <v>10.46</v>
      </c>
    </row>
    <row r="575" spans="1:22" ht="12.9" customHeight="1">
      <c r="A575" s="7">
        <v>9</v>
      </c>
      <c r="B575" s="7">
        <v>10.364000000000006</v>
      </c>
      <c r="C575" s="7">
        <f t="shared" si="132"/>
        <v>10.46</v>
      </c>
      <c r="D575" s="7">
        <f t="shared" si="133"/>
        <v>2</v>
      </c>
      <c r="E575" s="7">
        <f t="shared" si="134"/>
        <v>20.92</v>
      </c>
      <c r="F575" s="8"/>
      <c r="R575" s="7">
        <f>ROUND(R574+(S574-S575)*1.5,2)</f>
        <v>10.050000000000001</v>
      </c>
      <c r="S575" s="7">
        <v>9</v>
      </c>
      <c r="T575" s="7">
        <f>ROUND((S574+S575)/2,2)</f>
        <v>9.68</v>
      </c>
      <c r="U575" s="7">
        <f>R575-R574</f>
        <v>2.0500000000000007</v>
      </c>
      <c r="V575" s="7">
        <f>ROUND(T575*U575,2)</f>
        <v>19.84</v>
      </c>
    </row>
    <row r="576" spans="1:22" ht="12.9" customHeight="1">
      <c r="A576" s="7">
        <v>11</v>
      </c>
      <c r="B576" s="7">
        <v>10.294000000000008</v>
      </c>
      <c r="C576" s="7">
        <f t="shared" si="132"/>
        <v>10.33</v>
      </c>
      <c r="D576" s="7">
        <f t="shared" si="133"/>
        <v>2</v>
      </c>
      <c r="E576" s="7">
        <f t="shared" si="134"/>
        <v>20.66</v>
      </c>
      <c r="F576" s="8"/>
      <c r="R576" s="7">
        <f>R575+10</f>
        <v>20.05</v>
      </c>
      <c r="S576" s="7">
        <v>9</v>
      </c>
      <c r="T576" s="7">
        <f>ROUND((S575+S576)/2,2)</f>
        <v>9</v>
      </c>
      <c r="U576" s="7">
        <f>R576-R575</f>
        <v>10</v>
      </c>
      <c r="V576" s="7">
        <f>ROUND(T576*U576,2)</f>
        <v>90</v>
      </c>
    </row>
    <row r="577" spans="1:22" ht="12.9" customHeight="1">
      <c r="A577" s="7">
        <v>13</v>
      </c>
      <c r="B577" s="7">
        <v>10.324000000000007</v>
      </c>
      <c r="C577" s="7">
        <f t="shared" si="132"/>
        <v>10.31</v>
      </c>
      <c r="D577" s="7">
        <f t="shared" si="133"/>
        <v>2</v>
      </c>
      <c r="E577" s="7">
        <f t="shared" si="134"/>
        <v>20.62</v>
      </c>
      <c r="F577" s="8"/>
      <c r="R577" s="7">
        <f>ROUND(R576+(S577-S576)*1.5,2)</f>
        <v>22.65</v>
      </c>
      <c r="S577" s="7">
        <v>10.73</v>
      </c>
      <c r="T577" s="7">
        <f>ROUND((S576+S577)/2,2)</f>
        <v>9.8699999999999992</v>
      </c>
      <c r="U577" s="7">
        <f>R577-R576</f>
        <v>2.5999999999999979</v>
      </c>
      <c r="V577" s="7">
        <f>ROUND(T577*U577,2)</f>
        <v>25.66</v>
      </c>
    </row>
    <row r="578" spans="1:22" ht="12.9" customHeight="1">
      <c r="A578" s="7">
        <v>15</v>
      </c>
      <c r="B578" s="7">
        <v>10.514000000000006</v>
      </c>
      <c r="C578" s="7">
        <f t="shared" si="132"/>
        <v>10.42</v>
      </c>
      <c r="D578" s="7">
        <f t="shared" si="133"/>
        <v>2</v>
      </c>
      <c r="E578" s="7">
        <f t="shared" si="134"/>
        <v>20.84</v>
      </c>
      <c r="F578" s="8"/>
      <c r="R578" s="7">
        <v>23</v>
      </c>
      <c r="S578" s="7">
        <v>10.734000000000007</v>
      </c>
      <c r="T578" s="7">
        <f t="shared" ref="T578:T588" si="135">ROUND((S577+S578)/2,2)</f>
        <v>10.73</v>
      </c>
      <c r="U578" s="7">
        <f t="shared" ref="U578:U588" si="136">R578-R577</f>
        <v>0.35000000000000142</v>
      </c>
      <c r="V578" s="7">
        <f t="shared" ref="V578:V588" si="137">ROUND(T578*U578,2)</f>
        <v>3.76</v>
      </c>
    </row>
    <row r="579" spans="1:22" ht="12.9" customHeight="1">
      <c r="A579" s="7">
        <v>17</v>
      </c>
      <c r="B579" s="7">
        <v>10.574000000000007</v>
      </c>
      <c r="C579" s="7">
        <f t="shared" si="132"/>
        <v>10.54</v>
      </c>
      <c r="D579" s="7">
        <f t="shared" si="133"/>
        <v>2</v>
      </c>
      <c r="E579" s="7">
        <f t="shared" si="134"/>
        <v>21.08</v>
      </c>
      <c r="F579" s="8"/>
      <c r="R579" s="7">
        <v>24</v>
      </c>
      <c r="S579" s="7">
        <v>10.894000000000007</v>
      </c>
      <c r="T579" s="7">
        <f t="shared" si="135"/>
        <v>10.81</v>
      </c>
      <c r="U579" s="7">
        <f t="shared" si="136"/>
        <v>1</v>
      </c>
      <c r="V579" s="7">
        <f t="shared" si="137"/>
        <v>10.81</v>
      </c>
    </row>
    <row r="580" spans="1:22" ht="12.9" customHeight="1">
      <c r="A580" s="7">
        <v>19</v>
      </c>
      <c r="B580" s="7">
        <v>10.574000000000007</v>
      </c>
      <c r="C580" s="7">
        <f t="shared" si="132"/>
        <v>10.57</v>
      </c>
      <c r="D580" s="7">
        <f t="shared" si="133"/>
        <v>2</v>
      </c>
      <c r="E580" s="7">
        <f t="shared" si="134"/>
        <v>21.14</v>
      </c>
      <c r="F580" s="8"/>
      <c r="R580" s="7">
        <v>25</v>
      </c>
      <c r="S580" s="7">
        <v>11.004000000000007</v>
      </c>
      <c r="T580" s="7">
        <f t="shared" si="135"/>
        <v>10.95</v>
      </c>
      <c r="U580" s="7">
        <f t="shared" si="136"/>
        <v>1</v>
      </c>
      <c r="V580" s="7">
        <f t="shared" si="137"/>
        <v>10.95</v>
      </c>
    </row>
    <row r="581" spans="1:22" ht="12.9" customHeight="1">
      <c r="A581" s="7">
        <v>21</v>
      </c>
      <c r="B581" s="7">
        <v>10.634000000000007</v>
      </c>
      <c r="C581" s="7">
        <f t="shared" si="132"/>
        <v>10.6</v>
      </c>
      <c r="D581" s="7">
        <f t="shared" si="133"/>
        <v>2</v>
      </c>
      <c r="E581" s="7">
        <f t="shared" si="134"/>
        <v>21.2</v>
      </c>
      <c r="F581" s="8"/>
      <c r="R581" s="7">
        <v>26</v>
      </c>
      <c r="S581" s="7">
        <v>11.054000000000007</v>
      </c>
      <c r="T581" s="7">
        <f t="shared" si="135"/>
        <v>11.03</v>
      </c>
      <c r="U581" s="7">
        <f t="shared" si="136"/>
        <v>1</v>
      </c>
      <c r="V581" s="7">
        <f t="shared" si="137"/>
        <v>11.03</v>
      </c>
    </row>
    <row r="582" spans="1:22" ht="12.9" customHeight="1">
      <c r="A582" s="7">
        <v>23</v>
      </c>
      <c r="B582" s="7">
        <v>10.734000000000007</v>
      </c>
      <c r="C582" s="7">
        <f t="shared" si="132"/>
        <v>10.68</v>
      </c>
      <c r="D582" s="7">
        <f t="shared" si="133"/>
        <v>2</v>
      </c>
      <c r="E582" s="7">
        <f t="shared" si="134"/>
        <v>21.36</v>
      </c>
      <c r="F582" s="8"/>
      <c r="K582" s="4"/>
      <c r="R582" s="7">
        <v>27</v>
      </c>
      <c r="S582" s="7">
        <v>11.424000000000007</v>
      </c>
      <c r="T582" s="7">
        <f t="shared" si="135"/>
        <v>11.24</v>
      </c>
      <c r="U582" s="7">
        <f t="shared" si="136"/>
        <v>1</v>
      </c>
      <c r="V582" s="7">
        <f t="shared" si="137"/>
        <v>11.24</v>
      </c>
    </row>
    <row r="583" spans="1:22" ht="12.9" customHeight="1">
      <c r="A583" s="7">
        <v>24</v>
      </c>
      <c r="B583" s="7">
        <v>10.894000000000007</v>
      </c>
      <c r="C583" s="7">
        <f t="shared" si="132"/>
        <v>10.81</v>
      </c>
      <c r="D583" s="7">
        <f t="shared" si="133"/>
        <v>1</v>
      </c>
      <c r="E583" s="7">
        <f t="shared" si="134"/>
        <v>10.81</v>
      </c>
      <c r="F583" s="8"/>
      <c r="R583" s="7">
        <v>28</v>
      </c>
      <c r="S583" s="7">
        <v>11.621000000000006</v>
      </c>
      <c r="T583" s="7">
        <f t="shared" si="135"/>
        <v>11.52</v>
      </c>
      <c r="U583" s="7">
        <f t="shared" si="136"/>
        <v>1</v>
      </c>
      <c r="V583" s="7">
        <f t="shared" si="137"/>
        <v>11.52</v>
      </c>
    </row>
    <row r="584" spans="1:22" ht="12.9" customHeight="1">
      <c r="A584" s="7">
        <v>25</v>
      </c>
      <c r="B584" s="7">
        <v>11.004000000000007</v>
      </c>
      <c r="C584" s="7">
        <f t="shared" si="132"/>
        <v>10.95</v>
      </c>
      <c r="D584" s="7">
        <f t="shared" si="133"/>
        <v>1</v>
      </c>
      <c r="E584" s="7">
        <f t="shared" si="134"/>
        <v>10.95</v>
      </c>
      <c r="F584" s="8"/>
      <c r="R584" s="7">
        <v>30</v>
      </c>
      <c r="S584" s="7">
        <v>12.701000000000006</v>
      </c>
      <c r="T584" s="7">
        <f t="shared" si="135"/>
        <v>12.16</v>
      </c>
      <c r="U584" s="7">
        <f t="shared" si="136"/>
        <v>2</v>
      </c>
      <c r="V584" s="7">
        <f t="shared" si="137"/>
        <v>24.32</v>
      </c>
    </row>
    <row r="585" spans="1:22" ht="12.9" customHeight="1">
      <c r="A585" s="7">
        <v>26</v>
      </c>
      <c r="B585" s="7">
        <v>11.054000000000007</v>
      </c>
      <c r="C585" s="7">
        <f t="shared" si="132"/>
        <v>11.03</v>
      </c>
      <c r="D585" s="7">
        <f t="shared" si="133"/>
        <v>1</v>
      </c>
      <c r="E585" s="7">
        <f t="shared" si="134"/>
        <v>11.03</v>
      </c>
      <c r="F585" s="8"/>
      <c r="R585" s="7">
        <v>32</v>
      </c>
      <c r="S585" s="7">
        <v>13.391000000000005</v>
      </c>
      <c r="T585" s="7">
        <f t="shared" si="135"/>
        <v>13.05</v>
      </c>
      <c r="U585" s="7">
        <f t="shared" si="136"/>
        <v>2</v>
      </c>
      <c r="V585" s="7">
        <f t="shared" si="137"/>
        <v>26.1</v>
      </c>
    </row>
    <row r="586" spans="1:22" ht="12.9" customHeight="1">
      <c r="A586" s="7">
        <v>27</v>
      </c>
      <c r="B586" s="7">
        <v>11.424000000000007</v>
      </c>
      <c r="C586" s="7">
        <f t="shared" si="132"/>
        <v>11.24</v>
      </c>
      <c r="D586" s="7">
        <f t="shared" si="133"/>
        <v>1</v>
      </c>
      <c r="E586" s="7">
        <f t="shared" si="134"/>
        <v>11.24</v>
      </c>
      <c r="F586" s="8"/>
      <c r="R586" s="7">
        <v>33</v>
      </c>
      <c r="S586" s="7">
        <v>13.711000000000006</v>
      </c>
      <c r="T586" s="7">
        <f t="shared" si="135"/>
        <v>13.55</v>
      </c>
      <c r="U586" s="7">
        <f t="shared" si="136"/>
        <v>1</v>
      </c>
      <c r="V586" s="7">
        <f t="shared" si="137"/>
        <v>13.55</v>
      </c>
    </row>
    <row r="587" spans="1:22" ht="12.9" customHeight="1">
      <c r="A587" s="7">
        <v>28</v>
      </c>
      <c r="B587" s="7">
        <v>11.621000000000006</v>
      </c>
      <c r="C587" s="7">
        <f t="shared" si="132"/>
        <v>11.52</v>
      </c>
      <c r="D587" s="7">
        <f t="shared" si="133"/>
        <v>1</v>
      </c>
      <c r="E587" s="7">
        <f t="shared" si="134"/>
        <v>11.52</v>
      </c>
      <c r="F587" s="8"/>
      <c r="R587" s="7">
        <v>34</v>
      </c>
      <c r="S587" s="7">
        <v>13.771000000000006</v>
      </c>
      <c r="T587" s="7">
        <f t="shared" si="135"/>
        <v>13.74</v>
      </c>
      <c r="U587" s="7">
        <f t="shared" si="136"/>
        <v>1</v>
      </c>
      <c r="V587" s="7">
        <f t="shared" si="137"/>
        <v>13.74</v>
      </c>
    </row>
    <row r="588" spans="1:22" ht="12.9" customHeight="1">
      <c r="A588" s="7">
        <v>30</v>
      </c>
      <c r="B588" s="7">
        <v>12.701000000000006</v>
      </c>
      <c r="C588" s="7">
        <f t="shared" si="132"/>
        <v>12.16</v>
      </c>
      <c r="D588" s="7">
        <f t="shared" si="133"/>
        <v>2</v>
      </c>
      <c r="E588" s="7">
        <f t="shared" si="134"/>
        <v>24.32</v>
      </c>
      <c r="F588" s="8"/>
      <c r="R588" s="7">
        <v>36</v>
      </c>
      <c r="S588" s="7">
        <v>13.771000000000006</v>
      </c>
      <c r="T588" s="7">
        <f t="shared" si="135"/>
        <v>13.77</v>
      </c>
      <c r="U588" s="7">
        <f t="shared" si="136"/>
        <v>2</v>
      </c>
      <c r="V588" s="7">
        <f t="shared" si="137"/>
        <v>27.54</v>
      </c>
    </row>
    <row r="589" spans="1:22" ht="12.9" customHeight="1">
      <c r="A589" s="7">
        <v>32</v>
      </c>
      <c r="B589" s="7">
        <v>13.391000000000005</v>
      </c>
      <c r="C589" s="7">
        <f t="shared" si="132"/>
        <v>13.05</v>
      </c>
      <c r="D589" s="7">
        <f t="shared" si="133"/>
        <v>2</v>
      </c>
      <c r="E589" s="7">
        <f t="shared" si="134"/>
        <v>26.1</v>
      </c>
      <c r="F589" s="8"/>
      <c r="R589" s="16"/>
      <c r="S589" s="17"/>
      <c r="T589" s="17" t="s">
        <v>82</v>
      </c>
      <c r="U589" s="7">
        <f>SUM(U564:U588)</f>
        <v>36</v>
      </c>
      <c r="V589" s="7">
        <f>SUM(V567:V588)</f>
        <v>394.36</v>
      </c>
    </row>
    <row r="590" spans="1:22" ht="12.9" customHeight="1">
      <c r="A590" s="7">
        <v>33</v>
      </c>
      <c r="B590" s="7">
        <v>13.711000000000006</v>
      </c>
      <c r="C590" s="7">
        <f t="shared" si="132"/>
        <v>13.55</v>
      </c>
      <c r="D590" s="7">
        <f t="shared" si="133"/>
        <v>1</v>
      </c>
      <c r="E590" s="7">
        <f t="shared" si="134"/>
        <v>13.55</v>
      </c>
      <c r="F590" s="8"/>
    </row>
    <row r="591" spans="1:22" ht="12.9" customHeight="1">
      <c r="A591" s="7">
        <v>34</v>
      </c>
      <c r="B591" s="7">
        <v>13.771000000000006</v>
      </c>
      <c r="C591" s="7">
        <f t="shared" si="132"/>
        <v>13.74</v>
      </c>
      <c r="D591" s="7">
        <f t="shared" si="133"/>
        <v>1</v>
      </c>
      <c r="E591" s="7">
        <f t="shared" si="134"/>
        <v>13.74</v>
      </c>
      <c r="F591" s="8"/>
    </row>
    <row r="592" spans="1:22" ht="12.9" customHeight="1">
      <c r="A592" s="7">
        <v>36</v>
      </c>
      <c r="B592" s="7">
        <v>13.771000000000006</v>
      </c>
      <c r="C592" s="7">
        <f t="shared" si="132"/>
        <v>13.77</v>
      </c>
      <c r="D592" s="7">
        <f t="shared" si="133"/>
        <v>2</v>
      </c>
      <c r="E592" s="7">
        <f t="shared" si="134"/>
        <v>27.54</v>
      </c>
      <c r="F592" s="8"/>
    </row>
    <row r="597" spans="1:22" ht="12.9" customHeight="1">
      <c r="A597" s="6" t="s">
        <v>69</v>
      </c>
      <c r="B597" s="7"/>
      <c r="C597" s="7"/>
      <c r="D597" s="7"/>
      <c r="E597" s="7"/>
      <c r="F597" s="8"/>
      <c r="R597" s="7" t="s">
        <v>5</v>
      </c>
      <c r="S597" s="7" t="s">
        <v>46</v>
      </c>
      <c r="T597" s="12" t="s">
        <v>80</v>
      </c>
      <c r="U597" s="12" t="s">
        <v>79</v>
      </c>
      <c r="V597" s="12" t="s">
        <v>81</v>
      </c>
    </row>
    <row r="598" spans="1:22" ht="12.9" customHeight="1">
      <c r="A598" s="7" t="s">
        <v>5</v>
      </c>
      <c r="B598" s="7" t="s">
        <v>46</v>
      </c>
      <c r="C598" s="12" t="s">
        <v>80</v>
      </c>
      <c r="D598" s="12" t="s">
        <v>79</v>
      </c>
      <c r="E598" s="12" t="s">
        <v>81</v>
      </c>
      <c r="F598" s="8" t="s">
        <v>48</v>
      </c>
      <c r="R598" s="7">
        <v>0</v>
      </c>
      <c r="S598" s="7">
        <v>14.187000000000006</v>
      </c>
      <c r="T598" s="7"/>
      <c r="U598" s="7"/>
      <c r="V598" s="7"/>
    </row>
    <row r="599" spans="1:22" ht="12.9" customHeight="1">
      <c r="A599" s="7">
        <v>0</v>
      </c>
      <c r="B599" s="7">
        <v>14.187000000000006</v>
      </c>
      <c r="C599" s="7"/>
      <c r="D599" s="7"/>
      <c r="E599" s="7"/>
      <c r="F599" s="8" t="s">
        <v>66</v>
      </c>
      <c r="R599" s="7">
        <v>1</v>
      </c>
      <c r="S599" s="7">
        <v>13.977000000000006</v>
      </c>
      <c r="T599" s="7">
        <f>ROUND((S598+S599)/2,2)</f>
        <v>14.08</v>
      </c>
      <c r="U599" s="7">
        <f>R599-R598</f>
        <v>1</v>
      </c>
      <c r="V599" s="7">
        <f>ROUND(T599*U599,2)</f>
        <v>14.08</v>
      </c>
    </row>
    <row r="600" spans="1:22" ht="12.9" customHeight="1">
      <c r="A600" s="7">
        <v>1</v>
      </c>
      <c r="B600" s="7">
        <v>13.977000000000006</v>
      </c>
      <c r="C600" s="7">
        <f>ROUND((B599+B600)/2,2)</f>
        <v>14.08</v>
      </c>
      <c r="D600" s="7">
        <f>A600-A599</f>
        <v>1</v>
      </c>
      <c r="E600" s="7">
        <f>ROUND(C600*D600,2)</f>
        <v>14.08</v>
      </c>
      <c r="F600" s="8"/>
      <c r="R600" s="7">
        <v>2</v>
      </c>
      <c r="S600" s="7">
        <v>13.077000000000005</v>
      </c>
      <c r="T600" s="7">
        <f t="shared" ref="T600:T606" si="138">ROUND((S599+S600)/2,2)</f>
        <v>13.53</v>
      </c>
      <c r="U600" s="7">
        <f t="shared" ref="U600:U606" si="139">R600-R599</f>
        <v>1</v>
      </c>
      <c r="V600" s="7">
        <f t="shared" ref="V600:V606" si="140">ROUND(T600*U600,2)</f>
        <v>13.53</v>
      </c>
    </row>
    <row r="601" spans="1:22" ht="12.9" customHeight="1">
      <c r="A601" s="7">
        <v>2</v>
      </c>
      <c r="B601" s="7">
        <v>13.077000000000005</v>
      </c>
      <c r="C601" s="7">
        <f t="shared" ref="C601:C622" si="141">ROUND((B600+B601)/2,2)</f>
        <v>13.53</v>
      </c>
      <c r="D601" s="7">
        <f t="shared" ref="D601:D622" si="142">A601-A600</f>
        <v>1</v>
      </c>
      <c r="E601" s="7">
        <f t="shared" ref="E601:E622" si="143">ROUND(C601*D601,2)</f>
        <v>13.53</v>
      </c>
      <c r="F601" s="8"/>
      <c r="R601" s="7">
        <v>3</v>
      </c>
      <c r="S601" s="7">
        <v>12.377000000000006</v>
      </c>
      <c r="T601" s="7">
        <f t="shared" si="138"/>
        <v>12.73</v>
      </c>
      <c r="U601" s="7">
        <f t="shared" si="139"/>
        <v>1</v>
      </c>
      <c r="V601" s="7">
        <f t="shared" si="140"/>
        <v>12.73</v>
      </c>
    </row>
    <row r="602" spans="1:22" ht="12.9" customHeight="1">
      <c r="A602" s="7">
        <v>3</v>
      </c>
      <c r="B602" s="7">
        <v>12.377000000000006</v>
      </c>
      <c r="C602" s="7">
        <f t="shared" si="141"/>
        <v>12.73</v>
      </c>
      <c r="D602" s="7">
        <f t="shared" si="142"/>
        <v>1</v>
      </c>
      <c r="E602" s="7">
        <f t="shared" si="143"/>
        <v>12.73</v>
      </c>
      <c r="F602" s="8"/>
      <c r="R602" s="7">
        <v>4</v>
      </c>
      <c r="S602" s="7">
        <v>11.637000000000006</v>
      </c>
      <c r="T602" s="7">
        <f t="shared" si="138"/>
        <v>12.01</v>
      </c>
      <c r="U602" s="7">
        <f t="shared" si="139"/>
        <v>1</v>
      </c>
      <c r="V602" s="7">
        <f t="shared" si="140"/>
        <v>12.01</v>
      </c>
    </row>
    <row r="603" spans="1:22" ht="12.9" customHeight="1">
      <c r="A603" s="7">
        <v>4</v>
      </c>
      <c r="B603" s="7">
        <v>11.637000000000006</v>
      </c>
      <c r="C603" s="7">
        <f t="shared" si="141"/>
        <v>12.01</v>
      </c>
      <c r="D603" s="7">
        <f t="shared" si="142"/>
        <v>1</v>
      </c>
      <c r="E603" s="7">
        <f t="shared" si="143"/>
        <v>12.01</v>
      </c>
      <c r="F603" s="8"/>
      <c r="R603" s="7">
        <v>4.5</v>
      </c>
      <c r="S603" s="7">
        <v>11.412000000000006</v>
      </c>
      <c r="T603" s="7">
        <f t="shared" si="138"/>
        <v>11.52</v>
      </c>
      <c r="U603" s="7">
        <f t="shared" si="139"/>
        <v>0.5</v>
      </c>
      <c r="V603" s="7">
        <f t="shared" si="140"/>
        <v>5.76</v>
      </c>
    </row>
    <row r="604" spans="1:22" ht="12.9" customHeight="1">
      <c r="A604" s="7">
        <v>4.5</v>
      </c>
      <c r="B604" s="7">
        <v>11.412000000000006</v>
      </c>
      <c r="C604" s="7">
        <f t="shared" si="141"/>
        <v>11.52</v>
      </c>
      <c r="D604" s="7">
        <f t="shared" si="142"/>
        <v>0.5</v>
      </c>
      <c r="E604" s="7">
        <f t="shared" si="143"/>
        <v>5.76</v>
      </c>
      <c r="F604" s="8"/>
      <c r="R604" s="7">
        <v>5</v>
      </c>
      <c r="S604" s="7">
        <v>10.842000000000006</v>
      </c>
      <c r="T604" s="7">
        <f t="shared" si="138"/>
        <v>11.13</v>
      </c>
      <c r="U604" s="7">
        <f t="shared" si="139"/>
        <v>0.5</v>
      </c>
      <c r="V604" s="7">
        <f t="shared" si="140"/>
        <v>5.57</v>
      </c>
    </row>
    <row r="605" spans="1:22" ht="12.9" customHeight="1">
      <c r="A605" s="7">
        <v>5</v>
      </c>
      <c r="B605" s="7">
        <v>10.842000000000006</v>
      </c>
      <c r="C605" s="7">
        <f t="shared" si="141"/>
        <v>11.13</v>
      </c>
      <c r="D605" s="7">
        <f t="shared" si="142"/>
        <v>0.5</v>
      </c>
      <c r="E605" s="7">
        <f t="shared" si="143"/>
        <v>5.57</v>
      </c>
      <c r="F605" s="8"/>
      <c r="R605" s="7">
        <v>6</v>
      </c>
      <c r="S605" s="7">
        <v>10.592000000000006</v>
      </c>
      <c r="T605" s="7">
        <f t="shared" si="138"/>
        <v>10.72</v>
      </c>
      <c r="U605" s="7">
        <f t="shared" si="139"/>
        <v>1</v>
      </c>
      <c r="V605" s="7">
        <f t="shared" si="140"/>
        <v>10.72</v>
      </c>
    </row>
    <row r="606" spans="1:22" ht="12.9" customHeight="1">
      <c r="A606" s="7">
        <v>6</v>
      </c>
      <c r="B606" s="7">
        <v>10.592000000000006</v>
      </c>
      <c r="C606" s="7">
        <f t="shared" si="141"/>
        <v>10.72</v>
      </c>
      <c r="D606" s="7">
        <f t="shared" si="142"/>
        <v>1</v>
      </c>
      <c r="E606" s="7">
        <f t="shared" si="143"/>
        <v>10.72</v>
      </c>
      <c r="F606" s="8"/>
      <c r="R606" s="7">
        <v>7</v>
      </c>
      <c r="S606" s="7">
        <v>10.492000000000006</v>
      </c>
      <c r="T606" s="7">
        <f t="shared" si="138"/>
        <v>10.54</v>
      </c>
      <c r="U606" s="7">
        <f t="shared" si="139"/>
        <v>1</v>
      </c>
      <c r="V606" s="7">
        <f t="shared" si="140"/>
        <v>10.54</v>
      </c>
    </row>
    <row r="607" spans="1:22" ht="12.9" customHeight="1">
      <c r="A607" s="7">
        <v>7</v>
      </c>
      <c r="B607" s="7">
        <v>10.492000000000006</v>
      </c>
      <c r="C607" s="7">
        <f t="shared" si="141"/>
        <v>10.54</v>
      </c>
      <c r="D607" s="7">
        <f t="shared" si="142"/>
        <v>1</v>
      </c>
      <c r="E607" s="7">
        <f t="shared" si="143"/>
        <v>10.54</v>
      </c>
      <c r="F607" s="8"/>
      <c r="R607" s="7">
        <f>ROUND(R606+(S606-S607)*1.5,2)</f>
        <v>9.24</v>
      </c>
      <c r="S607" s="7">
        <v>9</v>
      </c>
      <c r="T607" s="7">
        <f>ROUND((S606+S607)/2,2)</f>
        <v>9.75</v>
      </c>
      <c r="U607" s="7">
        <f>R607-R606</f>
        <v>2.2400000000000002</v>
      </c>
      <c r="V607" s="7">
        <f>ROUND(T607*U607,2)</f>
        <v>21.84</v>
      </c>
    </row>
    <row r="608" spans="1:22" ht="12.9" customHeight="1">
      <c r="A608" s="7">
        <v>9</v>
      </c>
      <c r="B608" s="7">
        <v>10.402000000000006</v>
      </c>
      <c r="C608" s="7">
        <f t="shared" si="141"/>
        <v>10.45</v>
      </c>
      <c r="D608" s="7">
        <f t="shared" si="142"/>
        <v>2</v>
      </c>
      <c r="E608" s="7">
        <f t="shared" si="143"/>
        <v>20.9</v>
      </c>
      <c r="F608" s="8"/>
      <c r="R608" s="7">
        <f>R607+10</f>
        <v>19.240000000000002</v>
      </c>
      <c r="S608" s="7">
        <v>9</v>
      </c>
      <c r="T608" s="7">
        <f>ROUND((S607+S608)/2,2)</f>
        <v>9</v>
      </c>
      <c r="U608" s="7">
        <f>R608-R607</f>
        <v>10.000000000000002</v>
      </c>
      <c r="V608" s="7">
        <f>ROUND(T608*U608,2)</f>
        <v>90</v>
      </c>
    </row>
    <row r="609" spans="1:22" ht="12.9" customHeight="1">
      <c r="A609" s="7">
        <v>11</v>
      </c>
      <c r="B609" s="7">
        <v>10.382000000000007</v>
      </c>
      <c r="C609" s="7">
        <f t="shared" si="141"/>
        <v>10.39</v>
      </c>
      <c r="D609" s="7">
        <f t="shared" si="142"/>
        <v>2</v>
      </c>
      <c r="E609" s="7">
        <f t="shared" si="143"/>
        <v>20.78</v>
      </c>
      <c r="F609" s="8"/>
      <c r="R609" s="7">
        <v>24</v>
      </c>
      <c r="S609" s="7">
        <v>12.147000000000006</v>
      </c>
      <c r="T609" s="7">
        <f t="shared" ref="T609:T613" si="144">ROUND((S608+S609)/2,2)</f>
        <v>10.57</v>
      </c>
      <c r="U609" s="7">
        <f t="shared" ref="U609:U613" si="145">R609-R608</f>
        <v>4.759999999999998</v>
      </c>
      <c r="V609" s="7">
        <f t="shared" ref="V609:V613" si="146">ROUND(T609*U609,2)</f>
        <v>50.31</v>
      </c>
    </row>
    <row r="610" spans="1:22" ht="12.9" customHeight="1">
      <c r="A610" s="7">
        <v>13</v>
      </c>
      <c r="B610" s="7">
        <v>9.9420000000000055</v>
      </c>
      <c r="C610" s="7">
        <f t="shared" si="141"/>
        <v>10.16</v>
      </c>
      <c r="D610" s="7">
        <f t="shared" si="142"/>
        <v>2</v>
      </c>
      <c r="E610" s="7">
        <f t="shared" si="143"/>
        <v>20.32</v>
      </c>
      <c r="F610" s="8"/>
      <c r="R610" s="7">
        <v>28</v>
      </c>
      <c r="S610" s="7">
        <v>12.337000000000007</v>
      </c>
      <c r="T610" s="7">
        <f t="shared" si="144"/>
        <v>12.24</v>
      </c>
      <c r="U610" s="7">
        <f t="shared" si="145"/>
        <v>4</v>
      </c>
      <c r="V610" s="7">
        <f t="shared" si="146"/>
        <v>48.96</v>
      </c>
    </row>
    <row r="611" spans="1:22" ht="12.9" customHeight="1">
      <c r="A611" s="7">
        <v>15</v>
      </c>
      <c r="B611" s="7">
        <v>9.4920000000000062</v>
      </c>
      <c r="C611" s="7">
        <f t="shared" si="141"/>
        <v>9.7200000000000006</v>
      </c>
      <c r="D611" s="7">
        <f t="shared" si="142"/>
        <v>2</v>
      </c>
      <c r="E611" s="7">
        <f t="shared" si="143"/>
        <v>19.440000000000001</v>
      </c>
      <c r="F611" s="8"/>
      <c r="R611" s="7">
        <v>32</v>
      </c>
      <c r="S611" s="7">
        <v>12.257000000000005</v>
      </c>
      <c r="T611" s="7">
        <f t="shared" si="144"/>
        <v>12.3</v>
      </c>
      <c r="U611" s="7">
        <f t="shared" si="145"/>
        <v>4</v>
      </c>
      <c r="V611" s="7">
        <f t="shared" si="146"/>
        <v>49.2</v>
      </c>
    </row>
    <row r="612" spans="1:22" ht="12.9" customHeight="1">
      <c r="A612" s="7">
        <v>17</v>
      </c>
      <c r="B612" s="7">
        <v>9.1620000000000061</v>
      </c>
      <c r="C612" s="7">
        <f t="shared" si="141"/>
        <v>9.33</v>
      </c>
      <c r="D612" s="7">
        <f t="shared" si="142"/>
        <v>2</v>
      </c>
      <c r="E612" s="7">
        <f t="shared" si="143"/>
        <v>18.66</v>
      </c>
      <c r="F612" s="8"/>
      <c r="R612" s="7">
        <v>34</v>
      </c>
      <c r="S612" s="7">
        <v>13.227000000000006</v>
      </c>
      <c r="T612" s="7">
        <f t="shared" si="144"/>
        <v>12.74</v>
      </c>
      <c r="U612" s="7">
        <f t="shared" si="145"/>
        <v>2</v>
      </c>
      <c r="V612" s="7">
        <f t="shared" si="146"/>
        <v>25.48</v>
      </c>
    </row>
    <row r="613" spans="1:22" ht="12.9" customHeight="1">
      <c r="A613" s="7">
        <v>19</v>
      </c>
      <c r="B613" s="7">
        <v>10.382000000000007</v>
      </c>
      <c r="C613" s="7">
        <f t="shared" si="141"/>
        <v>9.77</v>
      </c>
      <c r="D613" s="7">
        <f t="shared" si="142"/>
        <v>2</v>
      </c>
      <c r="E613" s="7">
        <f t="shared" si="143"/>
        <v>19.54</v>
      </c>
      <c r="F613" s="8"/>
      <c r="R613" s="7">
        <v>37</v>
      </c>
      <c r="S613" s="7">
        <v>14.037000000000006</v>
      </c>
      <c r="T613" s="7">
        <f t="shared" si="144"/>
        <v>13.63</v>
      </c>
      <c r="U613" s="7">
        <f t="shared" si="145"/>
        <v>3</v>
      </c>
      <c r="V613" s="7">
        <f t="shared" si="146"/>
        <v>40.89</v>
      </c>
    </row>
    <row r="614" spans="1:22" ht="12.9" customHeight="1">
      <c r="A614" s="7">
        <v>20</v>
      </c>
      <c r="B614" s="7">
        <v>10.672000000000006</v>
      </c>
      <c r="C614" s="7">
        <f t="shared" si="141"/>
        <v>10.53</v>
      </c>
      <c r="D614" s="7">
        <f t="shared" si="142"/>
        <v>1</v>
      </c>
      <c r="E614" s="7">
        <f t="shared" si="143"/>
        <v>10.53</v>
      </c>
      <c r="F614" s="8"/>
      <c r="R614" s="16"/>
      <c r="S614" s="17"/>
      <c r="T614" s="17" t="s">
        <v>82</v>
      </c>
      <c r="U614" s="7">
        <f>SUM(U599:U613)</f>
        <v>37</v>
      </c>
      <c r="V614" s="7">
        <f>SUM(V599:V613)</f>
        <v>411.62</v>
      </c>
    </row>
    <row r="615" spans="1:22" ht="12.9" customHeight="1">
      <c r="A615" s="7">
        <v>21</v>
      </c>
      <c r="B615" s="7">
        <v>11.092000000000006</v>
      </c>
      <c r="C615" s="7">
        <f t="shared" si="141"/>
        <v>10.88</v>
      </c>
      <c r="D615" s="7">
        <f t="shared" si="142"/>
        <v>1</v>
      </c>
      <c r="E615" s="7">
        <f t="shared" si="143"/>
        <v>10.88</v>
      </c>
      <c r="F615" s="8"/>
      <c r="J615" s="4"/>
    </row>
    <row r="616" spans="1:22" ht="12.9" customHeight="1">
      <c r="A616" s="7">
        <v>22</v>
      </c>
      <c r="B616" s="7">
        <v>11.412000000000006</v>
      </c>
      <c r="C616" s="7">
        <f t="shared" si="141"/>
        <v>11.25</v>
      </c>
      <c r="D616" s="7">
        <f t="shared" si="142"/>
        <v>1</v>
      </c>
      <c r="E616" s="7">
        <f t="shared" si="143"/>
        <v>11.25</v>
      </c>
      <c r="F616" s="8"/>
    </row>
    <row r="617" spans="1:22" ht="12.9" customHeight="1">
      <c r="A617" s="7">
        <v>23</v>
      </c>
      <c r="B617" s="7">
        <v>11.807000000000006</v>
      </c>
      <c r="C617" s="7">
        <f t="shared" si="141"/>
        <v>11.61</v>
      </c>
      <c r="D617" s="7">
        <f t="shared" si="142"/>
        <v>1</v>
      </c>
      <c r="E617" s="7">
        <f t="shared" si="143"/>
        <v>11.61</v>
      </c>
      <c r="F617" s="8"/>
    </row>
    <row r="618" spans="1:22" ht="12.9" customHeight="1">
      <c r="A618" s="7">
        <v>24</v>
      </c>
      <c r="B618" s="7">
        <v>12.147000000000006</v>
      </c>
      <c r="C618" s="7">
        <f t="shared" si="141"/>
        <v>11.98</v>
      </c>
      <c r="D618" s="7">
        <f t="shared" si="142"/>
        <v>1</v>
      </c>
      <c r="E618" s="7">
        <f t="shared" si="143"/>
        <v>11.98</v>
      </c>
      <c r="F618" s="8"/>
    </row>
    <row r="619" spans="1:22" ht="12.9" customHeight="1">
      <c r="A619" s="7">
        <v>28</v>
      </c>
      <c r="B619" s="7">
        <v>12.337000000000007</v>
      </c>
      <c r="C619" s="7">
        <f t="shared" si="141"/>
        <v>12.24</v>
      </c>
      <c r="D619" s="7">
        <f t="shared" si="142"/>
        <v>4</v>
      </c>
      <c r="E619" s="7">
        <f t="shared" si="143"/>
        <v>48.96</v>
      </c>
      <c r="F619" s="8"/>
    </row>
    <row r="620" spans="1:22" ht="12.9" customHeight="1">
      <c r="A620" s="7">
        <v>32</v>
      </c>
      <c r="B620" s="7">
        <v>12.257000000000005</v>
      </c>
      <c r="C620" s="7">
        <f t="shared" si="141"/>
        <v>12.3</v>
      </c>
      <c r="D620" s="7">
        <f t="shared" si="142"/>
        <v>4</v>
      </c>
      <c r="E620" s="7">
        <f t="shared" si="143"/>
        <v>49.2</v>
      </c>
      <c r="F620" s="8"/>
    </row>
    <row r="621" spans="1:22" ht="12.9" customHeight="1">
      <c r="A621" s="7">
        <v>34</v>
      </c>
      <c r="B621" s="7">
        <v>13.227000000000006</v>
      </c>
      <c r="C621" s="7">
        <f t="shared" si="141"/>
        <v>12.74</v>
      </c>
      <c r="D621" s="7">
        <f t="shared" si="142"/>
        <v>2</v>
      </c>
      <c r="E621" s="7">
        <f t="shared" si="143"/>
        <v>25.48</v>
      </c>
      <c r="F621" s="8"/>
    </row>
    <row r="622" spans="1:22" ht="12.9" customHeight="1">
      <c r="A622" s="7">
        <v>37</v>
      </c>
      <c r="B622" s="7">
        <v>14.037000000000006</v>
      </c>
      <c r="C622" s="7">
        <f t="shared" si="141"/>
        <v>13.63</v>
      </c>
      <c r="D622" s="7">
        <f t="shared" si="142"/>
        <v>3</v>
      </c>
      <c r="E622" s="7">
        <f t="shared" si="143"/>
        <v>40.89</v>
      </c>
      <c r="F622" s="8" t="s">
        <v>74</v>
      </c>
    </row>
    <row r="628" spans="1:6" ht="12.9" customHeight="1">
      <c r="A628" s="6" t="s">
        <v>70</v>
      </c>
      <c r="B628" s="7"/>
      <c r="C628" s="7"/>
      <c r="D628" s="7"/>
      <c r="E628" s="7"/>
      <c r="F628" s="8"/>
    </row>
    <row r="629" spans="1:6" ht="12.9" customHeight="1">
      <c r="A629" s="7" t="s">
        <v>5</v>
      </c>
      <c r="B629" s="7" t="s">
        <v>46</v>
      </c>
      <c r="C629" s="7"/>
      <c r="D629" s="7"/>
      <c r="E629" s="7"/>
      <c r="F629" s="8" t="s">
        <v>48</v>
      </c>
    </row>
    <row r="630" spans="1:6" ht="12.9" customHeight="1">
      <c r="A630" s="7">
        <v>0</v>
      </c>
      <c r="B630" s="7">
        <v>14.216000000000008</v>
      </c>
      <c r="C630" s="7"/>
      <c r="D630" s="7"/>
      <c r="E630" s="7"/>
      <c r="F630" s="8" t="s">
        <v>66</v>
      </c>
    </row>
    <row r="631" spans="1:6" ht="12.9" customHeight="1">
      <c r="A631" s="7">
        <v>2</v>
      </c>
      <c r="B631" s="7">
        <v>13.847000000000008</v>
      </c>
      <c r="C631" s="7"/>
      <c r="D631" s="7"/>
      <c r="E631" s="7"/>
      <c r="F631" s="8"/>
    </row>
    <row r="632" spans="1:6" ht="12.9" customHeight="1">
      <c r="A632" s="7">
        <v>3</v>
      </c>
      <c r="B632" s="7">
        <v>13.23200000000001</v>
      </c>
      <c r="C632" s="7"/>
      <c r="D632" s="7"/>
      <c r="E632" s="7"/>
      <c r="F632" s="8"/>
    </row>
    <row r="633" spans="1:6" ht="12.9" customHeight="1">
      <c r="A633" s="7">
        <v>4</v>
      </c>
      <c r="B633" s="7">
        <v>12.612000000000009</v>
      </c>
      <c r="C633" s="7"/>
      <c r="D633" s="7"/>
      <c r="E633" s="7"/>
      <c r="F633" s="8"/>
    </row>
    <row r="634" spans="1:6" ht="12.9" customHeight="1">
      <c r="A634" s="7">
        <v>5</v>
      </c>
      <c r="B634" s="7">
        <v>11.75200000000001</v>
      </c>
      <c r="C634" s="7"/>
      <c r="D634" s="7"/>
      <c r="E634" s="7"/>
      <c r="F634" s="8"/>
    </row>
    <row r="635" spans="1:6" ht="12.9" customHeight="1">
      <c r="A635" s="7">
        <v>6</v>
      </c>
      <c r="B635" s="7">
        <v>11.432000000000009</v>
      </c>
      <c r="C635" s="7"/>
      <c r="D635" s="7"/>
      <c r="E635" s="7"/>
      <c r="F635" s="8"/>
    </row>
    <row r="636" spans="1:6" ht="12.9" customHeight="1">
      <c r="A636" s="7">
        <v>7</v>
      </c>
      <c r="B636" s="7">
        <v>10.932000000000009</v>
      </c>
      <c r="C636" s="7"/>
      <c r="D636" s="7"/>
      <c r="E636" s="7"/>
      <c r="F636" s="8"/>
    </row>
    <row r="637" spans="1:6" ht="12.9" customHeight="1">
      <c r="A637" s="7">
        <v>8</v>
      </c>
      <c r="B637" s="7">
        <v>10.592000000000009</v>
      </c>
      <c r="C637" s="7"/>
      <c r="D637" s="7"/>
      <c r="E637" s="7"/>
      <c r="F637" s="8"/>
    </row>
    <row r="638" spans="1:6" ht="12.9" customHeight="1">
      <c r="A638" s="7">
        <v>9</v>
      </c>
      <c r="B638" s="7">
        <v>10.49200000000001</v>
      </c>
      <c r="C638" s="7"/>
      <c r="D638" s="7"/>
      <c r="E638" s="7"/>
      <c r="F638" s="8"/>
    </row>
    <row r="639" spans="1:6" ht="12.9" customHeight="1">
      <c r="A639" s="7">
        <v>11</v>
      </c>
      <c r="B639" s="7">
        <v>10.352000000000009</v>
      </c>
      <c r="C639" s="7"/>
      <c r="D639" s="7"/>
      <c r="E639" s="7"/>
      <c r="F639" s="8"/>
    </row>
    <row r="640" spans="1:6" ht="12.9" customHeight="1">
      <c r="A640" s="7">
        <v>13</v>
      </c>
      <c r="B640" s="7">
        <v>10.39200000000001</v>
      </c>
      <c r="C640" s="7"/>
      <c r="D640" s="7"/>
      <c r="E640" s="7"/>
      <c r="F640" s="8"/>
    </row>
    <row r="641" spans="1:6" ht="12.9" customHeight="1">
      <c r="A641" s="7">
        <v>15</v>
      </c>
      <c r="B641" s="7">
        <v>10.25200000000001</v>
      </c>
      <c r="C641" s="7"/>
      <c r="D641" s="7"/>
      <c r="E641" s="7"/>
      <c r="F641" s="8"/>
    </row>
    <row r="642" spans="1:6" ht="12.9" customHeight="1">
      <c r="A642" s="7">
        <v>17</v>
      </c>
      <c r="B642" s="7">
        <v>10.24200000000001</v>
      </c>
      <c r="C642" s="7"/>
      <c r="D642" s="7"/>
      <c r="E642" s="7"/>
      <c r="F642" s="8"/>
    </row>
    <row r="643" spans="1:6" ht="12.9" customHeight="1">
      <c r="A643" s="7">
        <v>19</v>
      </c>
      <c r="B643" s="7">
        <v>10.192000000000009</v>
      </c>
      <c r="C643" s="7"/>
      <c r="D643" s="7"/>
      <c r="E643" s="7"/>
      <c r="F643" s="8"/>
    </row>
    <row r="644" spans="1:6" ht="12.9" customHeight="1">
      <c r="A644" s="7">
        <v>21</v>
      </c>
      <c r="B644" s="7">
        <v>10.112000000000009</v>
      </c>
      <c r="C644" s="7"/>
      <c r="D644" s="7"/>
      <c r="E644" s="7"/>
      <c r="F644" s="8"/>
    </row>
    <row r="645" spans="1:6" ht="12.9" customHeight="1">
      <c r="A645" s="7">
        <v>23</v>
      </c>
      <c r="B645" s="7">
        <v>10.30200000000001</v>
      </c>
      <c r="C645" s="7"/>
      <c r="D645" s="7"/>
      <c r="E645" s="7"/>
      <c r="F645" s="8"/>
    </row>
    <row r="646" spans="1:6" ht="12.9" customHeight="1">
      <c r="A646" s="7">
        <v>25</v>
      </c>
      <c r="B646" s="7">
        <v>10.422000000000009</v>
      </c>
      <c r="C646" s="7"/>
      <c r="D646" s="7"/>
      <c r="E646" s="7"/>
      <c r="F646" s="8"/>
    </row>
    <row r="647" spans="1:6" ht="12.9" customHeight="1">
      <c r="A647" s="7">
        <v>26</v>
      </c>
      <c r="B647" s="7">
        <v>10.57200000000001</v>
      </c>
      <c r="C647" s="7"/>
      <c r="D647" s="7"/>
      <c r="E647" s="7"/>
      <c r="F647" s="8"/>
    </row>
    <row r="648" spans="1:6" ht="12.9" customHeight="1">
      <c r="A648" s="7">
        <v>27</v>
      </c>
      <c r="B648" s="7">
        <v>10.73200000000001</v>
      </c>
      <c r="C648" s="7"/>
      <c r="D648" s="7"/>
      <c r="E648" s="7"/>
      <c r="F648" s="8"/>
    </row>
    <row r="649" spans="1:6" ht="12.9" customHeight="1">
      <c r="A649" s="7">
        <v>28</v>
      </c>
      <c r="B649" s="7">
        <v>10.81200000000001</v>
      </c>
      <c r="C649" s="7"/>
      <c r="D649" s="7"/>
      <c r="E649" s="7"/>
      <c r="F649" s="8"/>
    </row>
    <row r="650" spans="1:6" ht="12.9" customHeight="1">
      <c r="A650" s="7">
        <v>29</v>
      </c>
      <c r="B650" s="7">
        <v>11.432000000000009</v>
      </c>
      <c r="C650" s="7"/>
      <c r="D650" s="7"/>
      <c r="E650" s="7"/>
      <c r="F650" s="8"/>
    </row>
    <row r="651" spans="1:6" ht="12.9" customHeight="1">
      <c r="A651" s="7">
        <v>30</v>
      </c>
      <c r="B651" s="7">
        <v>11.692000000000009</v>
      </c>
      <c r="C651" s="7"/>
      <c r="D651" s="7"/>
      <c r="E651" s="7"/>
      <c r="F651" s="8"/>
    </row>
    <row r="652" spans="1:6" ht="12.9" customHeight="1">
      <c r="A652" s="7">
        <v>41</v>
      </c>
      <c r="B652" s="7">
        <v>13.692000000000009</v>
      </c>
      <c r="C652" s="7"/>
      <c r="D652" s="7"/>
      <c r="E652" s="7"/>
      <c r="F652" s="8" t="s">
        <v>75</v>
      </c>
    </row>
    <row r="655" spans="1:6" ht="12.9" customHeight="1">
      <c r="A655" s="6" t="s">
        <v>71</v>
      </c>
      <c r="B655" s="7"/>
      <c r="C655" s="7"/>
      <c r="D655" s="7"/>
      <c r="E655" s="7"/>
      <c r="F655" s="8"/>
    </row>
    <row r="656" spans="1:6" ht="12.9" customHeight="1">
      <c r="A656" s="7" t="s">
        <v>5</v>
      </c>
      <c r="B656" s="7" t="s">
        <v>46</v>
      </c>
      <c r="C656" s="7"/>
      <c r="D656" s="7"/>
      <c r="E656" s="7"/>
      <c r="F656" s="8" t="s">
        <v>48</v>
      </c>
    </row>
    <row r="657" spans="1:6" ht="12.9" customHeight="1">
      <c r="A657" s="7">
        <v>0</v>
      </c>
      <c r="B657" s="7">
        <v>14.342000000000009</v>
      </c>
      <c r="C657" s="7"/>
      <c r="D657" s="7"/>
      <c r="E657" s="7"/>
      <c r="F657" s="8" t="s">
        <v>66</v>
      </c>
    </row>
    <row r="658" spans="1:6" ht="12.9" customHeight="1">
      <c r="A658" s="7">
        <v>1</v>
      </c>
      <c r="B658" s="7">
        <v>13.90200000000001</v>
      </c>
      <c r="C658" s="7"/>
      <c r="D658" s="7"/>
      <c r="E658" s="7"/>
      <c r="F658" s="8"/>
    </row>
    <row r="659" spans="1:6" ht="12.9" customHeight="1">
      <c r="A659" s="7">
        <v>2</v>
      </c>
      <c r="B659" s="7">
        <v>12.762000000000009</v>
      </c>
      <c r="C659" s="7"/>
      <c r="D659" s="7"/>
      <c r="E659" s="7"/>
      <c r="F659" s="8"/>
    </row>
    <row r="660" spans="1:6" ht="12.9" customHeight="1">
      <c r="A660" s="7">
        <v>3</v>
      </c>
      <c r="B660" s="7">
        <v>11.98200000000001</v>
      </c>
      <c r="C660" s="7"/>
      <c r="D660" s="7"/>
      <c r="E660" s="7"/>
      <c r="F660" s="8"/>
    </row>
    <row r="661" spans="1:6" ht="12.9" customHeight="1">
      <c r="A661" s="7">
        <v>4</v>
      </c>
      <c r="B661" s="7">
        <v>11.436000000000011</v>
      </c>
      <c r="C661" s="7"/>
      <c r="D661" s="7"/>
      <c r="E661" s="7"/>
      <c r="F661" s="8"/>
    </row>
    <row r="662" spans="1:6" ht="12.9" customHeight="1">
      <c r="A662" s="7">
        <v>5</v>
      </c>
      <c r="B662" s="7">
        <v>10.96600000000001</v>
      </c>
      <c r="C662" s="7"/>
      <c r="D662" s="7"/>
      <c r="E662" s="7"/>
      <c r="F662" s="8"/>
    </row>
    <row r="663" spans="1:6" ht="12.9" customHeight="1">
      <c r="A663" s="7">
        <v>6</v>
      </c>
      <c r="B663" s="7">
        <v>10.77600000000001</v>
      </c>
      <c r="C663" s="7"/>
      <c r="D663" s="7"/>
      <c r="E663" s="7"/>
      <c r="F663" s="8"/>
    </row>
    <row r="664" spans="1:6" ht="12.9" customHeight="1">
      <c r="A664" s="7">
        <v>7</v>
      </c>
      <c r="B664" s="7">
        <v>10.766000000000011</v>
      </c>
      <c r="C664" s="7"/>
      <c r="D664" s="7"/>
      <c r="E664" s="7"/>
      <c r="F664" s="8"/>
    </row>
    <row r="665" spans="1:6" ht="12.9" customHeight="1">
      <c r="A665" s="7">
        <v>9</v>
      </c>
      <c r="B665" s="7">
        <v>10.63600000000001</v>
      </c>
      <c r="C665" s="7"/>
      <c r="D665" s="7"/>
      <c r="E665" s="7"/>
      <c r="F665" s="8"/>
    </row>
    <row r="666" spans="1:6" ht="12.9" customHeight="1">
      <c r="A666" s="7">
        <v>11</v>
      </c>
      <c r="B666" s="7">
        <v>10.496000000000011</v>
      </c>
      <c r="C666" s="7"/>
      <c r="D666" s="7"/>
      <c r="E666" s="7"/>
      <c r="F666" s="8"/>
    </row>
    <row r="667" spans="1:6" ht="12.9" customHeight="1">
      <c r="A667" s="7">
        <v>13</v>
      </c>
      <c r="B667" s="7">
        <v>10.416000000000011</v>
      </c>
      <c r="C667" s="7"/>
      <c r="D667" s="7"/>
      <c r="E667" s="7"/>
      <c r="F667" s="8"/>
    </row>
    <row r="668" spans="1:6" ht="12.9" customHeight="1">
      <c r="A668" s="7">
        <v>15</v>
      </c>
      <c r="B668" s="7">
        <v>10.47600000000001</v>
      </c>
      <c r="C668" s="7"/>
      <c r="D668" s="7"/>
      <c r="E668" s="7"/>
      <c r="F668" s="8"/>
    </row>
    <row r="669" spans="1:6" ht="12.9" customHeight="1">
      <c r="A669" s="7">
        <v>17</v>
      </c>
      <c r="B669" s="7">
        <v>10.36600000000001</v>
      </c>
      <c r="C669" s="7"/>
      <c r="D669" s="7"/>
      <c r="E669" s="7"/>
      <c r="F669" s="8"/>
    </row>
    <row r="670" spans="1:6" ht="12.9" customHeight="1">
      <c r="A670" s="7">
        <v>19</v>
      </c>
      <c r="B670" s="7">
        <v>10.246000000000011</v>
      </c>
      <c r="C670" s="7"/>
      <c r="D670" s="7"/>
      <c r="E670" s="7"/>
      <c r="F670" s="8"/>
    </row>
    <row r="671" spans="1:6" ht="12.9" customHeight="1">
      <c r="A671" s="7">
        <v>21</v>
      </c>
      <c r="B671" s="7">
        <v>10.266000000000011</v>
      </c>
      <c r="C671" s="7"/>
      <c r="D671" s="7"/>
      <c r="E671" s="7"/>
      <c r="F671" s="8"/>
    </row>
    <row r="672" spans="1:6" ht="12.9" customHeight="1">
      <c r="A672" s="7">
        <v>22</v>
      </c>
      <c r="B672" s="7">
        <v>10.426000000000011</v>
      </c>
      <c r="C672" s="7"/>
      <c r="D672" s="7"/>
      <c r="E672" s="7"/>
      <c r="F672" s="8"/>
    </row>
    <row r="673" spans="1:6" ht="12.9" customHeight="1">
      <c r="A673" s="7">
        <v>23</v>
      </c>
      <c r="B673" s="7">
        <v>11.016000000000011</v>
      </c>
      <c r="C673" s="7"/>
      <c r="D673" s="7"/>
      <c r="E673" s="7"/>
      <c r="F673" s="8"/>
    </row>
    <row r="674" spans="1:6" ht="12.9" customHeight="1">
      <c r="A674" s="7">
        <v>24</v>
      </c>
      <c r="B674" s="7">
        <v>11.096000000000011</v>
      </c>
      <c r="C674" s="7"/>
      <c r="D674" s="7"/>
      <c r="E674" s="7"/>
      <c r="F674" s="8"/>
    </row>
    <row r="675" spans="1:6" ht="12.9" customHeight="1">
      <c r="A675" s="7">
        <v>25</v>
      </c>
      <c r="B675" s="7">
        <v>11.436000000000011</v>
      </c>
      <c r="C675" s="7"/>
      <c r="D675" s="7"/>
      <c r="E675" s="7"/>
      <c r="F675" s="8"/>
    </row>
    <row r="676" spans="1:6" ht="12.9" customHeight="1">
      <c r="A676" s="7">
        <v>26</v>
      </c>
      <c r="B676" s="7">
        <v>12.31200000000001</v>
      </c>
      <c r="C676" s="7"/>
      <c r="D676" s="7"/>
      <c r="E676" s="7"/>
      <c r="F676" s="8"/>
    </row>
    <row r="677" spans="1:6" ht="12.9" customHeight="1">
      <c r="A677" s="7">
        <v>27</v>
      </c>
      <c r="B677" s="7">
        <v>13.012000000000009</v>
      </c>
      <c r="C677" s="7"/>
      <c r="D677" s="7"/>
      <c r="E677" s="7"/>
      <c r="F677" s="8"/>
    </row>
    <row r="678" spans="1:6" ht="12.9" customHeight="1">
      <c r="A678" s="7">
        <v>28</v>
      </c>
      <c r="B678" s="7">
        <v>13.83200000000001</v>
      </c>
      <c r="C678" s="7"/>
      <c r="D678" s="7"/>
      <c r="E678" s="7"/>
      <c r="F678" s="8"/>
    </row>
    <row r="679" spans="1:6" ht="12.9" customHeight="1">
      <c r="A679" s="7">
        <v>29</v>
      </c>
      <c r="B679" s="7">
        <v>14.262000000000009</v>
      </c>
      <c r="C679" s="7"/>
      <c r="D679" s="7"/>
      <c r="E679" s="7"/>
      <c r="F679" s="8" t="s">
        <v>74</v>
      </c>
    </row>
    <row r="691" spans="1:6" ht="12.9" customHeight="1">
      <c r="A691" s="6" t="s">
        <v>72</v>
      </c>
      <c r="B691" s="7"/>
      <c r="C691" s="7"/>
      <c r="D691" s="7"/>
      <c r="E691" s="7"/>
      <c r="F691" s="8"/>
    </row>
    <row r="692" spans="1:6" ht="12.9" customHeight="1">
      <c r="A692" s="7" t="s">
        <v>5</v>
      </c>
      <c r="B692" s="7" t="s">
        <v>46</v>
      </c>
      <c r="C692" s="7"/>
      <c r="D692" s="7"/>
      <c r="E692" s="7"/>
      <c r="F692" s="8" t="s">
        <v>48</v>
      </c>
    </row>
    <row r="693" spans="1:6" ht="12.9" customHeight="1">
      <c r="A693" s="7">
        <v>0</v>
      </c>
      <c r="B693" s="7">
        <v>14.32800000000001</v>
      </c>
      <c r="C693" s="7"/>
      <c r="D693" s="7"/>
      <c r="E693" s="7"/>
      <c r="F693" s="8" t="s">
        <v>66</v>
      </c>
    </row>
    <row r="694" spans="1:6" ht="12.9" customHeight="1">
      <c r="A694" s="7">
        <v>1</v>
      </c>
      <c r="B694" s="7">
        <v>13.89800000000001</v>
      </c>
      <c r="C694" s="7"/>
      <c r="D694" s="7"/>
      <c r="E694" s="7"/>
      <c r="F694" s="8"/>
    </row>
    <row r="695" spans="1:6" ht="12.9" customHeight="1">
      <c r="A695" s="7">
        <v>2</v>
      </c>
      <c r="B695" s="7">
        <v>13.30800000000001</v>
      </c>
      <c r="C695" s="7"/>
      <c r="D695" s="7"/>
      <c r="E695" s="7"/>
      <c r="F695" s="8"/>
    </row>
    <row r="696" spans="1:6" ht="12.9" customHeight="1">
      <c r="A696" s="7">
        <v>3</v>
      </c>
      <c r="B696" s="7">
        <v>12.618000000000011</v>
      </c>
      <c r="C696" s="7"/>
      <c r="D696" s="7"/>
      <c r="E696" s="7"/>
      <c r="F696" s="8"/>
    </row>
    <row r="697" spans="1:6" ht="12.9" customHeight="1">
      <c r="A697" s="7">
        <v>4</v>
      </c>
      <c r="B697" s="7">
        <v>11.838000000000012</v>
      </c>
      <c r="C697" s="7"/>
      <c r="D697" s="7"/>
      <c r="E697" s="7"/>
      <c r="F697" s="8"/>
    </row>
    <row r="698" spans="1:6" ht="12.9" customHeight="1">
      <c r="A698" s="7">
        <v>5</v>
      </c>
      <c r="B698" s="7">
        <v>11.41800000000001</v>
      </c>
      <c r="C698" s="7"/>
      <c r="D698" s="7"/>
      <c r="E698" s="7"/>
      <c r="F698" s="8"/>
    </row>
    <row r="699" spans="1:6" ht="12.9" customHeight="1">
      <c r="A699" s="7">
        <v>6</v>
      </c>
      <c r="B699" s="7">
        <v>10.97800000000001</v>
      </c>
      <c r="C699" s="7"/>
      <c r="D699" s="7"/>
      <c r="E699" s="7"/>
      <c r="F699" s="8"/>
    </row>
    <row r="700" spans="1:6" ht="12.9" customHeight="1">
      <c r="A700" s="7">
        <v>7</v>
      </c>
      <c r="B700" s="7">
        <v>10.82800000000001</v>
      </c>
      <c r="C700" s="7"/>
      <c r="D700" s="7"/>
      <c r="E700" s="7"/>
      <c r="F700" s="8"/>
    </row>
    <row r="701" spans="1:6" ht="12.9" customHeight="1">
      <c r="A701" s="7">
        <v>8</v>
      </c>
      <c r="B701" s="7">
        <v>10.698000000000009</v>
      </c>
      <c r="C701" s="7"/>
      <c r="D701" s="7"/>
      <c r="E701" s="7"/>
      <c r="F701" s="8"/>
    </row>
    <row r="702" spans="1:6" ht="12.9" customHeight="1">
      <c r="A702" s="7">
        <v>10</v>
      </c>
      <c r="B702" s="7">
        <v>10.438000000000009</v>
      </c>
      <c r="C702" s="7"/>
      <c r="D702" s="7"/>
      <c r="E702" s="7"/>
      <c r="F702" s="8"/>
    </row>
    <row r="703" spans="1:6" ht="12.9" customHeight="1">
      <c r="A703" s="7">
        <v>12</v>
      </c>
      <c r="B703" s="7">
        <v>10.31800000000001</v>
      </c>
      <c r="C703" s="7"/>
      <c r="D703" s="7"/>
      <c r="E703" s="7"/>
      <c r="F703" s="8"/>
    </row>
    <row r="704" spans="1:6" ht="12.9" customHeight="1">
      <c r="A704" s="7">
        <v>14</v>
      </c>
      <c r="B704" s="7">
        <v>10.26800000000001</v>
      </c>
      <c r="C704" s="7"/>
      <c r="D704" s="7"/>
      <c r="E704" s="7"/>
      <c r="F704" s="8"/>
    </row>
    <row r="705" spans="1:6" ht="12.9" customHeight="1">
      <c r="A705" s="7">
        <v>16</v>
      </c>
      <c r="B705" s="7">
        <v>9.9680000000000106</v>
      </c>
      <c r="C705" s="7"/>
      <c r="D705" s="7"/>
      <c r="E705" s="7"/>
      <c r="F705" s="8"/>
    </row>
    <row r="706" spans="1:6" ht="12.9" customHeight="1">
      <c r="A706" s="7">
        <v>18</v>
      </c>
      <c r="B706" s="7">
        <v>10.028000000000009</v>
      </c>
      <c r="C706" s="7"/>
      <c r="D706" s="7"/>
      <c r="E706" s="7"/>
      <c r="F706" s="8"/>
    </row>
    <row r="707" spans="1:6" ht="12.9" customHeight="1">
      <c r="A707" s="7">
        <v>20</v>
      </c>
      <c r="B707" s="7">
        <v>10.26800000000001</v>
      </c>
      <c r="C707" s="7"/>
      <c r="D707" s="7"/>
      <c r="E707" s="7"/>
      <c r="F707" s="8"/>
    </row>
    <row r="708" spans="1:6" ht="12.9" customHeight="1">
      <c r="A708" s="7">
        <v>21</v>
      </c>
      <c r="B708" s="7">
        <v>10.40800000000001</v>
      </c>
      <c r="C708" s="7"/>
      <c r="D708" s="7"/>
      <c r="E708" s="7"/>
      <c r="F708" s="8"/>
    </row>
    <row r="709" spans="1:6" ht="12.9" customHeight="1">
      <c r="A709" s="7">
        <v>22</v>
      </c>
      <c r="B709" s="7">
        <v>10.548000000000011</v>
      </c>
      <c r="C709" s="7"/>
      <c r="D709" s="7"/>
      <c r="E709" s="7"/>
      <c r="F709" s="8"/>
    </row>
    <row r="710" spans="1:6" ht="12.9" customHeight="1">
      <c r="A710" s="7">
        <v>23</v>
      </c>
      <c r="B710" s="7">
        <v>10.64800000000001</v>
      </c>
      <c r="C710" s="7"/>
      <c r="D710" s="7"/>
      <c r="E710" s="7"/>
      <c r="F710" s="8"/>
    </row>
    <row r="711" spans="1:6" ht="12.9" customHeight="1">
      <c r="A711" s="7">
        <v>24</v>
      </c>
      <c r="B711" s="7">
        <v>10.92800000000001</v>
      </c>
      <c r="C711" s="7"/>
      <c r="D711" s="7"/>
      <c r="E711" s="7"/>
      <c r="F711" s="8"/>
    </row>
    <row r="712" spans="1:6" ht="12.9" customHeight="1">
      <c r="A712" s="7">
        <v>25</v>
      </c>
      <c r="B712" s="7">
        <v>11.41800000000001</v>
      </c>
      <c r="C712" s="7"/>
      <c r="D712" s="7"/>
      <c r="E712" s="7"/>
      <c r="F712" s="8"/>
    </row>
    <row r="713" spans="1:6" ht="12.9" customHeight="1">
      <c r="A713" s="7">
        <v>26</v>
      </c>
      <c r="B713" s="7">
        <v>11.698000000000011</v>
      </c>
      <c r="C713" s="7"/>
      <c r="D713" s="7"/>
      <c r="E713" s="7"/>
      <c r="F713" s="8"/>
    </row>
    <row r="714" spans="1:6" ht="12.9" customHeight="1">
      <c r="A714" s="7">
        <v>27</v>
      </c>
      <c r="B714" s="7">
        <v>11.72800000000001</v>
      </c>
      <c r="C714" s="7"/>
      <c r="D714" s="7"/>
      <c r="E714" s="7"/>
      <c r="F714" s="8"/>
    </row>
    <row r="715" spans="1:6" ht="12.9" customHeight="1">
      <c r="A715" s="7">
        <v>28</v>
      </c>
      <c r="B715" s="7">
        <v>12.06800000000001</v>
      </c>
      <c r="C715" s="7"/>
      <c r="D715" s="7"/>
      <c r="E715" s="7"/>
      <c r="F715" s="8"/>
    </row>
    <row r="716" spans="1:6" ht="12.9" customHeight="1">
      <c r="A716" s="7">
        <v>29</v>
      </c>
      <c r="B716" s="7">
        <v>12.98800000000001</v>
      </c>
      <c r="C716" s="7"/>
      <c r="D716" s="7"/>
      <c r="E716" s="7"/>
      <c r="F716" s="8"/>
    </row>
    <row r="717" spans="1:6" ht="12.9" customHeight="1">
      <c r="A717" s="7">
        <v>30</v>
      </c>
      <c r="B717" s="7">
        <v>13.788000000000011</v>
      </c>
      <c r="C717" s="7"/>
      <c r="D717" s="7"/>
      <c r="E717" s="7"/>
      <c r="F717" s="8"/>
    </row>
    <row r="718" spans="1:6" ht="12.9" customHeight="1">
      <c r="A718" s="7">
        <v>40</v>
      </c>
      <c r="B718" s="7"/>
      <c r="C718" s="7"/>
      <c r="D718" s="7"/>
      <c r="E718" s="7"/>
      <c r="F718" s="8" t="s">
        <v>76</v>
      </c>
    </row>
    <row r="721" spans="1:6" ht="12.9" customHeight="1">
      <c r="A721" s="6" t="s">
        <v>73</v>
      </c>
      <c r="B721" s="7"/>
      <c r="C721" s="7"/>
      <c r="D721" s="7"/>
      <c r="E721" s="7"/>
      <c r="F721" s="8"/>
    </row>
    <row r="722" spans="1:6" ht="12.9" customHeight="1">
      <c r="A722" s="7" t="s">
        <v>5</v>
      </c>
      <c r="B722" s="7" t="s">
        <v>46</v>
      </c>
      <c r="C722" s="7"/>
      <c r="D722" s="7"/>
      <c r="E722" s="7"/>
      <c r="F722" s="8" t="s">
        <v>48</v>
      </c>
    </row>
    <row r="723" spans="1:6" ht="12.9" customHeight="1">
      <c r="A723" s="7">
        <v>0</v>
      </c>
      <c r="B723" s="7">
        <v>14.893000000000011</v>
      </c>
      <c r="C723" s="7"/>
      <c r="D723" s="7"/>
      <c r="E723" s="7"/>
      <c r="F723" s="8" t="s">
        <v>66</v>
      </c>
    </row>
    <row r="724" spans="1:6" ht="12.9" customHeight="1">
      <c r="A724" s="7">
        <v>2</v>
      </c>
      <c r="B724" s="7">
        <v>14.233000000000013</v>
      </c>
      <c r="C724" s="7"/>
      <c r="D724" s="7"/>
      <c r="E724" s="7"/>
      <c r="F724" s="8"/>
    </row>
    <row r="725" spans="1:6" ht="12.9" customHeight="1">
      <c r="A725" s="7">
        <v>3</v>
      </c>
      <c r="B725" s="7">
        <v>13.613000000000012</v>
      </c>
      <c r="C725" s="7"/>
      <c r="D725" s="7"/>
      <c r="E725" s="7"/>
      <c r="F725" s="8"/>
    </row>
    <row r="726" spans="1:6" ht="12.9" customHeight="1">
      <c r="A726" s="7">
        <v>5</v>
      </c>
      <c r="B726" s="7">
        <v>12.473000000000013</v>
      </c>
      <c r="C726" s="7"/>
      <c r="D726" s="7"/>
      <c r="E726" s="7"/>
      <c r="F726" s="8"/>
    </row>
    <row r="727" spans="1:6" ht="12.9" customHeight="1">
      <c r="A727" s="7">
        <v>6</v>
      </c>
      <c r="B727" s="7">
        <v>11.453000000000014</v>
      </c>
      <c r="C727" s="7"/>
      <c r="D727" s="7"/>
      <c r="E727" s="7"/>
      <c r="F727" s="8"/>
    </row>
    <row r="728" spans="1:6" ht="12.9" customHeight="1">
      <c r="A728" s="7">
        <v>7</v>
      </c>
      <c r="B728" s="7">
        <v>11.233000000000013</v>
      </c>
      <c r="C728" s="7"/>
      <c r="D728" s="7"/>
      <c r="E728" s="7"/>
      <c r="F728" s="8"/>
    </row>
    <row r="729" spans="1:6" ht="12.9" customHeight="1">
      <c r="A729" s="7">
        <v>8</v>
      </c>
      <c r="B729" s="7">
        <v>10.973000000000013</v>
      </c>
      <c r="C729" s="7"/>
      <c r="D729" s="7"/>
      <c r="E729" s="7"/>
      <c r="F729" s="8"/>
    </row>
    <row r="730" spans="1:6" ht="12.9" customHeight="1">
      <c r="A730" s="7">
        <v>9</v>
      </c>
      <c r="B730" s="7">
        <v>10.983000000000013</v>
      </c>
      <c r="C730" s="7"/>
      <c r="D730" s="7"/>
      <c r="E730" s="7"/>
      <c r="F730" s="8"/>
    </row>
    <row r="731" spans="1:6" ht="12.9" customHeight="1">
      <c r="A731" s="7">
        <v>11</v>
      </c>
      <c r="B731" s="7">
        <v>10.933000000000014</v>
      </c>
      <c r="C731" s="7"/>
      <c r="D731" s="7"/>
      <c r="E731" s="7"/>
      <c r="F731" s="8"/>
    </row>
    <row r="732" spans="1:6" ht="12.9" customHeight="1">
      <c r="A732" s="7">
        <v>13</v>
      </c>
      <c r="B732" s="7">
        <v>10.883000000000013</v>
      </c>
      <c r="C732" s="7"/>
      <c r="D732" s="7"/>
      <c r="E732" s="7"/>
      <c r="F732" s="8"/>
    </row>
    <row r="733" spans="1:6" ht="12.9" customHeight="1">
      <c r="A733" s="7">
        <v>15</v>
      </c>
      <c r="B733" s="7">
        <v>11.013000000000014</v>
      </c>
      <c r="C733" s="7"/>
      <c r="D733" s="7"/>
      <c r="E733" s="7"/>
      <c r="F733" s="8"/>
    </row>
    <row r="734" spans="1:6" ht="12.9" customHeight="1">
      <c r="A734" s="7">
        <v>17</v>
      </c>
      <c r="B734" s="7">
        <v>11.043000000000013</v>
      </c>
      <c r="C734" s="7"/>
      <c r="D734" s="7"/>
      <c r="E734" s="7"/>
      <c r="F734" s="8"/>
    </row>
    <row r="735" spans="1:6" ht="12.9" customHeight="1">
      <c r="A735" s="7">
        <v>19</v>
      </c>
      <c r="B735" s="7">
        <v>11.053000000000013</v>
      </c>
      <c r="C735" s="7"/>
      <c r="D735" s="7"/>
      <c r="E735" s="7"/>
      <c r="F735" s="8"/>
    </row>
    <row r="736" spans="1:6" ht="12.9" customHeight="1">
      <c r="A736" s="7">
        <v>21</v>
      </c>
      <c r="B736" s="7">
        <v>10.973000000000013</v>
      </c>
      <c r="C736" s="7"/>
      <c r="D736" s="7"/>
      <c r="E736" s="7"/>
      <c r="F736" s="8"/>
    </row>
    <row r="737" spans="1:6" ht="12.9" customHeight="1">
      <c r="A737" s="7">
        <v>23</v>
      </c>
      <c r="B737" s="7">
        <v>10.963000000000013</v>
      </c>
      <c r="C737" s="7"/>
      <c r="D737" s="7"/>
      <c r="E737" s="7"/>
      <c r="F737" s="8"/>
    </row>
    <row r="738" spans="1:6" ht="12.9" customHeight="1">
      <c r="A738" s="7">
        <v>25</v>
      </c>
      <c r="B738" s="7">
        <v>10.893000000000013</v>
      </c>
      <c r="C738" s="7"/>
      <c r="D738" s="7"/>
      <c r="E738" s="7"/>
      <c r="F738" s="8"/>
    </row>
    <row r="739" spans="1:6" ht="12.9" customHeight="1">
      <c r="A739" s="7">
        <v>27</v>
      </c>
      <c r="B739" s="7">
        <v>10.803000000000013</v>
      </c>
      <c r="C739" s="7"/>
      <c r="D739" s="7"/>
      <c r="E739" s="7"/>
      <c r="F739" s="8"/>
    </row>
    <row r="740" spans="1:6" ht="12.9" customHeight="1">
      <c r="A740" s="7">
        <v>29</v>
      </c>
      <c r="B740" s="7">
        <v>10.773000000000014</v>
      </c>
      <c r="C740" s="7"/>
      <c r="D740" s="7"/>
      <c r="E740" s="7"/>
      <c r="F740" s="8"/>
    </row>
    <row r="741" spans="1:6" ht="12.9" customHeight="1">
      <c r="A741" s="7">
        <v>31</v>
      </c>
      <c r="B741" s="7">
        <v>10.833000000000014</v>
      </c>
      <c r="C741" s="7"/>
      <c r="D741" s="7"/>
      <c r="E741" s="7"/>
      <c r="F741" s="8"/>
    </row>
    <row r="742" spans="1:6" ht="12.9" customHeight="1">
      <c r="A742" s="7">
        <v>33</v>
      </c>
      <c r="B742" s="7">
        <v>10.923000000000014</v>
      </c>
      <c r="C742" s="7"/>
      <c r="D742" s="7"/>
      <c r="E742" s="7"/>
      <c r="F742" s="8"/>
    </row>
    <row r="743" spans="1:6" ht="12.9" customHeight="1">
      <c r="A743" s="7">
        <v>35</v>
      </c>
      <c r="B743" s="7">
        <v>10.913000000000014</v>
      </c>
      <c r="C743" s="7"/>
      <c r="D743" s="7"/>
      <c r="E743" s="7"/>
      <c r="F743" s="8"/>
    </row>
    <row r="744" spans="1:6" ht="12.9" customHeight="1">
      <c r="A744" s="7">
        <v>36</v>
      </c>
      <c r="B744" s="7">
        <v>10.973000000000013</v>
      </c>
      <c r="C744" s="7"/>
      <c r="D744" s="7"/>
      <c r="E744" s="7"/>
      <c r="F744" s="8"/>
    </row>
    <row r="745" spans="1:6" ht="12.9" customHeight="1">
      <c r="A745" s="7">
        <v>37</v>
      </c>
      <c r="B745" s="7">
        <v>11.023000000000014</v>
      </c>
      <c r="C745" s="7"/>
      <c r="D745" s="7"/>
      <c r="E745" s="7"/>
      <c r="F745" s="8"/>
    </row>
    <row r="746" spans="1:6" ht="12.9" customHeight="1">
      <c r="A746" s="7">
        <v>38</v>
      </c>
      <c r="B746" s="7">
        <v>11.053000000000013</v>
      </c>
      <c r="C746" s="7"/>
      <c r="D746" s="7"/>
      <c r="E746" s="7"/>
      <c r="F746" s="8"/>
    </row>
    <row r="747" spans="1:6" ht="12.9" customHeight="1">
      <c r="A747" s="7">
        <v>39</v>
      </c>
      <c r="B747" s="7">
        <v>11.053000000000013</v>
      </c>
      <c r="C747" s="7"/>
      <c r="D747" s="7"/>
      <c r="E747" s="7"/>
      <c r="F747" s="8"/>
    </row>
    <row r="748" spans="1:6" ht="12.9" customHeight="1">
      <c r="A748" s="7">
        <v>40</v>
      </c>
      <c r="B748" s="7">
        <v>11.457000000000011</v>
      </c>
      <c r="C748" s="7"/>
      <c r="D748" s="7"/>
      <c r="E748" s="7"/>
      <c r="F748" s="8"/>
    </row>
    <row r="749" spans="1:6" ht="12.9" customHeight="1">
      <c r="A749" s="7">
        <v>41</v>
      </c>
      <c r="B749" s="7">
        <v>11.063000000000013</v>
      </c>
      <c r="C749" s="7"/>
      <c r="D749" s="7"/>
      <c r="E749" s="7"/>
      <c r="F749" s="8"/>
    </row>
    <row r="750" spans="1:6" ht="12.9" customHeight="1">
      <c r="A750" s="7">
        <v>42</v>
      </c>
      <c r="B750" s="7">
        <v>12.483000000000013</v>
      </c>
      <c r="C750" s="7"/>
      <c r="D750" s="7"/>
      <c r="E750" s="7"/>
      <c r="F750" s="8"/>
    </row>
    <row r="751" spans="1:6" ht="12.9" customHeight="1">
      <c r="A751" s="7">
        <v>43</v>
      </c>
      <c r="B751" s="7">
        <v>12.083000000000013</v>
      </c>
      <c r="C751" s="7"/>
      <c r="D751" s="7"/>
      <c r="E751" s="7"/>
      <c r="F751" s="8"/>
    </row>
    <row r="752" spans="1:6" ht="12.9" customHeight="1">
      <c r="A752" s="7">
        <v>44</v>
      </c>
      <c r="B752" s="7">
        <v>12.843000000000012</v>
      </c>
      <c r="C752" s="7"/>
      <c r="D752" s="7"/>
      <c r="E752" s="7"/>
      <c r="F752" s="8" t="s">
        <v>77</v>
      </c>
    </row>
  </sheetData>
  <printOptions horizontalCentered="1"/>
  <pageMargins left="0.5" right="0.5" top="0.5" bottom="0.5" header="0" footer="0"/>
  <pageSetup scale="6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74"/>
  <sheetViews>
    <sheetView view="pageBreakPreview" topLeftCell="A381" zoomScale="110" zoomScaleNormal="112" zoomScaleSheetLayoutView="110" workbookViewId="0">
      <selection activeCell="AG247" sqref="AG247"/>
    </sheetView>
  </sheetViews>
  <sheetFormatPr defaultRowHeight="12.9" customHeight="1"/>
  <cols>
    <col min="1" max="1" width="10.44140625" style="5" customWidth="1"/>
    <col min="2" max="2" width="11.44140625" style="5" customWidth="1"/>
    <col min="3" max="3" width="9" style="5" hidden="1" customWidth="1"/>
    <col min="4" max="4" width="10.33203125" style="5" hidden="1" customWidth="1"/>
    <col min="5" max="5" width="10.109375" style="5" hidden="1" customWidth="1"/>
    <col min="6" max="6" width="20" customWidth="1"/>
    <col min="7" max="7" width="8.109375" customWidth="1"/>
    <col min="8" max="8" width="8" customWidth="1"/>
    <col min="9" max="9" width="7.6640625" customWidth="1"/>
    <col min="10" max="10" width="7.88671875" customWidth="1"/>
    <col min="11" max="11" width="8.44140625" customWidth="1"/>
    <col min="12" max="12" width="6.5546875" customWidth="1"/>
    <col min="13" max="13" width="8.44140625" customWidth="1"/>
    <col min="14" max="14" width="7.6640625" customWidth="1"/>
    <col min="15" max="15" width="8.33203125" customWidth="1"/>
    <col min="17" max="17" width="8.44140625" customWidth="1"/>
    <col min="18" max="18" width="8.88671875" customWidth="1"/>
    <col min="19" max="19" width="11.33203125" customWidth="1"/>
    <col min="20" max="20" width="0" hidden="1" customWidth="1"/>
    <col min="21" max="21" width="8.5546875" hidden="1" customWidth="1"/>
    <col min="22" max="22" width="9.5546875" hidden="1" customWidth="1"/>
  </cols>
  <sheetData>
    <row r="1" spans="1:22" ht="12.9" customHeight="1">
      <c r="A1" s="100" t="s">
        <v>86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2" ht="32.25" customHeight="1">
      <c r="A2" s="101" t="s">
        <v>87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</row>
    <row r="3" spans="1:22" ht="7.5" customHeight="1"/>
    <row r="4" spans="1:22" ht="12.9" customHeight="1">
      <c r="A4" s="31" t="s">
        <v>47</v>
      </c>
      <c r="B4" s="14"/>
      <c r="C4" s="14"/>
      <c r="D4" s="14"/>
      <c r="E4" s="15"/>
      <c r="F4" s="11"/>
      <c r="R4" s="32" t="s">
        <v>78</v>
      </c>
      <c r="S4" s="23"/>
      <c r="T4" s="22"/>
      <c r="U4" s="22"/>
      <c r="V4" s="24"/>
    </row>
    <row r="5" spans="1:22" ht="12.9" customHeight="1">
      <c r="A5" s="12" t="s">
        <v>5</v>
      </c>
      <c r="B5" s="12" t="s">
        <v>46</v>
      </c>
      <c r="C5" s="12" t="s">
        <v>80</v>
      </c>
      <c r="D5" s="12" t="s">
        <v>79</v>
      </c>
      <c r="E5" s="12" t="s">
        <v>81</v>
      </c>
      <c r="F5" s="8" t="s">
        <v>48</v>
      </c>
      <c r="R5" s="12" t="s">
        <v>5</v>
      </c>
      <c r="S5" s="12" t="s">
        <v>46</v>
      </c>
      <c r="T5" s="12" t="s">
        <v>80</v>
      </c>
      <c r="U5" s="12" t="s">
        <v>79</v>
      </c>
      <c r="V5" s="12" t="s">
        <v>81</v>
      </c>
    </row>
    <row r="6" spans="1:22" ht="12.9" customHeight="1">
      <c r="A6" s="7">
        <v>0</v>
      </c>
      <c r="B6" s="7">
        <v>12.972999999999999</v>
      </c>
      <c r="C6" s="7"/>
      <c r="D6" s="7"/>
      <c r="E6" s="7"/>
      <c r="F6" s="8" t="s">
        <v>66</v>
      </c>
      <c r="R6" s="7">
        <v>0</v>
      </c>
      <c r="S6" s="7">
        <v>12.972999999999999</v>
      </c>
      <c r="T6" s="7"/>
      <c r="U6" s="7"/>
      <c r="V6" s="7"/>
    </row>
    <row r="7" spans="1:22" ht="12.9" customHeight="1">
      <c r="A7" s="7">
        <v>1</v>
      </c>
      <c r="B7" s="7">
        <v>12.792999999999999</v>
      </c>
      <c r="C7" s="7">
        <f>ROUND((B6+B7)/2,2)</f>
        <v>12.88</v>
      </c>
      <c r="D7" s="7">
        <f>A7-A6</f>
        <v>1</v>
      </c>
      <c r="E7" s="7">
        <f>ROUND(C7*D7,2)</f>
        <v>12.88</v>
      </c>
      <c r="F7" s="8"/>
      <c r="R7" s="7">
        <v>1</v>
      </c>
      <c r="S7" s="7">
        <v>12.792999999999999</v>
      </c>
      <c r="T7" s="7">
        <f>ROUND((S6+S7)/2,2)</f>
        <v>12.88</v>
      </c>
      <c r="U7" s="7">
        <f>R7-R6</f>
        <v>1</v>
      </c>
      <c r="V7" s="7">
        <f>ROUND(T7*U7,2)</f>
        <v>12.88</v>
      </c>
    </row>
    <row r="8" spans="1:22" ht="12.9" customHeight="1">
      <c r="A8" s="7">
        <v>2</v>
      </c>
      <c r="B8" s="7">
        <v>11.923</v>
      </c>
      <c r="C8" s="7">
        <f t="shared" ref="C8:C30" si="0">ROUND((B7+B8)/2,2)</f>
        <v>12.36</v>
      </c>
      <c r="D8" s="7">
        <f t="shared" ref="D8:D30" si="1">A8-A7</f>
        <v>1</v>
      </c>
      <c r="E8" s="7">
        <f t="shared" ref="E8:E30" si="2">ROUND(C8*D8,2)</f>
        <v>12.36</v>
      </c>
      <c r="F8" s="8"/>
      <c r="R8" s="7">
        <v>2</v>
      </c>
      <c r="S8" s="7">
        <v>11.923</v>
      </c>
      <c r="T8" s="7">
        <f t="shared" ref="T8:T15" si="3">ROUND((S7+S8)/2,2)</f>
        <v>12.36</v>
      </c>
      <c r="U8" s="7">
        <f t="shared" ref="U8:U15" si="4">R8-R7</f>
        <v>1</v>
      </c>
      <c r="V8" s="7">
        <f t="shared" ref="V8:V15" si="5">ROUND(T8*U8,2)</f>
        <v>12.36</v>
      </c>
    </row>
    <row r="9" spans="1:22" ht="12.9" customHeight="1">
      <c r="A9" s="7">
        <v>3</v>
      </c>
      <c r="B9" s="7">
        <v>11.132999999999999</v>
      </c>
      <c r="C9" s="7">
        <f t="shared" si="0"/>
        <v>11.53</v>
      </c>
      <c r="D9" s="7">
        <f t="shared" si="1"/>
        <v>1</v>
      </c>
      <c r="E9" s="7">
        <f t="shared" si="2"/>
        <v>11.53</v>
      </c>
      <c r="F9" s="8"/>
      <c r="R9" s="7">
        <v>3</v>
      </c>
      <c r="S9" s="7">
        <v>11.132999999999999</v>
      </c>
      <c r="T9" s="7">
        <f t="shared" si="3"/>
        <v>11.53</v>
      </c>
      <c r="U9" s="7">
        <f t="shared" si="4"/>
        <v>1</v>
      </c>
      <c r="V9" s="7">
        <f t="shared" si="5"/>
        <v>11.53</v>
      </c>
    </row>
    <row r="10" spans="1:22" ht="12.9" customHeight="1">
      <c r="A10" s="7">
        <v>4</v>
      </c>
      <c r="B10" s="7">
        <v>11.096</v>
      </c>
      <c r="C10" s="7">
        <f t="shared" si="0"/>
        <v>11.11</v>
      </c>
      <c r="D10" s="7">
        <f t="shared" si="1"/>
        <v>1</v>
      </c>
      <c r="E10" s="7">
        <f t="shared" si="2"/>
        <v>11.11</v>
      </c>
      <c r="F10" s="8"/>
      <c r="R10" s="7">
        <v>4</v>
      </c>
      <c r="S10" s="7">
        <v>11.096</v>
      </c>
      <c r="T10" s="7">
        <f t="shared" si="3"/>
        <v>11.11</v>
      </c>
      <c r="U10" s="7">
        <f t="shared" si="4"/>
        <v>1</v>
      </c>
      <c r="V10" s="7">
        <f t="shared" si="5"/>
        <v>11.11</v>
      </c>
    </row>
    <row r="11" spans="1:22" ht="12.9" customHeight="1">
      <c r="A11" s="7">
        <v>4.5</v>
      </c>
      <c r="B11" s="7">
        <v>10.756</v>
      </c>
      <c r="C11" s="7">
        <f t="shared" si="0"/>
        <v>10.93</v>
      </c>
      <c r="D11" s="7">
        <f t="shared" si="1"/>
        <v>0.5</v>
      </c>
      <c r="E11" s="7">
        <f t="shared" si="2"/>
        <v>5.47</v>
      </c>
      <c r="F11" s="8"/>
      <c r="R11" s="7">
        <v>4.5</v>
      </c>
      <c r="S11" s="7">
        <v>10.756</v>
      </c>
      <c r="T11" s="7">
        <f t="shared" si="3"/>
        <v>10.93</v>
      </c>
      <c r="U11" s="7">
        <f t="shared" si="4"/>
        <v>0.5</v>
      </c>
      <c r="V11" s="7">
        <f t="shared" si="5"/>
        <v>5.47</v>
      </c>
    </row>
    <row r="12" spans="1:22" ht="12.9" customHeight="1">
      <c r="A12" s="7">
        <v>5</v>
      </c>
      <c r="B12" s="7">
        <v>10.576000000000001</v>
      </c>
      <c r="C12" s="7">
        <f t="shared" si="0"/>
        <v>10.67</v>
      </c>
      <c r="D12" s="7">
        <f t="shared" si="1"/>
        <v>0.5</v>
      </c>
      <c r="E12" s="7">
        <f t="shared" si="2"/>
        <v>5.34</v>
      </c>
      <c r="F12" s="8"/>
      <c r="R12" s="7">
        <v>5</v>
      </c>
      <c r="S12" s="7">
        <v>10.58</v>
      </c>
      <c r="T12" s="7">
        <f t="shared" si="3"/>
        <v>10.67</v>
      </c>
      <c r="U12" s="7">
        <f t="shared" si="4"/>
        <v>0.5</v>
      </c>
      <c r="V12" s="7">
        <f t="shared" si="5"/>
        <v>5.34</v>
      </c>
    </row>
    <row r="13" spans="1:22" ht="12.9" customHeight="1">
      <c r="A13" s="7">
        <v>6</v>
      </c>
      <c r="B13" s="7">
        <v>10.396000000000001</v>
      </c>
      <c r="C13" s="7">
        <f t="shared" si="0"/>
        <v>10.49</v>
      </c>
      <c r="D13" s="7">
        <f t="shared" si="1"/>
        <v>1</v>
      </c>
      <c r="E13" s="7">
        <f t="shared" si="2"/>
        <v>10.49</v>
      </c>
      <c r="F13" s="8"/>
      <c r="R13" s="7">
        <v>6</v>
      </c>
      <c r="S13" s="7">
        <v>10.396000000000001</v>
      </c>
      <c r="T13" s="7">
        <f t="shared" si="3"/>
        <v>10.49</v>
      </c>
      <c r="U13" s="7">
        <f t="shared" si="4"/>
        <v>1</v>
      </c>
      <c r="V13" s="7">
        <f t="shared" si="5"/>
        <v>10.49</v>
      </c>
    </row>
    <row r="14" spans="1:22" ht="12.9" customHeight="1">
      <c r="A14" s="7">
        <v>7</v>
      </c>
      <c r="B14" s="7">
        <v>10.396000000000001</v>
      </c>
      <c r="C14" s="7">
        <f t="shared" si="0"/>
        <v>10.4</v>
      </c>
      <c r="D14" s="7">
        <f t="shared" si="1"/>
        <v>1</v>
      </c>
      <c r="E14" s="7">
        <f t="shared" si="2"/>
        <v>10.4</v>
      </c>
      <c r="F14" s="8"/>
      <c r="R14" s="7">
        <v>7</v>
      </c>
      <c r="S14" s="7">
        <v>10.396000000000001</v>
      </c>
      <c r="T14" s="7">
        <f t="shared" si="3"/>
        <v>10.4</v>
      </c>
      <c r="U14" s="7">
        <f t="shared" si="4"/>
        <v>1</v>
      </c>
      <c r="V14" s="7">
        <f t="shared" si="5"/>
        <v>10.4</v>
      </c>
    </row>
    <row r="15" spans="1:22" ht="12.9" customHeight="1">
      <c r="A15" s="7">
        <v>9</v>
      </c>
      <c r="B15" s="7">
        <v>10.385999999999999</v>
      </c>
      <c r="C15" s="7">
        <f t="shared" si="0"/>
        <v>10.39</v>
      </c>
      <c r="D15" s="7">
        <f t="shared" si="1"/>
        <v>2</v>
      </c>
      <c r="E15" s="7">
        <f t="shared" si="2"/>
        <v>20.78</v>
      </c>
      <c r="F15" s="8"/>
      <c r="R15" s="7">
        <v>9</v>
      </c>
      <c r="S15" s="7">
        <v>10.385999999999999</v>
      </c>
      <c r="T15" s="7">
        <f t="shared" si="3"/>
        <v>10.39</v>
      </c>
      <c r="U15" s="7">
        <f t="shared" si="4"/>
        <v>2</v>
      </c>
      <c r="V15" s="7">
        <f t="shared" si="5"/>
        <v>20.78</v>
      </c>
    </row>
    <row r="16" spans="1:22" ht="12.9" customHeight="1">
      <c r="A16" s="7">
        <v>11</v>
      </c>
      <c r="B16" s="7">
        <v>10.396000000000001</v>
      </c>
      <c r="C16" s="7">
        <f t="shared" si="0"/>
        <v>10.39</v>
      </c>
      <c r="D16" s="7">
        <f t="shared" si="1"/>
        <v>2</v>
      </c>
      <c r="E16" s="7">
        <f t="shared" si="2"/>
        <v>20.78</v>
      </c>
      <c r="F16" s="8"/>
      <c r="R16" s="7">
        <f>ROUND(R15+(S15-S16)*1.5,2)</f>
        <v>11.08</v>
      </c>
      <c r="S16" s="7">
        <v>9</v>
      </c>
      <c r="T16" s="7">
        <f>ROUND((S15+S16)/2,2)</f>
        <v>9.69</v>
      </c>
      <c r="U16" s="7">
        <f>R16-R15</f>
        <v>2.08</v>
      </c>
      <c r="V16" s="7">
        <f>ROUND(T16*U16,2)</f>
        <v>20.16</v>
      </c>
    </row>
    <row r="17" spans="1:22" ht="12.9" customHeight="1">
      <c r="A17" s="7">
        <v>13</v>
      </c>
      <c r="B17" s="7">
        <v>10.396000000000001</v>
      </c>
      <c r="C17" s="7">
        <f t="shared" si="0"/>
        <v>10.4</v>
      </c>
      <c r="D17" s="7">
        <f t="shared" si="1"/>
        <v>2</v>
      </c>
      <c r="E17" s="7">
        <f t="shared" si="2"/>
        <v>20.8</v>
      </c>
      <c r="F17" s="8"/>
      <c r="R17" s="7">
        <f>R16+10</f>
        <v>21.08</v>
      </c>
      <c r="S17" s="7">
        <v>9</v>
      </c>
      <c r="T17" s="7">
        <f>ROUND((S16+S17)/2,2)</f>
        <v>9</v>
      </c>
      <c r="U17" s="7">
        <f>R17-R16</f>
        <v>9.9999999999999982</v>
      </c>
      <c r="V17" s="7">
        <f>ROUND(T17*U17,2)</f>
        <v>90</v>
      </c>
    </row>
    <row r="18" spans="1:22" ht="12.9" customHeight="1">
      <c r="A18" s="7">
        <v>15</v>
      </c>
      <c r="B18" s="7">
        <v>10.416</v>
      </c>
      <c r="C18" s="7">
        <f t="shared" si="0"/>
        <v>10.41</v>
      </c>
      <c r="D18" s="7">
        <f t="shared" si="1"/>
        <v>2</v>
      </c>
      <c r="E18" s="7">
        <f t="shared" si="2"/>
        <v>20.82</v>
      </c>
      <c r="F18" s="8"/>
      <c r="R18" s="7">
        <f>ROUND(R17+(S18-S17)*1.5,2)</f>
        <v>23.23</v>
      </c>
      <c r="S18" s="7">
        <v>10.43</v>
      </c>
      <c r="T18" s="7">
        <f>ROUND((S17+S18)/2,2)</f>
        <v>9.7200000000000006</v>
      </c>
      <c r="U18" s="7">
        <f>R18-R17</f>
        <v>2.1500000000000021</v>
      </c>
      <c r="V18" s="7">
        <f>ROUND(T18*U18,2)</f>
        <v>20.9</v>
      </c>
    </row>
    <row r="19" spans="1:22" ht="12.9" customHeight="1">
      <c r="A19" s="7">
        <v>17</v>
      </c>
      <c r="B19" s="7">
        <v>10.406000000000001</v>
      </c>
      <c r="C19" s="7">
        <f t="shared" si="0"/>
        <v>10.41</v>
      </c>
      <c r="D19" s="7">
        <f t="shared" si="1"/>
        <v>2</v>
      </c>
      <c r="E19" s="7">
        <f t="shared" si="2"/>
        <v>20.82</v>
      </c>
      <c r="F19" s="8"/>
      <c r="R19" s="7">
        <v>25</v>
      </c>
      <c r="S19" s="7">
        <v>10.426</v>
      </c>
      <c r="T19" s="7">
        <f t="shared" ref="T19:T26" si="6">ROUND((S18+S19)/2,2)</f>
        <v>10.43</v>
      </c>
      <c r="U19" s="7">
        <f t="shared" ref="U19:U26" si="7">R19-R18</f>
        <v>1.7699999999999996</v>
      </c>
      <c r="V19" s="7">
        <f t="shared" ref="V19:V26" si="8">ROUND(T19*U19,2)</f>
        <v>18.46</v>
      </c>
    </row>
    <row r="20" spans="1:22" ht="12.9" customHeight="1">
      <c r="A20" s="7">
        <v>19</v>
      </c>
      <c r="B20" s="7">
        <v>10.416</v>
      </c>
      <c r="C20" s="7">
        <f t="shared" si="0"/>
        <v>10.41</v>
      </c>
      <c r="D20" s="7">
        <f t="shared" si="1"/>
        <v>2</v>
      </c>
      <c r="E20" s="7">
        <f t="shared" si="2"/>
        <v>20.82</v>
      </c>
      <c r="F20" s="8"/>
      <c r="R20" s="7">
        <v>27</v>
      </c>
      <c r="S20" s="7">
        <v>10.426</v>
      </c>
      <c r="T20" s="7">
        <f t="shared" si="6"/>
        <v>10.43</v>
      </c>
      <c r="U20" s="7">
        <f t="shared" si="7"/>
        <v>2</v>
      </c>
      <c r="V20" s="7">
        <f t="shared" si="8"/>
        <v>20.86</v>
      </c>
    </row>
    <row r="21" spans="1:22" ht="12.9" customHeight="1">
      <c r="A21" s="7">
        <v>21</v>
      </c>
      <c r="B21" s="7">
        <v>10.446</v>
      </c>
      <c r="C21" s="7">
        <f t="shared" si="0"/>
        <v>10.43</v>
      </c>
      <c r="D21" s="7">
        <f t="shared" si="1"/>
        <v>2</v>
      </c>
      <c r="E21" s="7">
        <f t="shared" si="2"/>
        <v>20.86</v>
      </c>
      <c r="F21" s="8"/>
      <c r="R21" s="7">
        <v>28</v>
      </c>
      <c r="S21" s="7">
        <v>10.426</v>
      </c>
      <c r="T21" s="7">
        <f t="shared" si="6"/>
        <v>10.43</v>
      </c>
      <c r="U21" s="7">
        <f t="shared" si="7"/>
        <v>1</v>
      </c>
      <c r="V21" s="7">
        <f t="shared" si="8"/>
        <v>10.43</v>
      </c>
    </row>
    <row r="22" spans="1:22" ht="12.9" customHeight="1">
      <c r="A22" s="7">
        <v>23</v>
      </c>
      <c r="B22" s="7">
        <v>10.426</v>
      </c>
      <c r="C22" s="7">
        <f t="shared" si="0"/>
        <v>10.44</v>
      </c>
      <c r="D22" s="7">
        <f t="shared" si="1"/>
        <v>2</v>
      </c>
      <c r="E22" s="7">
        <f t="shared" si="2"/>
        <v>20.88</v>
      </c>
      <c r="F22" s="8"/>
      <c r="K22" t="s">
        <v>84</v>
      </c>
      <c r="L22" s="4">
        <f>E31-V27</f>
        <v>17.120000000000005</v>
      </c>
      <c r="M22" t="s">
        <v>83</v>
      </c>
      <c r="R22" s="7">
        <v>29</v>
      </c>
      <c r="S22" s="7">
        <v>10.625999999999999</v>
      </c>
      <c r="T22" s="7">
        <f t="shared" si="6"/>
        <v>10.53</v>
      </c>
      <c r="U22" s="7">
        <f t="shared" si="7"/>
        <v>1</v>
      </c>
      <c r="V22" s="7">
        <f t="shared" si="8"/>
        <v>10.53</v>
      </c>
    </row>
    <row r="23" spans="1:22" ht="12.9" customHeight="1">
      <c r="A23" s="7">
        <v>25</v>
      </c>
      <c r="B23" s="7">
        <v>10.426</v>
      </c>
      <c r="C23" s="7">
        <f t="shared" si="0"/>
        <v>10.43</v>
      </c>
      <c r="D23" s="7">
        <f t="shared" si="1"/>
        <v>2</v>
      </c>
      <c r="E23" s="7">
        <f t="shared" si="2"/>
        <v>20.86</v>
      </c>
      <c r="F23" s="8"/>
      <c r="R23" s="7">
        <v>30</v>
      </c>
      <c r="S23" s="7">
        <v>10.826000000000001</v>
      </c>
      <c r="T23" s="7">
        <f t="shared" si="6"/>
        <v>10.73</v>
      </c>
      <c r="U23" s="7">
        <f t="shared" si="7"/>
        <v>1</v>
      </c>
      <c r="V23" s="7">
        <f t="shared" si="8"/>
        <v>10.73</v>
      </c>
    </row>
    <row r="24" spans="1:22" ht="12.9" customHeight="1">
      <c r="A24" s="7">
        <v>27</v>
      </c>
      <c r="B24" s="7">
        <v>10.426</v>
      </c>
      <c r="C24" s="7">
        <f t="shared" si="0"/>
        <v>10.43</v>
      </c>
      <c r="D24" s="7">
        <f t="shared" si="1"/>
        <v>2</v>
      </c>
      <c r="E24" s="7">
        <f t="shared" si="2"/>
        <v>20.86</v>
      </c>
      <c r="F24" s="8"/>
      <c r="R24" s="7">
        <v>32</v>
      </c>
      <c r="S24" s="7">
        <v>11.343</v>
      </c>
      <c r="T24" s="7">
        <f t="shared" si="6"/>
        <v>11.08</v>
      </c>
      <c r="U24" s="7">
        <f t="shared" si="7"/>
        <v>2</v>
      </c>
      <c r="V24" s="7">
        <f t="shared" si="8"/>
        <v>22.16</v>
      </c>
    </row>
    <row r="25" spans="1:22" ht="12.9" customHeight="1">
      <c r="A25" s="7">
        <v>28</v>
      </c>
      <c r="B25" s="7">
        <v>10.426</v>
      </c>
      <c r="C25" s="7">
        <f t="shared" si="0"/>
        <v>10.43</v>
      </c>
      <c r="D25" s="7">
        <f t="shared" si="1"/>
        <v>1</v>
      </c>
      <c r="E25" s="7">
        <f t="shared" si="2"/>
        <v>10.43</v>
      </c>
      <c r="F25" s="8"/>
      <c r="R25" s="7">
        <v>33</v>
      </c>
      <c r="S25" s="7">
        <v>12.023</v>
      </c>
      <c r="T25" s="7">
        <f t="shared" si="6"/>
        <v>11.68</v>
      </c>
      <c r="U25" s="7">
        <f t="shared" si="7"/>
        <v>1</v>
      </c>
      <c r="V25" s="7">
        <f t="shared" si="8"/>
        <v>11.68</v>
      </c>
    </row>
    <row r="26" spans="1:22" ht="12.9" customHeight="1">
      <c r="A26" s="7">
        <v>29</v>
      </c>
      <c r="B26" s="7">
        <v>10.625999999999999</v>
      </c>
      <c r="C26" s="7">
        <f t="shared" si="0"/>
        <v>10.53</v>
      </c>
      <c r="D26" s="7">
        <f t="shared" si="1"/>
        <v>1</v>
      </c>
      <c r="E26" s="7">
        <f t="shared" si="2"/>
        <v>10.53</v>
      </c>
      <c r="F26" s="8"/>
      <c r="R26" s="7">
        <v>34</v>
      </c>
      <c r="S26" s="7">
        <v>12.083</v>
      </c>
      <c r="T26" s="7">
        <f t="shared" si="6"/>
        <v>12.05</v>
      </c>
      <c r="U26" s="7">
        <f t="shared" si="7"/>
        <v>1</v>
      </c>
      <c r="V26" s="7">
        <f t="shared" si="8"/>
        <v>12.05</v>
      </c>
    </row>
    <row r="27" spans="1:22" ht="12.9" customHeight="1">
      <c r="A27" s="7">
        <v>30</v>
      </c>
      <c r="B27" s="7">
        <v>10.826000000000001</v>
      </c>
      <c r="C27" s="7">
        <f t="shared" si="0"/>
        <v>10.73</v>
      </c>
      <c r="D27" s="7">
        <f t="shared" si="1"/>
        <v>1</v>
      </c>
      <c r="E27" s="7">
        <f t="shared" si="2"/>
        <v>10.73</v>
      </c>
      <c r="F27" s="8"/>
      <c r="R27" s="16"/>
      <c r="S27" s="17"/>
      <c r="T27" s="17" t="s">
        <v>82</v>
      </c>
      <c r="U27" s="7">
        <f>SUM(U7:U26)</f>
        <v>34</v>
      </c>
      <c r="V27" s="18">
        <f>SUM(V7:V26)</f>
        <v>348.32000000000005</v>
      </c>
    </row>
    <row r="28" spans="1:22" ht="12.9" customHeight="1">
      <c r="A28" s="7">
        <v>32</v>
      </c>
      <c r="B28" s="7">
        <v>11.343</v>
      </c>
      <c r="C28" s="7">
        <f t="shared" si="0"/>
        <v>11.08</v>
      </c>
      <c r="D28" s="7">
        <f t="shared" si="1"/>
        <v>2</v>
      </c>
      <c r="E28" s="7">
        <f t="shared" si="2"/>
        <v>22.16</v>
      </c>
      <c r="F28" s="8"/>
      <c r="N28" s="4"/>
    </row>
    <row r="29" spans="1:22" ht="12.9" customHeight="1">
      <c r="A29" s="7">
        <v>33</v>
      </c>
      <c r="B29" s="7">
        <v>12.023</v>
      </c>
      <c r="C29" s="7">
        <f t="shared" si="0"/>
        <v>11.68</v>
      </c>
      <c r="D29" s="7">
        <f t="shared" si="1"/>
        <v>1</v>
      </c>
      <c r="E29" s="7">
        <f t="shared" si="2"/>
        <v>11.68</v>
      </c>
      <c r="F29" s="8"/>
    </row>
    <row r="30" spans="1:22" ht="12.9" customHeight="1">
      <c r="A30" s="7">
        <v>34</v>
      </c>
      <c r="B30" s="7">
        <v>12.083</v>
      </c>
      <c r="C30" s="7">
        <f t="shared" si="0"/>
        <v>12.05</v>
      </c>
      <c r="D30" s="7">
        <f t="shared" si="1"/>
        <v>1</v>
      </c>
      <c r="E30" s="7">
        <f t="shared" si="2"/>
        <v>12.05</v>
      </c>
      <c r="F30" s="8"/>
    </row>
    <row r="31" spans="1:22" ht="12.9" customHeight="1">
      <c r="A31" s="16"/>
      <c r="B31" s="17"/>
      <c r="C31" s="17" t="s">
        <v>82</v>
      </c>
      <c r="D31" s="7">
        <f>SUM(D7:D30)</f>
        <v>34</v>
      </c>
      <c r="E31" s="18">
        <f>SUM(E7:E30)</f>
        <v>365.44000000000005</v>
      </c>
    </row>
    <row r="33" spans="1:22" ht="12.9" customHeight="1">
      <c r="A33" s="6" t="s">
        <v>49</v>
      </c>
      <c r="B33" s="7"/>
      <c r="C33" s="7"/>
      <c r="D33" s="7"/>
      <c r="E33" s="7"/>
      <c r="F33" s="8"/>
      <c r="R33" s="10" t="s">
        <v>78</v>
      </c>
      <c r="S33" s="10"/>
    </row>
    <row r="34" spans="1:22" ht="12.9" customHeight="1">
      <c r="A34" s="7" t="s">
        <v>5</v>
      </c>
      <c r="B34" s="7" t="s">
        <v>46</v>
      </c>
      <c r="C34" s="12" t="s">
        <v>80</v>
      </c>
      <c r="D34" s="12" t="s">
        <v>79</v>
      </c>
      <c r="E34" s="12" t="s">
        <v>81</v>
      </c>
      <c r="F34" s="8" t="s">
        <v>48</v>
      </c>
      <c r="R34" s="7" t="s">
        <v>5</v>
      </c>
      <c r="S34" s="7" t="s">
        <v>46</v>
      </c>
      <c r="T34" s="12" t="s">
        <v>80</v>
      </c>
      <c r="U34" s="12" t="s">
        <v>79</v>
      </c>
      <c r="V34" s="12" t="s">
        <v>81</v>
      </c>
    </row>
    <row r="35" spans="1:22" ht="12.9" customHeight="1">
      <c r="A35" s="7">
        <v>0</v>
      </c>
      <c r="B35" s="7">
        <v>13.120000000000001</v>
      </c>
      <c r="C35" s="7"/>
      <c r="D35" s="7"/>
      <c r="E35" s="7"/>
      <c r="F35" s="8" t="s">
        <v>66</v>
      </c>
      <c r="R35" s="7">
        <v>0</v>
      </c>
      <c r="S35" s="7">
        <v>13.120000000000001</v>
      </c>
      <c r="T35" s="7"/>
      <c r="U35" s="7"/>
      <c r="V35" s="7"/>
    </row>
    <row r="36" spans="1:22" ht="12.9" customHeight="1">
      <c r="A36" s="7">
        <v>1</v>
      </c>
      <c r="B36" s="7">
        <v>13.110000000000001</v>
      </c>
      <c r="C36" s="7">
        <f>ROUND((B35+B36)/2,2)</f>
        <v>13.12</v>
      </c>
      <c r="D36" s="7">
        <f>A36-A35</f>
        <v>1</v>
      </c>
      <c r="E36" s="7">
        <f>ROUND(C36*D36,2)</f>
        <v>13.12</v>
      </c>
      <c r="F36" s="8"/>
      <c r="R36" s="7">
        <v>1</v>
      </c>
      <c r="S36" s="7">
        <v>13.110000000000001</v>
      </c>
      <c r="T36" s="7">
        <f>ROUND((S35+S36)/2,2)</f>
        <v>13.12</v>
      </c>
      <c r="U36" s="7">
        <f>R36-R35</f>
        <v>1</v>
      </c>
      <c r="V36" s="7">
        <f>ROUND(T36*U36,2)</f>
        <v>13.12</v>
      </c>
    </row>
    <row r="37" spans="1:22" ht="12.9" customHeight="1">
      <c r="A37" s="7">
        <v>2</v>
      </c>
      <c r="B37" s="7">
        <v>12.330000000000002</v>
      </c>
      <c r="C37" s="7">
        <f t="shared" ref="C37:C61" si="9">ROUND((B36+B37)/2,2)</f>
        <v>12.72</v>
      </c>
      <c r="D37" s="7">
        <f t="shared" ref="D37:D61" si="10">A37-A36</f>
        <v>1</v>
      </c>
      <c r="E37" s="7">
        <f t="shared" ref="E37:E61" si="11">ROUND(C37*D37,2)</f>
        <v>12.72</v>
      </c>
      <c r="F37" s="8"/>
      <c r="R37" s="7">
        <v>2</v>
      </c>
      <c r="S37" s="7">
        <v>12.330000000000002</v>
      </c>
      <c r="T37" s="7">
        <f t="shared" ref="T37:T43" si="12">ROUND((S36+S37)/2,2)</f>
        <v>12.72</v>
      </c>
      <c r="U37" s="7">
        <f t="shared" ref="U37:U43" si="13">R37-R36</f>
        <v>1</v>
      </c>
      <c r="V37" s="7">
        <f t="shared" ref="V37:V43" si="14">ROUND(T37*U37,2)</f>
        <v>12.72</v>
      </c>
    </row>
    <row r="38" spans="1:22" ht="12.9" customHeight="1">
      <c r="A38" s="7">
        <v>3</v>
      </c>
      <c r="B38" s="7">
        <v>11.63</v>
      </c>
      <c r="C38" s="7">
        <f t="shared" si="9"/>
        <v>11.98</v>
      </c>
      <c r="D38" s="7">
        <f t="shared" si="10"/>
        <v>1</v>
      </c>
      <c r="E38" s="7">
        <f t="shared" si="11"/>
        <v>11.98</v>
      </c>
      <c r="F38" s="8"/>
      <c r="R38" s="7">
        <v>3</v>
      </c>
      <c r="S38" s="7">
        <v>11.63</v>
      </c>
      <c r="T38" s="7">
        <f t="shared" si="12"/>
        <v>11.98</v>
      </c>
      <c r="U38" s="7">
        <f t="shared" si="13"/>
        <v>1</v>
      </c>
      <c r="V38" s="7">
        <f t="shared" si="14"/>
        <v>11.98</v>
      </c>
    </row>
    <row r="39" spans="1:22" ht="12.9" customHeight="1">
      <c r="A39" s="7">
        <v>4</v>
      </c>
      <c r="B39" s="7">
        <v>11.097000000000001</v>
      </c>
      <c r="C39" s="7">
        <f t="shared" si="9"/>
        <v>11.36</v>
      </c>
      <c r="D39" s="7">
        <f t="shared" si="10"/>
        <v>1</v>
      </c>
      <c r="E39" s="7">
        <f t="shared" si="11"/>
        <v>11.36</v>
      </c>
      <c r="F39" s="8"/>
      <c r="R39" s="7">
        <v>4</v>
      </c>
      <c r="S39" s="7">
        <v>11.097000000000001</v>
      </c>
      <c r="T39" s="7">
        <f t="shared" si="12"/>
        <v>11.36</v>
      </c>
      <c r="U39" s="7">
        <f t="shared" si="13"/>
        <v>1</v>
      </c>
      <c r="V39" s="7">
        <f t="shared" si="14"/>
        <v>11.36</v>
      </c>
    </row>
    <row r="40" spans="1:22" ht="12.9" customHeight="1">
      <c r="A40" s="7">
        <v>5</v>
      </c>
      <c r="B40" s="7">
        <v>10.427000000000001</v>
      </c>
      <c r="C40" s="7">
        <f t="shared" si="9"/>
        <v>10.76</v>
      </c>
      <c r="D40" s="7">
        <f t="shared" si="10"/>
        <v>1</v>
      </c>
      <c r="E40" s="7">
        <f t="shared" si="11"/>
        <v>10.76</v>
      </c>
      <c r="F40" s="8"/>
      <c r="R40" s="7">
        <v>5</v>
      </c>
      <c r="S40" s="7">
        <v>10.427000000000001</v>
      </c>
      <c r="T40" s="7">
        <f t="shared" si="12"/>
        <v>10.76</v>
      </c>
      <c r="U40" s="7">
        <f t="shared" si="13"/>
        <v>1</v>
      </c>
      <c r="V40" s="7">
        <f t="shared" si="14"/>
        <v>10.76</v>
      </c>
    </row>
    <row r="41" spans="1:22" ht="12.9" customHeight="1">
      <c r="A41" s="7">
        <v>6</v>
      </c>
      <c r="B41" s="7">
        <v>10.327000000000002</v>
      </c>
      <c r="C41" s="7">
        <f t="shared" si="9"/>
        <v>10.38</v>
      </c>
      <c r="D41" s="7">
        <f t="shared" si="10"/>
        <v>1</v>
      </c>
      <c r="E41" s="7">
        <f t="shared" si="11"/>
        <v>10.38</v>
      </c>
      <c r="F41" s="8"/>
      <c r="R41" s="7">
        <v>6</v>
      </c>
      <c r="S41" s="7">
        <v>10.327000000000002</v>
      </c>
      <c r="T41" s="7">
        <f t="shared" si="12"/>
        <v>10.38</v>
      </c>
      <c r="U41" s="7">
        <f t="shared" si="13"/>
        <v>1</v>
      </c>
      <c r="V41" s="7">
        <f t="shared" si="14"/>
        <v>10.38</v>
      </c>
    </row>
    <row r="42" spans="1:22" ht="12.9" customHeight="1">
      <c r="A42" s="7">
        <v>7</v>
      </c>
      <c r="B42" s="7">
        <v>10.587000000000002</v>
      </c>
      <c r="C42" s="7">
        <f t="shared" si="9"/>
        <v>10.46</v>
      </c>
      <c r="D42" s="7">
        <f t="shared" si="10"/>
        <v>1</v>
      </c>
      <c r="E42" s="7">
        <f t="shared" si="11"/>
        <v>10.46</v>
      </c>
      <c r="F42" s="8"/>
      <c r="R42" s="7">
        <v>7</v>
      </c>
      <c r="S42" s="7">
        <v>10.587000000000002</v>
      </c>
      <c r="T42" s="7">
        <f t="shared" si="12"/>
        <v>10.46</v>
      </c>
      <c r="U42" s="7">
        <f t="shared" si="13"/>
        <v>1</v>
      </c>
      <c r="V42" s="7">
        <f t="shared" si="14"/>
        <v>10.46</v>
      </c>
    </row>
    <row r="43" spans="1:22" ht="12.9" customHeight="1">
      <c r="A43" s="7">
        <v>9</v>
      </c>
      <c r="B43" s="7">
        <v>10.487000000000002</v>
      </c>
      <c r="C43" s="7">
        <f t="shared" si="9"/>
        <v>10.54</v>
      </c>
      <c r="D43" s="7">
        <f t="shared" si="10"/>
        <v>2</v>
      </c>
      <c r="E43" s="7">
        <f t="shared" si="11"/>
        <v>21.08</v>
      </c>
      <c r="F43" s="8"/>
      <c r="R43" s="7">
        <v>9</v>
      </c>
      <c r="S43" s="7">
        <v>10.487000000000002</v>
      </c>
      <c r="T43" s="7">
        <f t="shared" si="12"/>
        <v>10.54</v>
      </c>
      <c r="U43" s="7">
        <f t="shared" si="13"/>
        <v>2</v>
      </c>
      <c r="V43" s="7">
        <f t="shared" si="14"/>
        <v>21.08</v>
      </c>
    </row>
    <row r="44" spans="1:22" ht="12.9" customHeight="1">
      <c r="A44" s="7">
        <v>11</v>
      </c>
      <c r="B44" s="7">
        <v>10.467000000000001</v>
      </c>
      <c r="C44" s="7">
        <f t="shared" si="9"/>
        <v>10.48</v>
      </c>
      <c r="D44" s="7">
        <f t="shared" si="10"/>
        <v>2</v>
      </c>
      <c r="E44" s="7">
        <f t="shared" si="11"/>
        <v>20.96</v>
      </c>
      <c r="F44" s="8"/>
      <c r="R44" s="7">
        <f>ROUND(R43+(S43-S44)*1.5,2)</f>
        <v>11.23</v>
      </c>
      <c r="S44" s="7">
        <v>9</v>
      </c>
      <c r="T44" s="7">
        <f>ROUND((S43+S44)/2,2)</f>
        <v>9.74</v>
      </c>
      <c r="U44" s="7">
        <f>R44-R43</f>
        <v>2.2300000000000004</v>
      </c>
      <c r="V44" s="7">
        <f>ROUND(T44*U44,2)</f>
        <v>21.72</v>
      </c>
    </row>
    <row r="45" spans="1:22" ht="12.9" customHeight="1">
      <c r="A45" s="7">
        <v>13</v>
      </c>
      <c r="B45" s="7">
        <v>10.467000000000001</v>
      </c>
      <c r="C45" s="7">
        <f t="shared" si="9"/>
        <v>10.47</v>
      </c>
      <c r="D45" s="7">
        <f t="shared" si="10"/>
        <v>2</v>
      </c>
      <c r="E45" s="7">
        <f t="shared" si="11"/>
        <v>20.94</v>
      </c>
      <c r="F45" s="8"/>
      <c r="R45" s="7">
        <f>R44+10</f>
        <v>21.23</v>
      </c>
      <c r="S45" s="7">
        <v>9</v>
      </c>
      <c r="T45" s="7">
        <f>ROUND((S44+S45)/2,2)</f>
        <v>9</v>
      </c>
      <c r="U45" s="7">
        <f>R45-R44</f>
        <v>10</v>
      </c>
      <c r="V45" s="7">
        <f>ROUND(T45*U45,2)</f>
        <v>90</v>
      </c>
    </row>
    <row r="46" spans="1:22" ht="12.9" customHeight="1">
      <c r="A46" s="7">
        <v>15</v>
      </c>
      <c r="B46" s="7">
        <v>10.377000000000001</v>
      </c>
      <c r="C46" s="7">
        <f t="shared" si="9"/>
        <v>10.42</v>
      </c>
      <c r="D46" s="7">
        <f t="shared" si="10"/>
        <v>2</v>
      </c>
      <c r="E46" s="7">
        <f t="shared" si="11"/>
        <v>20.84</v>
      </c>
      <c r="F46" s="8"/>
      <c r="R46" s="7">
        <f>ROUND(R45+(S46-S45)*1.5,2)</f>
        <v>23.33</v>
      </c>
      <c r="S46" s="7">
        <v>10.4</v>
      </c>
      <c r="T46" s="7">
        <f>ROUND((S45+S46)/2,2)</f>
        <v>9.6999999999999993</v>
      </c>
      <c r="U46" s="7">
        <f>R46-R45</f>
        <v>2.0999999999999979</v>
      </c>
      <c r="V46" s="7">
        <f>ROUND(T46*U46,2)</f>
        <v>20.37</v>
      </c>
    </row>
    <row r="47" spans="1:22" ht="12.9" customHeight="1">
      <c r="A47" s="7">
        <v>17</v>
      </c>
      <c r="B47" s="7">
        <v>10.377000000000001</v>
      </c>
      <c r="C47" s="7">
        <f t="shared" si="9"/>
        <v>10.38</v>
      </c>
      <c r="D47" s="7">
        <f t="shared" si="10"/>
        <v>2</v>
      </c>
      <c r="E47" s="7">
        <f t="shared" si="11"/>
        <v>20.76</v>
      </c>
      <c r="F47" s="8"/>
      <c r="R47" s="7">
        <v>25</v>
      </c>
      <c r="S47" s="7">
        <v>10.467000000000001</v>
      </c>
      <c r="T47" s="7">
        <f t="shared" ref="T47:T57" si="15">ROUND((S46+S47)/2,2)</f>
        <v>10.43</v>
      </c>
      <c r="U47" s="7">
        <f t="shared" ref="U47:U57" si="16">R47-R46</f>
        <v>1.6700000000000017</v>
      </c>
      <c r="V47" s="7">
        <f t="shared" ref="V47:V57" si="17">ROUND(T47*U47,2)</f>
        <v>17.420000000000002</v>
      </c>
    </row>
    <row r="48" spans="1:22" ht="12.9" customHeight="1">
      <c r="A48" s="7">
        <v>19</v>
      </c>
      <c r="B48" s="7">
        <v>10.367000000000001</v>
      </c>
      <c r="C48" s="7">
        <f t="shared" si="9"/>
        <v>10.37</v>
      </c>
      <c r="D48" s="7">
        <f t="shared" si="10"/>
        <v>2</v>
      </c>
      <c r="E48" s="7">
        <f t="shared" si="11"/>
        <v>20.74</v>
      </c>
      <c r="F48" s="8"/>
      <c r="R48" s="7">
        <v>27</v>
      </c>
      <c r="S48" s="7">
        <v>10.577000000000002</v>
      </c>
      <c r="T48" s="7">
        <f t="shared" si="15"/>
        <v>10.52</v>
      </c>
      <c r="U48" s="7">
        <f t="shared" si="16"/>
        <v>2</v>
      </c>
      <c r="V48" s="7">
        <f t="shared" si="17"/>
        <v>21.04</v>
      </c>
    </row>
    <row r="49" spans="1:22" ht="12.9" customHeight="1">
      <c r="A49" s="7">
        <v>21</v>
      </c>
      <c r="B49" s="7">
        <v>10.477000000000002</v>
      </c>
      <c r="C49" s="7">
        <f t="shared" si="9"/>
        <v>10.42</v>
      </c>
      <c r="D49" s="7">
        <f t="shared" si="10"/>
        <v>2</v>
      </c>
      <c r="E49" s="7">
        <f t="shared" si="11"/>
        <v>20.84</v>
      </c>
      <c r="F49" s="8"/>
      <c r="R49" s="7">
        <v>29</v>
      </c>
      <c r="S49" s="7">
        <v>10.707000000000001</v>
      </c>
      <c r="T49" s="7">
        <f t="shared" si="15"/>
        <v>10.64</v>
      </c>
      <c r="U49" s="7">
        <f t="shared" si="16"/>
        <v>2</v>
      </c>
      <c r="V49" s="7">
        <f t="shared" si="17"/>
        <v>21.28</v>
      </c>
    </row>
    <row r="50" spans="1:22" ht="12.9" customHeight="1">
      <c r="A50" s="7">
        <v>23</v>
      </c>
      <c r="B50" s="7">
        <v>10.397000000000002</v>
      </c>
      <c r="C50" s="7">
        <f t="shared" si="9"/>
        <v>10.44</v>
      </c>
      <c r="D50" s="7">
        <f t="shared" si="10"/>
        <v>2</v>
      </c>
      <c r="E50" s="7">
        <f t="shared" si="11"/>
        <v>20.88</v>
      </c>
      <c r="F50" s="8"/>
      <c r="R50" s="7">
        <v>30</v>
      </c>
      <c r="S50" s="7">
        <v>10.767000000000001</v>
      </c>
      <c r="T50" s="7">
        <f t="shared" si="15"/>
        <v>10.74</v>
      </c>
      <c r="U50" s="7">
        <f t="shared" si="16"/>
        <v>1</v>
      </c>
      <c r="V50" s="7">
        <f t="shared" si="17"/>
        <v>10.74</v>
      </c>
    </row>
    <row r="51" spans="1:22" ht="12.9" customHeight="1">
      <c r="A51" s="7">
        <v>25</v>
      </c>
      <c r="B51" s="7">
        <v>10.467000000000001</v>
      </c>
      <c r="C51" s="7">
        <f t="shared" si="9"/>
        <v>10.43</v>
      </c>
      <c r="D51" s="7">
        <f t="shared" si="10"/>
        <v>2</v>
      </c>
      <c r="E51" s="7">
        <f t="shared" si="11"/>
        <v>20.86</v>
      </c>
      <c r="F51" s="8"/>
      <c r="R51" s="7">
        <v>31</v>
      </c>
      <c r="S51" s="7">
        <v>10.797000000000001</v>
      </c>
      <c r="T51" s="7">
        <f t="shared" si="15"/>
        <v>10.78</v>
      </c>
      <c r="U51" s="7">
        <f t="shared" si="16"/>
        <v>1</v>
      </c>
      <c r="V51" s="7">
        <f t="shared" si="17"/>
        <v>10.78</v>
      </c>
    </row>
    <row r="52" spans="1:22" ht="12.9" customHeight="1">
      <c r="A52" s="7">
        <v>27</v>
      </c>
      <c r="B52" s="7">
        <v>10.577000000000002</v>
      </c>
      <c r="C52" s="7">
        <f t="shared" si="9"/>
        <v>10.52</v>
      </c>
      <c r="D52" s="7">
        <f t="shared" si="10"/>
        <v>2</v>
      </c>
      <c r="E52" s="7">
        <f t="shared" si="11"/>
        <v>21.04</v>
      </c>
      <c r="F52" s="8"/>
      <c r="R52" s="7">
        <v>32</v>
      </c>
      <c r="S52" s="7">
        <v>10.807000000000002</v>
      </c>
      <c r="T52" s="7">
        <f t="shared" si="15"/>
        <v>10.8</v>
      </c>
      <c r="U52" s="7">
        <f t="shared" si="16"/>
        <v>1</v>
      </c>
      <c r="V52" s="7">
        <f t="shared" si="17"/>
        <v>10.8</v>
      </c>
    </row>
    <row r="53" spans="1:22" ht="12.9" customHeight="1">
      <c r="A53" s="7">
        <v>29</v>
      </c>
      <c r="B53" s="7">
        <v>10.707000000000001</v>
      </c>
      <c r="C53" s="7">
        <f t="shared" si="9"/>
        <v>10.64</v>
      </c>
      <c r="D53" s="7">
        <f t="shared" si="10"/>
        <v>2</v>
      </c>
      <c r="E53" s="7">
        <f t="shared" si="11"/>
        <v>21.28</v>
      </c>
      <c r="F53" s="8"/>
      <c r="L53" t="s">
        <v>84</v>
      </c>
      <c r="M53" s="4">
        <f>E62-V58</f>
        <v>17.309999999999945</v>
      </c>
      <c r="N53" t="s">
        <v>83</v>
      </c>
      <c r="R53" s="7">
        <v>33</v>
      </c>
      <c r="S53" s="7">
        <v>10.867000000000001</v>
      </c>
      <c r="T53" s="7">
        <f t="shared" si="15"/>
        <v>10.84</v>
      </c>
      <c r="U53" s="7">
        <f t="shared" si="16"/>
        <v>1</v>
      </c>
      <c r="V53" s="7">
        <f t="shared" si="17"/>
        <v>10.84</v>
      </c>
    </row>
    <row r="54" spans="1:22" ht="12.9" customHeight="1">
      <c r="A54" s="7">
        <v>30</v>
      </c>
      <c r="B54" s="7">
        <v>10.767000000000001</v>
      </c>
      <c r="C54" s="7">
        <f t="shared" si="9"/>
        <v>10.74</v>
      </c>
      <c r="D54" s="7">
        <f t="shared" si="10"/>
        <v>1</v>
      </c>
      <c r="E54" s="7">
        <f t="shared" si="11"/>
        <v>10.74</v>
      </c>
      <c r="F54" s="8"/>
      <c r="R54" s="7">
        <v>34</v>
      </c>
      <c r="S54" s="7">
        <v>11.097000000000001</v>
      </c>
      <c r="T54" s="7">
        <f t="shared" si="15"/>
        <v>10.98</v>
      </c>
      <c r="U54" s="7">
        <f t="shared" si="16"/>
        <v>1</v>
      </c>
      <c r="V54" s="7">
        <f t="shared" si="17"/>
        <v>10.98</v>
      </c>
    </row>
    <row r="55" spans="1:22" ht="12.9" customHeight="1">
      <c r="A55" s="7">
        <v>31</v>
      </c>
      <c r="B55" s="7">
        <v>10.797000000000001</v>
      </c>
      <c r="C55" s="7">
        <f t="shared" si="9"/>
        <v>10.78</v>
      </c>
      <c r="D55" s="7">
        <f t="shared" si="10"/>
        <v>1</v>
      </c>
      <c r="E55" s="7">
        <f t="shared" si="11"/>
        <v>10.78</v>
      </c>
      <c r="F55" s="8"/>
      <c r="R55" s="7">
        <v>35</v>
      </c>
      <c r="S55" s="7">
        <v>11.3</v>
      </c>
      <c r="T55" s="7">
        <f t="shared" si="15"/>
        <v>11.2</v>
      </c>
      <c r="U55" s="7">
        <f t="shared" si="16"/>
        <v>1</v>
      </c>
      <c r="V55" s="7">
        <f t="shared" si="17"/>
        <v>11.2</v>
      </c>
    </row>
    <row r="56" spans="1:22" ht="12.9" customHeight="1">
      <c r="A56" s="7">
        <v>32</v>
      </c>
      <c r="B56" s="7">
        <v>10.807000000000002</v>
      </c>
      <c r="C56" s="7">
        <f t="shared" si="9"/>
        <v>10.8</v>
      </c>
      <c r="D56" s="7">
        <f t="shared" si="10"/>
        <v>1</v>
      </c>
      <c r="E56" s="7">
        <f t="shared" si="11"/>
        <v>10.8</v>
      </c>
      <c r="F56" s="8"/>
      <c r="R56" s="7">
        <v>36</v>
      </c>
      <c r="S56" s="7">
        <v>11.830000000000002</v>
      </c>
      <c r="T56" s="7">
        <f t="shared" si="15"/>
        <v>11.57</v>
      </c>
      <c r="U56" s="7">
        <f t="shared" si="16"/>
        <v>1</v>
      </c>
      <c r="V56" s="7">
        <f t="shared" si="17"/>
        <v>11.57</v>
      </c>
    </row>
    <row r="57" spans="1:22" ht="12.9" customHeight="1">
      <c r="A57" s="7">
        <v>33</v>
      </c>
      <c r="B57" s="7">
        <v>10.867000000000001</v>
      </c>
      <c r="C57" s="7">
        <f t="shared" si="9"/>
        <v>10.84</v>
      </c>
      <c r="D57" s="7">
        <f t="shared" si="10"/>
        <v>1</v>
      </c>
      <c r="E57" s="7">
        <f t="shared" si="11"/>
        <v>10.84</v>
      </c>
      <c r="F57" s="8"/>
      <c r="R57" s="7">
        <v>37</v>
      </c>
      <c r="S57" s="7">
        <v>11.97</v>
      </c>
      <c r="T57" s="7">
        <f t="shared" si="15"/>
        <v>11.9</v>
      </c>
      <c r="U57" s="7">
        <f t="shared" si="16"/>
        <v>1</v>
      </c>
      <c r="V57" s="7">
        <f t="shared" si="17"/>
        <v>11.9</v>
      </c>
    </row>
    <row r="58" spans="1:22" ht="12.9" customHeight="1">
      <c r="A58" s="7">
        <v>34</v>
      </c>
      <c r="B58" s="7">
        <v>11.097000000000001</v>
      </c>
      <c r="C58" s="7">
        <f t="shared" si="9"/>
        <v>10.98</v>
      </c>
      <c r="D58" s="7">
        <f t="shared" si="10"/>
        <v>1</v>
      </c>
      <c r="E58" s="7">
        <f t="shared" si="11"/>
        <v>10.98</v>
      </c>
      <c r="F58" s="8"/>
      <c r="R58" s="16"/>
      <c r="S58" s="17"/>
      <c r="T58" s="17" t="s">
        <v>82</v>
      </c>
      <c r="U58" s="7">
        <f>SUM(U36:U57)</f>
        <v>37</v>
      </c>
      <c r="V58" s="18">
        <f>SUM(V32:V57)</f>
        <v>382.5</v>
      </c>
    </row>
    <row r="59" spans="1:22" ht="12.9" customHeight="1">
      <c r="A59" s="7">
        <v>35</v>
      </c>
      <c r="B59" s="7">
        <v>11.3</v>
      </c>
      <c r="C59" s="7">
        <f t="shared" si="9"/>
        <v>11.2</v>
      </c>
      <c r="D59" s="7">
        <f t="shared" si="10"/>
        <v>1</v>
      </c>
      <c r="E59" s="7">
        <f t="shared" si="11"/>
        <v>11.2</v>
      </c>
      <c r="F59" s="8"/>
    </row>
    <row r="60" spans="1:22" ht="12.9" customHeight="1">
      <c r="A60" s="7">
        <v>36</v>
      </c>
      <c r="B60" s="7">
        <v>11.830000000000002</v>
      </c>
      <c r="C60" s="7">
        <f t="shared" si="9"/>
        <v>11.57</v>
      </c>
      <c r="D60" s="7">
        <f t="shared" si="10"/>
        <v>1</v>
      </c>
      <c r="E60" s="7">
        <f t="shared" si="11"/>
        <v>11.57</v>
      </c>
      <c r="F60" s="8"/>
    </row>
    <row r="61" spans="1:22" ht="12.9" customHeight="1">
      <c r="A61" s="7">
        <v>37</v>
      </c>
      <c r="B61" s="7">
        <v>11.97</v>
      </c>
      <c r="C61" s="7">
        <f t="shared" si="9"/>
        <v>11.9</v>
      </c>
      <c r="D61" s="7">
        <f t="shared" si="10"/>
        <v>1</v>
      </c>
      <c r="E61" s="7">
        <f t="shared" si="11"/>
        <v>11.9</v>
      </c>
      <c r="F61" s="8"/>
    </row>
    <row r="62" spans="1:22" ht="12.9" customHeight="1">
      <c r="A62" s="16"/>
      <c r="B62" s="17"/>
      <c r="C62" s="17" t="s">
        <v>85</v>
      </c>
      <c r="D62" s="7">
        <f>SUM(D36:D61)</f>
        <v>37</v>
      </c>
      <c r="E62" s="18">
        <f>SUM(E36:E61)</f>
        <v>399.80999999999995</v>
      </c>
    </row>
    <row r="65" spans="1:22" ht="12.9" customHeight="1">
      <c r="A65" s="6" t="s">
        <v>50</v>
      </c>
      <c r="B65" s="7"/>
      <c r="C65" s="7"/>
      <c r="D65" s="7"/>
      <c r="E65" s="7"/>
      <c r="F65" s="8"/>
    </row>
    <row r="66" spans="1:22" ht="12.9" customHeight="1">
      <c r="A66" s="7" t="s">
        <v>5</v>
      </c>
      <c r="B66" s="7" t="s">
        <v>46</v>
      </c>
      <c r="C66" s="12" t="s">
        <v>80</v>
      </c>
      <c r="D66" s="12" t="s">
        <v>79</v>
      </c>
      <c r="E66" s="12" t="s">
        <v>81</v>
      </c>
      <c r="F66" s="8" t="s">
        <v>48</v>
      </c>
      <c r="R66" s="33" t="s">
        <v>78</v>
      </c>
      <c r="S66" s="20"/>
      <c r="T66" s="19"/>
      <c r="U66" s="19"/>
      <c r="V66" s="11"/>
    </row>
    <row r="67" spans="1:22" ht="12.9" customHeight="1">
      <c r="A67" s="7">
        <v>0</v>
      </c>
      <c r="B67" s="7">
        <v>13.392000000000003</v>
      </c>
      <c r="C67" s="7"/>
      <c r="D67" s="7"/>
      <c r="E67" s="7"/>
      <c r="F67" s="8" t="s">
        <v>66</v>
      </c>
      <c r="R67" s="7" t="s">
        <v>5</v>
      </c>
      <c r="S67" s="12" t="s">
        <v>46</v>
      </c>
      <c r="T67" s="12" t="s">
        <v>80</v>
      </c>
      <c r="U67" s="12" t="s">
        <v>79</v>
      </c>
      <c r="V67" s="12" t="s">
        <v>81</v>
      </c>
    </row>
    <row r="68" spans="1:22" ht="12.9" customHeight="1">
      <c r="A68" s="7">
        <v>1</v>
      </c>
      <c r="B68" s="7">
        <v>13.287000000000003</v>
      </c>
      <c r="C68" s="7">
        <f>ROUND((B67+B68)/2,2)</f>
        <v>13.34</v>
      </c>
      <c r="D68" s="7">
        <f>A68-A67</f>
        <v>1</v>
      </c>
      <c r="E68" s="7">
        <f>ROUND(C68*D68,2)</f>
        <v>13.34</v>
      </c>
      <c r="F68" s="8"/>
      <c r="R68" s="7">
        <v>0</v>
      </c>
      <c r="S68" s="7">
        <v>13.392000000000003</v>
      </c>
      <c r="T68" s="7"/>
      <c r="U68" s="7"/>
      <c r="V68" s="7"/>
    </row>
    <row r="69" spans="1:22" ht="12.9" customHeight="1">
      <c r="A69" s="7">
        <v>2</v>
      </c>
      <c r="B69" s="7">
        <v>12.557000000000002</v>
      </c>
      <c r="C69" s="7">
        <f t="shared" ref="C69:C88" si="18">ROUND((B68+B69)/2,2)</f>
        <v>12.92</v>
      </c>
      <c r="D69" s="7">
        <f t="shared" ref="D69:D88" si="19">A69-A68</f>
        <v>1</v>
      </c>
      <c r="E69" s="7">
        <f t="shared" ref="E69:E88" si="20">ROUND(C69*D69,2)</f>
        <v>12.92</v>
      </c>
      <c r="F69" s="8"/>
      <c r="R69" s="7">
        <v>1</v>
      </c>
      <c r="S69" s="7">
        <v>13.287000000000003</v>
      </c>
      <c r="T69" s="7">
        <f>ROUND((S68+S69)/2,2)</f>
        <v>13.34</v>
      </c>
      <c r="U69" s="7">
        <f>R69-R68</f>
        <v>1</v>
      </c>
      <c r="V69" s="7">
        <f>ROUND(T69*U69,2)</f>
        <v>13.34</v>
      </c>
    </row>
    <row r="70" spans="1:22" ht="12.9" customHeight="1">
      <c r="A70" s="7">
        <v>3</v>
      </c>
      <c r="B70" s="7">
        <v>11.612000000000002</v>
      </c>
      <c r="C70" s="7">
        <f t="shared" si="18"/>
        <v>12.08</v>
      </c>
      <c r="D70" s="7">
        <f t="shared" si="19"/>
        <v>1</v>
      </c>
      <c r="E70" s="7">
        <f t="shared" si="20"/>
        <v>12.08</v>
      </c>
      <c r="F70" s="8"/>
      <c r="R70" s="7">
        <v>2</v>
      </c>
      <c r="S70" s="7">
        <v>12.557000000000002</v>
      </c>
      <c r="T70" s="7">
        <f t="shared" ref="T70:T85" si="21">ROUND((S69+S70)/2,2)</f>
        <v>12.92</v>
      </c>
      <c r="U70" s="7">
        <f t="shared" ref="U70:U85" si="22">R70-R69</f>
        <v>1</v>
      </c>
      <c r="V70" s="7">
        <f t="shared" ref="V70:V85" si="23">ROUND(T70*U70,2)</f>
        <v>12.92</v>
      </c>
    </row>
    <row r="71" spans="1:22" ht="12.9" customHeight="1">
      <c r="A71" s="7">
        <v>4</v>
      </c>
      <c r="B71" s="7">
        <v>11.103000000000002</v>
      </c>
      <c r="C71" s="7">
        <f t="shared" si="18"/>
        <v>11.36</v>
      </c>
      <c r="D71" s="7">
        <f t="shared" si="19"/>
        <v>1</v>
      </c>
      <c r="E71" s="7">
        <f t="shared" si="20"/>
        <v>11.36</v>
      </c>
      <c r="F71" s="8"/>
      <c r="R71" s="7">
        <v>3</v>
      </c>
      <c r="S71" s="7">
        <v>11.612000000000002</v>
      </c>
      <c r="T71" s="7">
        <f t="shared" si="21"/>
        <v>12.08</v>
      </c>
      <c r="U71" s="7">
        <f t="shared" si="22"/>
        <v>1</v>
      </c>
      <c r="V71" s="7">
        <f t="shared" si="23"/>
        <v>12.08</v>
      </c>
    </row>
    <row r="72" spans="1:22" ht="12.9" customHeight="1">
      <c r="A72" s="7">
        <v>5</v>
      </c>
      <c r="B72" s="7">
        <v>10.783000000000001</v>
      </c>
      <c r="C72" s="7">
        <f t="shared" si="18"/>
        <v>10.94</v>
      </c>
      <c r="D72" s="7">
        <f t="shared" si="19"/>
        <v>1</v>
      </c>
      <c r="E72" s="7">
        <f t="shared" si="20"/>
        <v>10.94</v>
      </c>
      <c r="F72" s="8"/>
      <c r="R72" s="7">
        <v>4</v>
      </c>
      <c r="S72" s="7">
        <v>11.103000000000002</v>
      </c>
      <c r="T72" s="7">
        <f t="shared" si="21"/>
        <v>11.36</v>
      </c>
      <c r="U72" s="7">
        <f t="shared" si="22"/>
        <v>1</v>
      </c>
      <c r="V72" s="7">
        <f t="shared" si="23"/>
        <v>11.36</v>
      </c>
    </row>
    <row r="73" spans="1:22" ht="12.9" customHeight="1">
      <c r="A73" s="7">
        <v>6</v>
      </c>
      <c r="B73" s="7">
        <v>10.563000000000002</v>
      </c>
      <c r="C73" s="7">
        <f t="shared" si="18"/>
        <v>10.67</v>
      </c>
      <c r="D73" s="7">
        <f t="shared" si="19"/>
        <v>1</v>
      </c>
      <c r="E73" s="7">
        <f t="shared" si="20"/>
        <v>10.67</v>
      </c>
      <c r="F73" s="8"/>
      <c r="R73" s="7">
        <v>5</v>
      </c>
      <c r="S73" s="7">
        <v>10.783000000000001</v>
      </c>
      <c r="T73" s="7">
        <f t="shared" si="21"/>
        <v>10.94</v>
      </c>
      <c r="U73" s="7">
        <f t="shared" si="22"/>
        <v>1</v>
      </c>
      <c r="V73" s="7">
        <f t="shared" si="23"/>
        <v>10.94</v>
      </c>
    </row>
    <row r="74" spans="1:22" ht="12.9" customHeight="1">
      <c r="A74" s="7">
        <v>7</v>
      </c>
      <c r="B74" s="7">
        <v>10.503000000000002</v>
      </c>
      <c r="C74" s="7">
        <f t="shared" si="18"/>
        <v>10.53</v>
      </c>
      <c r="D74" s="7">
        <f t="shared" si="19"/>
        <v>1</v>
      </c>
      <c r="E74" s="7">
        <f t="shared" si="20"/>
        <v>10.53</v>
      </c>
      <c r="F74" s="8"/>
      <c r="R74" s="7">
        <v>6</v>
      </c>
      <c r="S74" s="7">
        <v>10.563000000000002</v>
      </c>
      <c r="T74" s="7">
        <f t="shared" si="21"/>
        <v>10.67</v>
      </c>
      <c r="U74" s="7">
        <f t="shared" si="22"/>
        <v>1</v>
      </c>
      <c r="V74" s="7">
        <f t="shared" si="23"/>
        <v>10.67</v>
      </c>
    </row>
    <row r="75" spans="1:22" ht="12.9" customHeight="1">
      <c r="A75" s="7">
        <v>9</v>
      </c>
      <c r="B75" s="7">
        <v>10.433000000000002</v>
      </c>
      <c r="C75" s="7">
        <f t="shared" si="18"/>
        <v>10.47</v>
      </c>
      <c r="D75" s="7">
        <f t="shared" si="19"/>
        <v>2</v>
      </c>
      <c r="E75" s="7">
        <f t="shared" si="20"/>
        <v>20.94</v>
      </c>
      <c r="F75" s="8"/>
      <c r="R75" s="7">
        <v>7</v>
      </c>
      <c r="S75" s="7">
        <v>10.503000000000002</v>
      </c>
      <c r="T75" s="7">
        <f t="shared" si="21"/>
        <v>10.53</v>
      </c>
      <c r="U75" s="7">
        <f t="shared" si="22"/>
        <v>1</v>
      </c>
      <c r="V75" s="7">
        <f t="shared" si="23"/>
        <v>10.53</v>
      </c>
    </row>
    <row r="76" spans="1:22" ht="12.9" customHeight="1">
      <c r="A76" s="7">
        <v>11</v>
      </c>
      <c r="B76" s="7">
        <v>10.423000000000002</v>
      </c>
      <c r="C76" s="7">
        <f t="shared" si="18"/>
        <v>10.43</v>
      </c>
      <c r="D76" s="7">
        <f t="shared" si="19"/>
        <v>2</v>
      </c>
      <c r="E76" s="7">
        <f t="shared" si="20"/>
        <v>20.86</v>
      </c>
      <c r="F76" s="8"/>
      <c r="R76" s="7">
        <f>ROUND(R75+(S75-S76)*1.5,2)</f>
        <v>9.25</v>
      </c>
      <c r="S76" s="7">
        <v>9</v>
      </c>
      <c r="T76" s="7">
        <f t="shared" si="21"/>
        <v>9.75</v>
      </c>
      <c r="U76" s="7">
        <f t="shared" si="22"/>
        <v>2.25</v>
      </c>
      <c r="V76" s="7">
        <f t="shared" si="23"/>
        <v>21.94</v>
      </c>
    </row>
    <row r="77" spans="1:22" ht="12.9" customHeight="1">
      <c r="A77" s="7">
        <v>13</v>
      </c>
      <c r="B77" s="7">
        <v>10.393000000000001</v>
      </c>
      <c r="C77" s="7">
        <f t="shared" si="18"/>
        <v>10.41</v>
      </c>
      <c r="D77" s="7">
        <f t="shared" si="19"/>
        <v>2</v>
      </c>
      <c r="E77" s="7">
        <f t="shared" si="20"/>
        <v>20.82</v>
      </c>
      <c r="F77" s="8"/>
      <c r="R77" s="7">
        <f>R76+10</f>
        <v>19.25</v>
      </c>
      <c r="S77" s="7">
        <v>9</v>
      </c>
      <c r="T77" s="7">
        <f t="shared" si="21"/>
        <v>9</v>
      </c>
      <c r="U77" s="7">
        <f t="shared" si="22"/>
        <v>10</v>
      </c>
      <c r="V77" s="7">
        <f t="shared" si="23"/>
        <v>90</v>
      </c>
    </row>
    <row r="78" spans="1:22" ht="12.9" customHeight="1">
      <c r="A78" s="7">
        <v>15</v>
      </c>
      <c r="B78" s="7">
        <v>10.393000000000001</v>
      </c>
      <c r="C78" s="7">
        <f t="shared" si="18"/>
        <v>10.39</v>
      </c>
      <c r="D78" s="7">
        <f t="shared" si="19"/>
        <v>2</v>
      </c>
      <c r="E78" s="7">
        <f t="shared" si="20"/>
        <v>20.78</v>
      </c>
      <c r="F78" s="8"/>
      <c r="R78" s="7">
        <f>ROUND(R77+(S78-S77)*1.5,2)</f>
        <v>21.38</v>
      </c>
      <c r="S78" s="7">
        <v>10.42</v>
      </c>
      <c r="T78" s="7">
        <f t="shared" si="21"/>
        <v>9.7100000000000009</v>
      </c>
      <c r="U78" s="7">
        <f t="shared" si="22"/>
        <v>2.129999999999999</v>
      </c>
      <c r="V78" s="7">
        <f t="shared" si="23"/>
        <v>20.68</v>
      </c>
    </row>
    <row r="79" spans="1:22" ht="12.9" customHeight="1">
      <c r="A79" s="7">
        <v>17</v>
      </c>
      <c r="B79" s="7">
        <v>10.413000000000002</v>
      </c>
      <c r="C79" s="7">
        <f t="shared" si="18"/>
        <v>10.4</v>
      </c>
      <c r="D79" s="7">
        <f t="shared" si="19"/>
        <v>2</v>
      </c>
      <c r="E79" s="7">
        <f t="shared" si="20"/>
        <v>20.8</v>
      </c>
      <c r="F79" s="8"/>
      <c r="R79" s="7">
        <v>23</v>
      </c>
      <c r="S79" s="7">
        <v>10.463000000000001</v>
      </c>
      <c r="T79" s="7">
        <f t="shared" si="21"/>
        <v>10.44</v>
      </c>
      <c r="U79" s="7">
        <f t="shared" si="22"/>
        <v>1.620000000000001</v>
      </c>
      <c r="V79" s="7">
        <f t="shared" si="23"/>
        <v>16.91</v>
      </c>
    </row>
    <row r="80" spans="1:22" ht="12.9" customHeight="1">
      <c r="A80" s="7">
        <v>19</v>
      </c>
      <c r="B80" s="7">
        <v>10.393000000000001</v>
      </c>
      <c r="C80" s="7">
        <f t="shared" si="18"/>
        <v>10.4</v>
      </c>
      <c r="D80" s="7">
        <f t="shared" si="19"/>
        <v>2</v>
      </c>
      <c r="E80" s="7">
        <f t="shared" si="20"/>
        <v>20.8</v>
      </c>
      <c r="F80" s="8"/>
      <c r="R80" s="7">
        <v>24</v>
      </c>
      <c r="S80" s="7">
        <v>10.633000000000001</v>
      </c>
      <c r="T80" s="7">
        <f t="shared" si="21"/>
        <v>10.55</v>
      </c>
      <c r="U80" s="7">
        <f t="shared" si="22"/>
        <v>1</v>
      </c>
      <c r="V80" s="7">
        <f t="shared" si="23"/>
        <v>10.55</v>
      </c>
    </row>
    <row r="81" spans="1:22" ht="12.9" customHeight="1">
      <c r="A81" s="7">
        <v>21</v>
      </c>
      <c r="B81" s="7">
        <v>10.423000000000002</v>
      </c>
      <c r="C81" s="7">
        <f t="shared" si="18"/>
        <v>10.41</v>
      </c>
      <c r="D81" s="7">
        <f t="shared" si="19"/>
        <v>2</v>
      </c>
      <c r="E81" s="7">
        <f t="shared" si="20"/>
        <v>20.82</v>
      </c>
      <c r="F81" s="8"/>
      <c r="R81" s="7">
        <v>25</v>
      </c>
      <c r="S81" s="7">
        <v>11.103000000000002</v>
      </c>
      <c r="T81" s="7">
        <f t="shared" si="21"/>
        <v>10.87</v>
      </c>
      <c r="U81" s="7">
        <f t="shared" si="22"/>
        <v>1</v>
      </c>
      <c r="V81" s="7">
        <f t="shared" si="23"/>
        <v>10.87</v>
      </c>
    </row>
    <row r="82" spans="1:22" ht="12.9" customHeight="1">
      <c r="A82" s="7">
        <v>23</v>
      </c>
      <c r="B82" s="7">
        <v>10.463000000000001</v>
      </c>
      <c r="C82" s="7">
        <f t="shared" si="18"/>
        <v>10.44</v>
      </c>
      <c r="D82" s="7">
        <f t="shared" si="19"/>
        <v>2</v>
      </c>
      <c r="E82" s="7">
        <f t="shared" si="20"/>
        <v>20.88</v>
      </c>
      <c r="F82" s="8"/>
      <c r="L82" t="s">
        <v>84</v>
      </c>
      <c r="M82" s="4">
        <f>E89-V86</f>
        <v>17.169999999999959</v>
      </c>
      <c r="N82" t="s">
        <v>83</v>
      </c>
      <c r="R82" s="7">
        <v>26</v>
      </c>
      <c r="S82" s="7">
        <v>11.447000000000003</v>
      </c>
      <c r="T82" s="7">
        <f t="shared" si="21"/>
        <v>11.28</v>
      </c>
      <c r="U82" s="7">
        <f t="shared" si="22"/>
        <v>1</v>
      </c>
      <c r="V82" s="7">
        <f t="shared" si="23"/>
        <v>11.28</v>
      </c>
    </row>
    <row r="83" spans="1:22" ht="12.9" customHeight="1">
      <c r="A83" s="7">
        <v>24</v>
      </c>
      <c r="B83" s="7">
        <v>10.633000000000001</v>
      </c>
      <c r="C83" s="7">
        <f t="shared" si="18"/>
        <v>10.55</v>
      </c>
      <c r="D83" s="7">
        <f t="shared" si="19"/>
        <v>1</v>
      </c>
      <c r="E83" s="7">
        <f t="shared" si="20"/>
        <v>10.55</v>
      </c>
      <c r="F83" s="8"/>
      <c r="R83" s="7">
        <v>27</v>
      </c>
      <c r="S83" s="7">
        <v>11.907000000000004</v>
      </c>
      <c r="T83" s="7">
        <f t="shared" si="21"/>
        <v>11.68</v>
      </c>
      <c r="U83" s="7">
        <f t="shared" si="22"/>
        <v>1</v>
      </c>
      <c r="V83" s="7">
        <f t="shared" si="23"/>
        <v>11.68</v>
      </c>
    </row>
    <row r="84" spans="1:22" ht="12.9" customHeight="1">
      <c r="A84" s="7">
        <v>25</v>
      </c>
      <c r="B84" s="7">
        <v>11.103000000000002</v>
      </c>
      <c r="C84" s="7">
        <f t="shared" si="18"/>
        <v>10.87</v>
      </c>
      <c r="D84" s="7">
        <f t="shared" si="19"/>
        <v>1</v>
      </c>
      <c r="E84" s="7">
        <f t="shared" si="20"/>
        <v>10.87</v>
      </c>
      <c r="F84" s="8"/>
      <c r="R84" s="7">
        <v>28</v>
      </c>
      <c r="S84" s="7">
        <v>12.147000000000002</v>
      </c>
      <c r="T84" s="7">
        <f t="shared" si="21"/>
        <v>12.03</v>
      </c>
      <c r="U84" s="7">
        <f t="shared" si="22"/>
        <v>1</v>
      </c>
      <c r="V84" s="7">
        <f t="shared" si="23"/>
        <v>12.03</v>
      </c>
    </row>
    <row r="85" spans="1:22" ht="12.9" customHeight="1">
      <c r="A85" s="7">
        <v>26</v>
      </c>
      <c r="B85" s="7">
        <v>11.447000000000003</v>
      </c>
      <c r="C85" s="7">
        <f t="shared" si="18"/>
        <v>11.28</v>
      </c>
      <c r="D85" s="7">
        <f t="shared" si="19"/>
        <v>1</v>
      </c>
      <c r="E85" s="7">
        <f t="shared" si="20"/>
        <v>11.28</v>
      </c>
      <c r="F85" s="8"/>
      <c r="R85" s="7">
        <v>29</v>
      </c>
      <c r="S85" s="7">
        <v>12.077000000000002</v>
      </c>
      <c r="T85" s="7">
        <f t="shared" si="21"/>
        <v>12.11</v>
      </c>
      <c r="U85" s="7">
        <f t="shared" si="22"/>
        <v>1</v>
      </c>
      <c r="V85" s="7">
        <f t="shared" si="23"/>
        <v>12.11</v>
      </c>
    </row>
    <row r="86" spans="1:22" ht="12.9" customHeight="1">
      <c r="A86" s="7">
        <v>27</v>
      </c>
      <c r="B86" s="7">
        <v>11.907000000000004</v>
      </c>
      <c r="C86" s="7">
        <f t="shared" si="18"/>
        <v>11.68</v>
      </c>
      <c r="D86" s="7">
        <f t="shared" si="19"/>
        <v>1</v>
      </c>
      <c r="E86" s="7">
        <f t="shared" si="20"/>
        <v>11.68</v>
      </c>
      <c r="F86" s="8"/>
      <c r="R86" s="25"/>
      <c r="S86" s="26"/>
      <c r="T86" s="26" t="s">
        <v>82</v>
      </c>
      <c r="U86" s="7">
        <f>SUM(U69:U85)</f>
        <v>29</v>
      </c>
      <c r="V86" s="27">
        <f>SUM(V69:V85)</f>
        <v>299.89</v>
      </c>
    </row>
    <row r="87" spans="1:22" ht="12.9" customHeight="1">
      <c r="A87" s="7">
        <v>28</v>
      </c>
      <c r="B87" s="7">
        <v>12.147000000000002</v>
      </c>
      <c r="C87" s="7">
        <f t="shared" si="18"/>
        <v>12.03</v>
      </c>
      <c r="D87" s="7">
        <f t="shared" si="19"/>
        <v>1</v>
      </c>
      <c r="E87" s="7">
        <f t="shared" si="20"/>
        <v>12.03</v>
      </c>
      <c r="F87" s="8"/>
    </row>
    <row r="88" spans="1:22" ht="12.9" customHeight="1">
      <c r="A88" s="7">
        <v>29</v>
      </c>
      <c r="B88" s="7">
        <v>12.077000000000002</v>
      </c>
      <c r="C88" s="7">
        <f t="shared" si="18"/>
        <v>12.11</v>
      </c>
      <c r="D88" s="7">
        <f t="shared" si="19"/>
        <v>1</v>
      </c>
      <c r="E88" s="7">
        <f t="shared" si="20"/>
        <v>12.11</v>
      </c>
      <c r="F88" s="8"/>
    </row>
    <row r="89" spans="1:22" ht="12.9" customHeight="1">
      <c r="A89" s="16"/>
      <c r="B89" s="17"/>
      <c r="C89" s="17" t="s">
        <v>82</v>
      </c>
      <c r="D89" s="7">
        <f>SUM(D68:D88)</f>
        <v>29</v>
      </c>
      <c r="E89" s="18">
        <f>SUM(E68:E88)</f>
        <v>317.05999999999995</v>
      </c>
    </row>
    <row r="91" spans="1:22" ht="12.9" customHeight="1">
      <c r="R91" s="10" t="s">
        <v>78</v>
      </c>
      <c r="S91" s="10"/>
      <c r="T91" s="19"/>
      <c r="U91" s="19"/>
      <c r="V91" s="11"/>
    </row>
    <row r="92" spans="1:22" ht="12.9" customHeight="1">
      <c r="A92" s="6" t="s">
        <v>51</v>
      </c>
      <c r="B92" s="7"/>
      <c r="C92" s="7"/>
      <c r="D92" s="7"/>
      <c r="E92" s="7"/>
      <c r="F92" s="8"/>
      <c r="R92" s="12" t="s">
        <v>5</v>
      </c>
      <c r="S92" s="12" t="s">
        <v>46</v>
      </c>
      <c r="T92" s="12" t="s">
        <v>80</v>
      </c>
      <c r="U92" s="12" t="s">
        <v>79</v>
      </c>
      <c r="V92" s="12" t="s">
        <v>81</v>
      </c>
    </row>
    <row r="93" spans="1:22" ht="12.9" customHeight="1">
      <c r="A93" s="7" t="s">
        <v>5</v>
      </c>
      <c r="B93" s="7" t="s">
        <v>46</v>
      </c>
      <c r="C93" s="12" t="s">
        <v>80</v>
      </c>
      <c r="D93" s="12" t="s">
        <v>79</v>
      </c>
      <c r="E93" s="12" t="s">
        <v>81</v>
      </c>
      <c r="F93" s="8" t="s">
        <v>48</v>
      </c>
      <c r="R93" s="7">
        <v>0</v>
      </c>
      <c r="S93" s="7">
        <v>13.346000000000004</v>
      </c>
      <c r="T93" s="7"/>
      <c r="U93" s="7"/>
      <c r="V93" s="7"/>
    </row>
    <row r="94" spans="1:22" ht="12.9" customHeight="1">
      <c r="A94" s="7">
        <v>0</v>
      </c>
      <c r="B94" s="7">
        <v>13.346000000000004</v>
      </c>
      <c r="C94" s="7"/>
      <c r="D94" s="7"/>
      <c r="E94" s="7"/>
      <c r="F94" s="8" t="s">
        <v>66</v>
      </c>
      <c r="R94" s="7">
        <v>1</v>
      </c>
      <c r="S94" s="7">
        <v>13.296000000000003</v>
      </c>
      <c r="T94" s="7">
        <f>ROUND((S93+S94)/2,2)</f>
        <v>13.32</v>
      </c>
      <c r="U94" s="7">
        <f>R94-R93</f>
        <v>1</v>
      </c>
      <c r="V94" s="7">
        <f>ROUND(T94*U94,2)</f>
        <v>13.32</v>
      </c>
    </row>
    <row r="95" spans="1:22" ht="12.9" customHeight="1">
      <c r="A95" s="7">
        <v>1</v>
      </c>
      <c r="B95" s="7">
        <v>13.296000000000003</v>
      </c>
      <c r="C95" s="7">
        <f>ROUND((B94+B95)/2,2)</f>
        <v>13.32</v>
      </c>
      <c r="D95" s="7">
        <f>A95-A94</f>
        <v>1</v>
      </c>
      <c r="E95" s="7">
        <f>ROUND(C95*D95,2)</f>
        <v>13.32</v>
      </c>
      <c r="F95" s="8"/>
      <c r="R95" s="7">
        <v>2</v>
      </c>
      <c r="S95" s="7">
        <v>12.296000000000003</v>
      </c>
      <c r="T95" s="7">
        <f t="shared" ref="T95:T112" si="24">ROUND((S94+S95)/2,2)</f>
        <v>12.8</v>
      </c>
      <c r="U95" s="7">
        <f t="shared" ref="U95:U112" si="25">R95-R94</f>
        <v>1</v>
      </c>
      <c r="V95" s="7">
        <f t="shared" ref="V95:V112" si="26">ROUND(T95*U95,2)</f>
        <v>12.8</v>
      </c>
    </row>
    <row r="96" spans="1:22" ht="12.9" customHeight="1">
      <c r="A96" s="7">
        <v>2</v>
      </c>
      <c r="B96" s="7">
        <v>12.296000000000003</v>
      </c>
      <c r="C96" s="7">
        <f t="shared" ref="C96:C116" si="27">ROUND((B95+B96)/2,2)</f>
        <v>12.8</v>
      </c>
      <c r="D96" s="7">
        <f t="shared" ref="D96:D116" si="28">A96-A95</f>
        <v>1</v>
      </c>
      <c r="E96" s="7">
        <f t="shared" ref="E96:E116" si="29">ROUND(C96*D96,2)</f>
        <v>12.8</v>
      </c>
      <c r="F96" s="8"/>
      <c r="R96" s="7">
        <v>3</v>
      </c>
      <c r="S96" s="7">
        <v>11.676000000000004</v>
      </c>
      <c r="T96" s="7">
        <f t="shared" si="24"/>
        <v>11.99</v>
      </c>
      <c r="U96" s="7">
        <f t="shared" si="25"/>
        <v>1</v>
      </c>
      <c r="V96" s="7">
        <f t="shared" si="26"/>
        <v>11.99</v>
      </c>
    </row>
    <row r="97" spans="1:22" ht="12.9" customHeight="1">
      <c r="A97" s="7">
        <v>3</v>
      </c>
      <c r="B97" s="7">
        <v>11.676000000000004</v>
      </c>
      <c r="C97" s="7">
        <f t="shared" si="27"/>
        <v>11.99</v>
      </c>
      <c r="D97" s="7">
        <f t="shared" si="28"/>
        <v>1</v>
      </c>
      <c r="E97" s="7">
        <f t="shared" si="29"/>
        <v>11.99</v>
      </c>
      <c r="F97" s="8"/>
      <c r="R97" s="7">
        <v>4</v>
      </c>
      <c r="S97" s="7">
        <v>11.112000000000004</v>
      </c>
      <c r="T97" s="7">
        <f t="shared" si="24"/>
        <v>11.39</v>
      </c>
      <c r="U97" s="7">
        <f t="shared" si="25"/>
        <v>1</v>
      </c>
      <c r="V97" s="7">
        <f t="shared" si="26"/>
        <v>11.39</v>
      </c>
    </row>
    <row r="98" spans="1:22" ht="12.9" customHeight="1">
      <c r="A98" s="7">
        <v>4</v>
      </c>
      <c r="B98" s="7">
        <v>11.112000000000004</v>
      </c>
      <c r="C98" s="7">
        <f t="shared" si="27"/>
        <v>11.39</v>
      </c>
      <c r="D98" s="7">
        <f t="shared" si="28"/>
        <v>1</v>
      </c>
      <c r="E98" s="7">
        <f t="shared" si="29"/>
        <v>11.39</v>
      </c>
      <c r="F98" s="8"/>
      <c r="R98" s="7">
        <v>5</v>
      </c>
      <c r="S98" s="7">
        <v>10.362000000000004</v>
      </c>
      <c r="T98" s="7">
        <f t="shared" si="24"/>
        <v>10.74</v>
      </c>
      <c r="U98" s="7">
        <f t="shared" si="25"/>
        <v>1</v>
      </c>
      <c r="V98" s="7">
        <f t="shared" si="26"/>
        <v>10.74</v>
      </c>
    </row>
    <row r="99" spans="1:22" ht="12.9" customHeight="1">
      <c r="A99" s="7">
        <v>5</v>
      </c>
      <c r="B99" s="7">
        <v>10.362000000000004</v>
      </c>
      <c r="C99" s="7">
        <f t="shared" si="27"/>
        <v>10.74</v>
      </c>
      <c r="D99" s="7">
        <f t="shared" si="28"/>
        <v>1</v>
      </c>
      <c r="E99" s="7">
        <f t="shared" si="29"/>
        <v>10.74</v>
      </c>
      <c r="F99" s="8"/>
      <c r="R99" s="7">
        <v>6</v>
      </c>
      <c r="S99" s="7">
        <v>10.562000000000003</v>
      </c>
      <c r="T99" s="7">
        <f t="shared" si="24"/>
        <v>10.46</v>
      </c>
      <c r="U99" s="7">
        <f t="shared" si="25"/>
        <v>1</v>
      </c>
      <c r="V99" s="7">
        <f t="shared" si="26"/>
        <v>10.46</v>
      </c>
    </row>
    <row r="100" spans="1:22" ht="12.9" customHeight="1">
      <c r="A100" s="7">
        <v>6</v>
      </c>
      <c r="B100" s="7">
        <v>10.562000000000003</v>
      </c>
      <c r="C100" s="7">
        <f t="shared" si="27"/>
        <v>10.46</v>
      </c>
      <c r="D100" s="7">
        <f t="shared" si="28"/>
        <v>1</v>
      </c>
      <c r="E100" s="7">
        <f t="shared" si="29"/>
        <v>10.46</v>
      </c>
      <c r="F100" s="8"/>
      <c r="R100" s="7">
        <v>7</v>
      </c>
      <c r="S100" s="7">
        <v>10.542000000000003</v>
      </c>
      <c r="T100" s="7">
        <f t="shared" si="24"/>
        <v>10.55</v>
      </c>
      <c r="U100" s="7">
        <f t="shared" si="25"/>
        <v>1</v>
      </c>
      <c r="V100" s="7">
        <f t="shared" si="26"/>
        <v>10.55</v>
      </c>
    </row>
    <row r="101" spans="1:22" ht="12.9" customHeight="1">
      <c r="A101" s="7">
        <v>7</v>
      </c>
      <c r="B101" s="7">
        <v>10.542000000000003</v>
      </c>
      <c r="C101" s="7">
        <f t="shared" si="27"/>
        <v>10.55</v>
      </c>
      <c r="D101" s="7">
        <f t="shared" si="28"/>
        <v>1</v>
      </c>
      <c r="E101" s="7">
        <f t="shared" si="29"/>
        <v>10.55</v>
      </c>
      <c r="F101" s="8"/>
      <c r="R101" s="7">
        <v>8</v>
      </c>
      <c r="S101" s="7">
        <v>10.502000000000004</v>
      </c>
      <c r="T101" s="7">
        <f t="shared" si="24"/>
        <v>10.52</v>
      </c>
      <c r="U101" s="7">
        <f t="shared" si="25"/>
        <v>1</v>
      </c>
      <c r="V101" s="7">
        <f t="shared" si="26"/>
        <v>10.52</v>
      </c>
    </row>
    <row r="102" spans="1:22" ht="12.9" customHeight="1">
      <c r="A102" s="7">
        <v>9</v>
      </c>
      <c r="B102" s="7">
        <v>10.502000000000004</v>
      </c>
      <c r="C102" s="7">
        <f t="shared" si="27"/>
        <v>10.52</v>
      </c>
      <c r="D102" s="7">
        <f t="shared" si="28"/>
        <v>2</v>
      </c>
      <c r="E102" s="7">
        <f t="shared" si="29"/>
        <v>21.04</v>
      </c>
      <c r="F102" s="8"/>
      <c r="R102" s="7">
        <f>ROUND(R101+(S101-S102)*1.5,2)</f>
        <v>10.25</v>
      </c>
      <c r="S102" s="7">
        <v>9</v>
      </c>
      <c r="T102" s="7">
        <f t="shared" si="24"/>
        <v>9.75</v>
      </c>
      <c r="U102" s="7">
        <f t="shared" si="25"/>
        <v>2.25</v>
      </c>
      <c r="V102" s="7">
        <f t="shared" si="26"/>
        <v>21.94</v>
      </c>
    </row>
    <row r="103" spans="1:22" ht="12.9" customHeight="1">
      <c r="A103" s="7">
        <v>11</v>
      </c>
      <c r="B103" s="7">
        <v>10.552000000000003</v>
      </c>
      <c r="C103" s="7">
        <f t="shared" si="27"/>
        <v>10.53</v>
      </c>
      <c r="D103" s="7">
        <f t="shared" si="28"/>
        <v>2</v>
      </c>
      <c r="E103" s="7">
        <f t="shared" si="29"/>
        <v>21.06</v>
      </c>
      <c r="F103" s="8"/>
      <c r="R103" s="7">
        <f>R102+10</f>
        <v>20.25</v>
      </c>
      <c r="S103" s="7">
        <v>9</v>
      </c>
      <c r="T103" s="7">
        <f t="shared" si="24"/>
        <v>9</v>
      </c>
      <c r="U103" s="7">
        <f t="shared" si="25"/>
        <v>10</v>
      </c>
      <c r="V103" s="7">
        <f t="shared" si="26"/>
        <v>90</v>
      </c>
    </row>
    <row r="104" spans="1:22" ht="12.9" customHeight="1">
      <c r="A104" s="7">
        <v>13</v>
      </c>
      <c r="B104" s="7">
        <v>10.522000000000004</v>
      </c>
      <c r="C104" s="7">
        <f t="shared" si="27"/>
        <v>10.54</v>
      </c>
      <c r="D104" s="7">
        <f t="shared" si="28"/>
        <v>2</v>
      </c>
      <c r="E104" s="7">
        <f t="shared" si="29"/>
        <v>21.08</v>
      </c>
      <c r="F104" s="8"/>
      <c r="R104" s="7">
        <f>ROUND(R103+(S104-S103)*1.5,2)</f>
        <v>22.35</v>
      </c>
      <c r="S104" s="7">
        <v>10.4</v>
      </c>
      <c r="T104" s="7">
        <f t="shared" si="24"/>
        <v>9.6999999999999993</v>
      </c>
      <c r="U104" s="7">
        <f t="shared" si="25"/>
        <v>2.1000000000000014</v>
      </c>
      <c r="V104" s="7">
        <f t="shared" si="26"/>
        <v>20.37</v>
      </c>
    </row>
    <row r="105" spans="1:22" ht="12.9" customHeight="1">
      <c r="A105" s="7">
        <v>15</v>
      </c>
      <c r="B105" s="7">
        <v>10.522000000000004</v>
      </c>
      <c r="C105" s="7">
        <f t="shared" si="27"/>
        <v>10.52</v>
      </c>
      <c r="D105" s="7">
        <f t="shared" si="28"/>
        <v>2</v>
      </c>
      <c r="E105" s="7">
        <f t="shared" si="29"/>
        <v>21.04</v>
      </c>
      <c r="F105" s="8"/>
      <c r="R105" s="7">
        <v>23</v>
      </c>
      <c r="S105" s="7">
        <v>10.322000000000003</v>
      </c>
      <c r="T105" s="7">
        <f t="shared" si="24"/>
        <v>10.36</v>
      </c>
      <c r="U105" s="7">
        <f t="shared" si="25"/>
        <v>0.64999999999999858</v>
      </c>
      <c r="V105" s="7">
        <f t="shared" si="26"/>
        <v>6.73</v>
      </c>
    </row>
    <row r="106" spans="1:22" ht="12.9" customHeight="1">
      <c r="A106" s="7">
        <v>17</v>
      </c>
      <c r="B106" s="7">
        <v>10.522000000000004</v>
      </c>
      <c r="C106" s="7">
        <f t="shared" si="27"/>
        <v>10.52</v>
      </c>
      <c r="D106" s="7">
        <f t="shared" si="28"/>
        <v>2</v>
      </c>
      <c r="E106" s="7">
        <f t="shared" si="29"/>
        <v>21.04</v>
      </c>
      <c r="F106" s="8"/>
      <c r="R106" s="7">
        <v>24</v>
      </c>
      <c r="S106" s="7">
        <v>10.332000000000004</v>
      </c>
      <c r="T106" s="7">
        <f t="shared" si="24"/>
        <v>10.33</v>
      </c>
      <c r="U106" s="7">
        <f t="shared" si="25"/>
        <v>1</v>
      </c>
      <c r="V106" s="7">
        <f t="shared" si="26"/>
        <v>10.33</v>
      </c>
    </row>
    <row r="107" spans="1:22" ht="12.9" customHeight="1">
      <c r="A107" s="7">
        <v>19</v>
      </c>
      <c r="B107" s="7">
        <v>10.482000000000003</v>
      </c>
      <c r="C107" s="7">
        <f t="shared" si="27"/>
        <v>10.5</v>
      </c>
      <c r="D107" s="7">
        <f t="shared" si="28"/>
        <v>2</v>
      </c>
      <c r="E107" s="7">
        <f t="shared" si="29"/>
        <v>21</v>
      </c>
      <c r="F107" s="8"/>
      <c r="R107" s="7">
        <v>25</v>
      </c>
      <c r="S107" s="7">
        <v>10.562000000000003</v>
      </c>
      <c r="T107" s="7">
        <f t="shared" si="24"/>
        <v>10.45</v>
      </c>
      <c r="U107" s="7">
        <f t="shared" si="25"/>
        <v>1</v>
      </c>
      <c r="V107" s="7">
        <f t="shared" si="26"/>
        <v>10.45</v>
      </c>
    </row>
    <row r="108" spans="1:22" ht="12.9" customHeight="1">
      <c r="A108" s="7">
        <v>21</v>
      </c>
      <c r="B108" s="7">
        <v>10.432000000000004</v>
      </c>
      <c r="C108" s="7">
        <f t="shared" si="27"/>
        <v>10.46</v>
      </c>
      <c r="D108" s="7">
        <f t="shared" si="28"/>
        <v>2</v>
      </c>
      <c r="E108" s="7">
        <f t="shared" si="29"/>
        <v>20.92</v>
      </c>
      <c r="F108" s="8"/>
      <c r="R108" s="7">
        <v>26</v>
      </c>
      <c r="S108" s="7">
        <v>10.642000000000003</v>
      </c>
      <c r="T108" s="7">
        <f t="shared" si="24"/>
        <v>10.6</v>
      </c>
      <c r="U108" s="7">
        <f t="shared" si="25"/>
        <v>1</v>
      </c>
      <c r="V108" s="7">
        <f t="shared" si="26"/>
        <v>10.6</v>
      </c>
    </row>
    <row r="109" spans="1:22" ht="12.9" customHeight="1">
      <c r="A109" s="7">
        <v>23</v>
      </c>
      <c r="B109" s="7">
        <v>10.322000000000003</v>
      </c>
      <c r="C109" s="7">
        <f t="shared" si="27"/>
        <v>10.38</v>
      </c>
      <c r="D109" s="7">
        <f t="shared" si="28"/>
        <v>2</v>
      </c>
      <c r="E109" s="7">
        <f t="shared" si="29"/>
        <v>20.76</v>
      </c>
      <c r="F109" s="8"/>
      <c r="K109" t="s">
        <v>84</v>
      </c>
      <c r="L109" s="4">
        <f>E117-V113</f>
        <v>18.379999999999995</v>
      </c>
      <c r="M109" t="s">
        <v>83</v>
      </c>
      <c r="R109" s="7">
        <v>27</v>
      </c>
      <c r="S109" s="7">
        <v>11.112000000000004</v>
      </c>
      <c r="T109" s="7">
        <f t="shared" si="24"/>
        <v>10.88</v>
      </c>
      <c r="U109" s="7">
        <f t="shared" si="25"/>
        <v>1</v>
      </c>
      <c r="V109" s="7">
        <f t="shared" si="26"/>
        <v>10.88</v>
      </c>
    </row>
    <row r="110" spans="1:22" ht="12.9" customHeight="1">
      <c r="A110" s="7">
        <v>24</v>
      </c>
      <c r="B110" s="7">
        <v>10.332000000000004</v>
      </c>
      <c r="C110" s="7">
        <f t="shared" si="27"/>
        <v>10.33</v>
      </c>
      <c r="D110" s="7">
        <f t="shared" si="28"/>
        <v>1</v>
      </c>
      <c r="E110" s="7">
        <f t="shared" si="29"/>
        <v>10.33</v>
      </c>
      <c r="F110" s="8"/>
      <c r="R110" s="7">
        <v>28</v>
      </c>
      <c r="S110" s="7">
        <v>11.546000000000003</v>
      </c>
      <c r="T110" s="7">
        <f t="shared" si="24"/>
        <v>11.33</v>
      </c>
      <c r="U110" s="7">
        <f t="shared" si="25"/>
        <v>1</v>
      </c>
      <c r="V110" s="7">
        <f t="shared" si="26"/>
        <v>11.33</v>
      </c>
    </row>
    <row r="111" spans="1:22" ht="12.9" customHeight="1">
      <c r="A111" s="7">
        <v>25</v>
      </c>
      <c r="B111" s="7">
        <v>10.562000000000003</v>
      </c>
      <c r="C111" s="7">
        <f t="shared" si="27"/>
        <v>10.45</v>
      </c>
      <c r="D111" s="7">
        <f t="shared" si="28"/>
        <v>1</v>
      </c>
      <c r="E111" s="7">
        <f t="shared" si="29"/>
        <v>10.45</v>
      </c>
      <c r="F111" s="8"/>
      <c r="R111" s="7">
        <v>29</v>
      </c>
      <c r="S111" s="7">
        <v>11.966000000000005</v>
      </c>
      <c r="T111" s="7">
        <f t="shared" si="24"/>
        <v>11.76</v>
      </c>
      <c r="U111" s="7">
        <f t="shared" si="25"/>
        <v>1</v>
      </c>
      <c r="V111" s="7">
        <f t="shared" si="26"/>
        <v>11.76</v>
      </c>
    </row>
    <row r="112" spans="1:22" ht="12.9" customHeight="1">
      <c r="A112" s="7">
        <v>26</v>
      </c>
      <c r="B112" s="7">
        <v>10.642000000000003</v>
      </c>
      <c r="C112" s="7">
        <f t="shared" si="27"/>
        <v>10.6</v>
      </c>
      <c r="D112" s="7">
        <f t="shared" si="28"/>
        <v>1</v>
      </c>
      <c r="E112" s="7">
        <f t="shared" si="29"/>
        <v>10.6</v>
      </c>
      <c r="F112" s="8"/>
      <c r="R112" s="7">
        <v>30</v>
      </c>
      <c r="S112" s="7">
        <v>12.076000000000004</v>
      </c>
      <c r="T112" s="7">
        <f t="shared" si="24"/>
        <v>12.02</v>
      </c>
      <c r="U112" s="7">
        <f t="shared" si="25"/>
        <v>1</v>
      </c>
      <c r="V112" s="7">
        <f t="shared" si="26"/>
        <v>12.02</v>
      </c>
    </row>
    <row r="113" spans="1:22" ht="12.9" customHeight="1">
      <c r="A113" s="7">
        <v>27</v>
      </c>
      <c r="B113" s="7">
        <v>11.112000000000004</v>
      </c>
      <c r="C113" s="7">
        <f t="shared" si="27"/>
        <v>10.88</v>
      </c>
      <c r="D113" s="7">
        <f t="shared" si="28"/>
        <v>1</v>
      </c>
      <c r="E113" s="7">
        <f t="shared" si="29"/>
        <v>10.88</v>
      </c>
      <c r="F113" s="8"/>
      <c r="M113" s="4"/>
      <c r="R113" s="16"/>
      <c r="S113" s="17"/>
      <c r="T113" s="17"/>
      <c r="U113" s="17">
        <f>SUM(U94:U112)</f>
        <v>30</v>
      </c>
      <c r="V113" s="18">
        <f>SUM(V94:V112)</f>
        <v>308.17999999999995</v>
      </c>
    </row>
    <row r="114" spans="1:22" ht="12.9" customHeight="1">
      <c r="A114" s="7">
        <v>28</v>
      </c>
      <c r="B114" s="7">
        <v>11.546000000000003</v>
      </c>
      <c r="C114" s="7">
        <f t="shared" si="27"/>
        <v>11.33</v>
      </c>
      <c r="D114" s="7">
        <f t="shared" si="28"/>
        <v>1</v>
      </c>
      <c r="E114" s="7">
        <f t="shared" si="29"/>
        <v>11.33</v>
      </c>
      <c r="F114" s="8"/>
    </row>
    <row r="115" spans="1:22" ht="12.9" customHeight="1">
      <c r="A115" s="7">
        <v>29</v>
      </c>
      <c r="B115" s="7">
        <v>11.966000000000005</v>
      </c>
      <c r="C115" s="7">
        <f t="shared" si="27"/>
        <v>11.76</v>
      </c>
      <c r="D115" s="7">
        <f t="shared" si="28"/>
        <v>1</v>
      </c>
      <c r="E115" s="7">
        <f t="shared" si="29"/>
        <v>11.76</v>
      </c>
      <c r="F115" s="8"/>
    </row>
    <row r="116" spans="1:22" ht="12.9" customHeight="1">
      <c r="A116" s="7">
        <v>30</v>
      </c>
      <c r="B116" s="7">
        <v>12.076000000000004</v>
      </c>
      <c r="C116" s="7">
        <f t="shared" si="27"/>
        <v>12.02</v>
      </c>
      <c r="D116" s="7">
        <f t="shared" si="28"/>
        <v>1</v>
      </c>
      <c r="E116" s="7">
        <f t="shared" si="29"/>
        <v>12.02</v>
      </c>
      <c r="F116" s="8"/>
    </row>
    <row r="117" spans="1:22" ht="12.9" customHeight="1">
      <c r="A117" s="16"/>
      <c r="B117" s="17"/>
      <c r="C117" s="17" t="s">
        <v>82</v>
      </c>
      <c r="D117" s="7">
        <f>SUM(D95:D116)</f>
        <v>30</v>
      </c>
      <c r="E117" s="18">
        <f>SUM(E95:E116)</f>
        <v>326.55999999999995</v>
      </c>
    </row>
    <row r="127" spans="1:22" ht="12.9" customHeight="1">
      <c r="R127" s="10" t="s">
        <v>78</v>
      </c>
      <c r="S127" s="10"/>
      <c r="T127" s="19"/>
      <c r="U127" s="19"/>
      <c r="V127" s="11"/>
    </row>
    <row r="128" spans="1:22" ht="12.9" customHeight="1">
      <c r="A128" s="6" t="s">
        <v>52</v>
      </c>
      <c r="B128" s="7"/>
      <c r="C128" s="7"/>
      <c r="D128" s="7"/>
      <c r="E128" s="7"/>
      <c r="F128" s="8"/>
      <c r="R128" s="12" t="s">
        <v>5</v>
      </c>
      <c r="S128" s="12" t="s">
        <v>46</v>
      </c>
      <c r="T128" s="12" t="s">
        <v>80</v>
      </c>
      <c r="U128" s="12" t="s">
        <v>79</v>
      </c>
      <c r="V128" s="12" t="s">
        <v>81</v>
      </c>
    </row>
    <row r="129" spans="1:22" ht="12.9" customHeight="1">
      <c r="A129" s="7" t="s">
        <v>5</v>
      </c>
      <c r="B129" s="7" t="s">
        <v>46</v>
      </c>
      <c r="C129" s="12" t="s">
        <v>80</v>
      </c>
      <c r="D129" s="12" t="s">
        <v>79</v>
      </c>
      <c r="E129" s="12" t="s">
        <v>81</v>
      </c>
      <c r="F129" s="8" t="s">
        <v>48</v>
      </c>
      <c r="R129" s="7">
        <v>0</v>
      </c>
      <c r="S129" s="7">
        <v>13.535000000000002</v>
      </c>
      <c r="T129" s="7"/>
      <c r="U129" s="7"/>
      <c r="V129" s="7"/>
    </row>
    <row r="130" spans="1:22" ht="12.9" customHeight="1">
      <c r="A130" s="7">
        <v>0</v>
      </c>
      <c r="B130" s="7">
        <v>13.535000000000002</v>
      </c>
      <c r="C130" s="7"/>
      <c r="D130" s="7"/>
      <c r="E130" s="7"/>
      <c r="F130" s="8" t="s">
        <v>66</v>
      </c>
      <c r="R130" s="7">
        <v>1</v>
      </c>
      <c r="S130" s="7">
        <v>13.505000000000003</v>
      </c>
      <c r="T130" s="7">
        <f>ROUND((S129+S130)/2,2)</f>
        <v>13.52</v>
      </c>
      <c r="U130" s="7">
        <f>R130-R129</f>
        <v>1</v>
      </c>
      <c r="V130" s="7">
        <f>ROUND(T130*U130,2)</f>
        <v>13.52</v>
      </c>
    </row>
    <row r="131" spans="1:22" ht="12.9" customHeight="1">
      <c r="A131" s="7">
        <v>1</v>
      </c>
      <c r="B131" s="7">
        <v>13.505000000000003</v>
      </c>
      <c r="C131" s="7">
        <f>ROUND((B130+B131)/2,2)</f>
        <v>13.52</v>
      </c>
      <c r="D131" s="7">
        <f>A131-A130</f>
        <v>1</v>
      </c>
      <c r="E131" s="7">
        <f>ROUND(C131*D131,2)</f>
        <v>13.52</v>
      </c>
      <c r="F131" s="8"/>
      <c r="R131" s="7">
        <v>2</v>
      </c>
      <c r="S131" s="7">
        <v>12.825000000000003</v>
      </c>
      <c r="T131" s="7">
        <f t="shared" ref="T131:T139" si="30">ROUND((S130+S131)/2,2)</f>
        <v>13.17</v>
      </c>
      <c r="U131" s="7">
        <f t="shared" ref="U131:U139" si="31">R131-R130</f>
        <v>1</v>
      </c>
      <c r="V131" s="7">
        <f t="shared" ref="V131:V139" si="32">ROUND(T131*U131,2)</f>
        <v>13.17</v>
      </c>
    </row>
    <row r="132" spans="1:22" ht="12.9" customHeight="1">
      <c r="A132" s="7">
        <v>2</v>
      </c>
      <c r="B132" s="7">
        <v>12.825000000000003</v>
      </c>
      <c r="C132" s="7">
        <f t="shared" ref="C132:C157" si="33">ROUND((B131+B132)/2,2)</f>
        <v>13.17</v>
      </c>
      <c r="D132" s="7">
        <f t="shared" ref="D132:D157" si="34">A132-A131</f>
        <v>1</v>
      </c>
      <c r="E132" s="7">
        <f t="shared" ref="E132:E157" si="35">ROUND(C132*D132,2)</f>
        <v>13.17</v>
      </c>
      <c r="F132" s="8"/>
      <c r="R132" s="7">
        <v>3</v>
      </c>
      <c r="S132" s="7">
        <v>12.145000000000003</v>
      </c>
      <c r="T132" s="7">
        <f t="shared" si="30"/>
        <v>12.49</v>
      </c>
      <c r="U132" s="7">
        <f t="shared" si="31"/>
        <v>1</v>
      </c>
      <c r="V132" s="7">
        <f t="shared" si="32"/>
        <v>12.49</v>
      </c>
    </row>
    <row r="133" spans="1:22" ht="12.9" customHeight="1">
      <c r="A133" s="7">
        <v>3</v>
      </c>
      <c r="B133" s="7">
        <v>12.145000000000003</v>
      </c>
      <c r="C133" s="7">
        <f t="shared" si="33"/>
        <v>12.49</v>
      </c>
      <c r="D133" s="7">
        <f t="shared" si="34"/>
        <v>1</v>
      </c>
      <c r="E133" s="7">
        <f t="shared" si="35"/>
        <v>12.49</v>
      </c>
      <c r="F133" s="8"/>
      <c r="R133" s="7">
        <v>4</v>
      </c>
      <c r="S133" s="7">
        <v>11.525000000000002</v>
      </c>
      <c r="T133" s="7">
        <f t="shared" si="30"/>
        <v>11.84</v>
      </c>
      <c r="U133" s="7">
        <f t="shared" si="31"/>
        <v>1</v>
      </c>
      <c r="V133" s="7">
        <f t="shared" si="32"/>
        <v>11.84</v>
      </c>
    </row>
    <row r="134" spans="1:22" ht="12.9" customHeight="1">
      <c r="A134" s="7">
        <v>4</v>
      </c>
      <c r="B134" s="7">
        <v>11.525000000000002</v>
      </c>
      <c r="C134" s="7">
        <f t="shared" si="33"/>
        <v>11.84</v>
      </c>
      <c r="D134" s="7">
        <f t="shared" si="34"/>
        <v>1</v>
      </c>
      <c r="E134" s="7">
        <f t="shared" si="35"/>
        <v>11.84</v>
      </c>
      <c r="F134" s="8"/>
      <c r="R134" s="7">
        <v>5</v>
      </c>
      <c r="S134" s="7">
        <v>11.185000000000002</v>
      </c>
      <c r="T134" s="7">
        <f t="shared" si="30"/>
        <v>11.36</v>
      </c>
      <c r="U134" s="7">
        <f t="shared" si="31"/>
        <v>1</v>
      </c>
      <c r="V134" s="7">
        <f t="shared" si="32"/>
        <v>11.36</v>
      </c>
    </row>
    <row r="135" spans="1:22" ht="12.9" customHeight="1">
      <c r="A135" s="7">
        <v>5</v>
      </c>
      <c r="B135" s="7">
        <v>11.185000000000002</v>
      </c>
      <c r="C135" s="7">
        <f t="shared" si="33"/>
        <v>11.36</v>
      </c>
      <c r="D135" s="7">
        <f t="shared" si="34"/>
        <v>1</v>
      </c>
      <c r="E135" s="7">
        <f t="shared" si="35"/>
        <v>11.36</v>
      </c>
      <c r="F135" s="8"/>
      <c r="R135" s="7">
        <v>5</v>
      </c>
      <c r="S135" s="7">
        <v>11.126000000000003</v>
      </c>
      <c r="T135" s="7">
        <f t="shared" si="30"/>
        <v>11.16</v>
      </c>
      <c r="U135" s="7">
        <f t="shared" si="31"/>
        <v>0</v>
      </c>
      <c r="V135" s="7">
        <f t="shared" si="32"/>
        <v>0</v>
      </c>
    </row>
    <row r="136" spans="1:22" ht="12.9" customHeight="1">
      <c r="A136" s="7">
        <v>5</v>
      </c>
      <c r="B136" s="7">
        <v>11.126000000000003</v>
      </c>
      <c r="C136" s="7">
        <f t="shared" si="33"/>
        <v>11.16</v>
      </c>
      <c r="D136" s="7">
        <f t="shared" si="34"/>
        <v>0</v>
      </c>
      <c r="E136" s="7">
        <f t="shared" si="35"/>
        <v>0</v>
      </c>
      <c r="F136" s="8"/>
      <c r="R136" s="7">
        <v>6</v>
      </c>
      <c r="S136" s="7">
        <v>10.966000000000003</v>
      </c>
      <c r="T136" s="7">
        <f t="shared" si="30"/>
        <v>11.05</v>
      </c>
      <c r="U136" s="7">
        <f t="shared" si="31"/>
        <v>1</v>
      </c>
      <c r="V136" s="7">
        <f t="shared" si="32"/>
        <v>11.05</v>
      </c>
    </row>
    <row r="137" spans="1:22" ht="12.9" customHeight="1">
      <c r="A137" s="7">
        <v>6</v>
      </c>
      <c r="B137" s="7">
        <v>10.966000000000003</v>
      </c>
      <c r="C137" s="7">
        <f t="shared" si="33"/>
        <v>11.05</v>
      </c>
      <c r="D137" s="7">
        <f t="shared" si="34"/>
        <v>1</v>
      </c>
      <c r="E137" s="7">
        <f t="shared" si="35"/>
        <v>11.05</v>
      </c>
      <c r="F137" s="8"/>
      <c r="R137" s="7">
        <v>7</v>
      </c>
      <c r="S137" s="7">
        <v>10.736000000000002</v>
      </c>
      <c r="T137" s="7">
        <f t="shared" si="30"/>
        <v>10.85</v>
      </c>
      <c r="U137" s="7">
        <f t="shared" si="31"/>
        <v>1</v>
      </c>
      <c r="V137" s="7">
        <f t="shared" si="32"/>
        <v>10.85</v>
      </c>
    </row>
    <row r="138" spans="1:22" ht="12.9" customHeight="1">
      <c r="A138" s="7">
        <v>7</v>
      </c>
      <c r="B138" s="7">
        <v>10.736000000000002</v>
      </c>
      <c r="C138" s="7">
        <f t="shared" si="33"/>
        <v>10.85</v>
      </c>
      <c r="D138" s="7">
        <f t="shared" si="34"/>
        <v>1</v>
      </c>
      <c r="E138" s="7">
        <f t="shared" si="35"/>
        <v>10.85</v>
      </c>
      <c r="F138" s="8"/>
      <c r="R138" s="7">
        <v>8</v>
      </c>
      <c r="S138" s="7">
        <v>10.566000000000003</v>
      </c>
      <c r="T138" s="7">
        <f t="shared" si="30"/>
        <v>10.65</v>
      </c>
      <c r="U138" s="7">
        <f t="shared" si="31"/>
        <v>1</v>
      </c>
      <c r="V138" s="7">
        <f t="shared" si="32"/>
        <v>10.65</v>
      </c>
    </row>
    <row r="139" spans="1:22" ht="12.9" customHeight="1">
      <c r="A139" s="7">
        <v>8</v>
      </c>
      <c r="B139" s="7">
        <v>10.566000000000003</v>
      </c>
      <c r="C139" s="7">
        <f t="shared" si="33"/>
        <v>10.65</v>
      </c>
      <c r="D139" s="7">
        <f t="shared" si="34"/>
        <v>1</v>
      </c>
      <c r="E139" s="7">
        <f t="shared" si="35"/>
        <v>10.65</v>
      </c>
      <c r="F139" s="8"/>
      <c r="R139" s="7">
        <v>9</v>
      </c>
      <c r="S139" s="7">
        <v>10.576000000000002</v>
      </c>
      <c r="T139" s="7">
        <f t="shared" si="30"/>
        <v>10.57</v>
      </c>
      <c r="U139" s="7">
        <f t="shared" si="31"/>
        <v>1</v>
      </c>
      <c r="V139" s="7">
        <f t="shared" si="32"/>
        <v>10.57</v>
      </c>
    </row>
    <row r="140" spans="1:22" ht="12.9" customHeight="1">
      <c r="A140" s="7">
        <v>9</v>
      </c>
      <c r="B140" s="7">
        <v>10.576000000000002</v>
      </c>
      <c r="C140" s="7">
        <f t="shared" si="33"/>
        <v>10.57</v>
      </c>
      <c r="D140" s="7">
        <f t="shared" si="34"/>
        <v>1</v>
      </c>
      <c r="E140" s="7">
        <f t="shared" si="35"/>
        <v>10.57</v>
      </c>
      <c r="F140" s="8"/>
      <c r="R140" s="5">
        <v>11</v>
      </c>
      <c r="S140" s="9">
        <v>10.52</v>
      </c>
      <c r="T140" s="7">
        <f>ROUND((S139+S140)/2,2)</f>
        <v>10.55</v>
      </c>
      <c r="U140" s="7">
        <f>R140-R139</f>
        <v>2</v>
      </c>
      <c r="V140" s="7">
        <f>ROUND(T140*U140,2)</f>
        <v>21.1</v>
      </c>
    </row>
    <row r="141" spans="1:22" ht="12.9" customHeight="1">
      <c r="A141" s="7">
        <v>11</v>
      </c>
      <c r="B141" s="7">
        <v>10.516000000000004</v>
      </c>
      <c r="C141" s="7">
        <f t="shared" si="33"/>
        <v>10.55</v>
      </c>
      <c r="D141" s="7">
        <f t="shared" si="34"/>
        <v>2</v>
      </c>
      <c r="E141" s="7">
        <f t="shared" si="35"/>
        <v>21.1</v>
      </c>
      <c r="F141" s="8"/>
      <c r="R141" s="7">
        <f>ROUND(R140+(S140-S141)*1.5,2)</f>
        <v>13.28</v>
      </c>
      <c r="S141" s="7">
        <v>9</v>
      </c>
      <c r="T141" s="7">
        <f>ROUND((S140+S141)/2,2)</f>
        <v>9.76</v>
      </c>
      <c r="U141" s="7">
        <f>R141-R140</f>
        <v>2.2799999999999994</v>
      </c>
      <c r="V141" s="7">
        <f>ROUND(T141*U141,2)</f>
        <v>22.25</v>
      </c>
    </row>
    <row r="142" spans="1:22" ht="12.9" customHeight="1">
      <c r="A142" s="7">
        <v>13</v>
      </c>
      <c r="B142" s="7">
        <v>10.596000000000004</v>
      </c>
      <c r="C142" s="7">
        <f t="shared" si="33"/>
        <v>10.56</v>
      </c>
      <c r="D142" s="7">
        <f t="shared" si="34"/>
        <v>2</v>
      </c>
      <c r="E142" s="7">
        <f t="shared" si="35"/>
        <v>21.12</v>
      </c>
      <c r="F142" s="8"/>
      <c r="R142" s="7">
        <f>R141+10</f>
        <v>23.28</v>
      </c>
      <c r="S142" s="7">
        <v>9</v>
      </c>
      <c r="T142" s="7">
        <f>ROUND((S141+S142)/2,2)</f>
        <v>9</v>
      </c>
      <c r="U142" s="7">
        <f>R142-R141</f>
        <v>10.000000000000002</v>
      </c>
      <c r="V142" s="7">
        <f>ROUND(T142*U142,2)</f>
        <v>90</v>
      </c>
    </row>
    <row r="143" spans="1:22" ht="12.9" customHeight="1">
      <c r="A143" s="7">
        <v>15</v>
      </c>
      <c r="B143" s="7">
        <v>10.556000000000003</v>
      </c>
      <c r="C143" s="7">
        <f t="shared" si="33"/>
        <v>10.58</v>
      </c>
      <c r="D143" s="7">
        <f t="shared" si="34"/>
        <v>2</v>
      </c>
      <c r="E143" s="7">
        <f t="shared" si="35"/>
        <v>21.16</v>
      </c>
      <c r="F143" s="8"/>
      <c r="R143" s="7">
        <f>ROUND(R142+(S143-S142)*1.5,2)</f>
        <v>25.61</v>
      </c>
      <c r="S143" s="7">
        <v>10.55</v>
      </c>
      <c r="T143" s="7">
        <f>ROUND((S142+S143)/2,2)</f>
        <v>9.7799999999999994</v>
      </c>
      <c r="U143" s="7">
        <f>R143-R142</f>
        <v>2.3299999999999983</v>
      </c>
      <c r="V143" s="7">
        <f>ROUND(T143*U143,2)</f>
        <v>22.79</v>
      </c>
    </row>
    <row r="144" spans="1:22" ht="12.9" customHeight="1">
      <c r="A144" s="7">
        <v>17</v>
      </c>
      <c r="B144" s="7">
        <v>10.416000000000004</v>
      </c>
      <c r="C144" s="7">
        <f t="shared" si="33"/>
        <v>10.49</v>
      </c>
      <c r="D144" s="7">
        <f t="shared" si="34"/>
        <v>2</v>
      </c>
      <c r="E144" s="7">
        <f t="shared" si="35"/>
        <v>20.98</v>
      </c>
      <c r="F144" s="8"/>
      <c r="R144" s="7">
        <v>27</v>
      </c>
      <c r="S144" s="7">
        <v>10.596000000000004</v>
      </c>
      <c r="T144" s="7">
        <f t="shared" ref="T144:T152" si="36">ROUND((S143+S144)/2,2)</f>
        <v>10.57</v>
      </c>
      <c r="U144" s="7">
        <f t="shared" ref="U144:U152" si="37">R144-R143</f>
        <v>1.3900000000000006</v>
      </c>
      <c r="V144" s="7">
        <f t="shared" ref="V144:V152" si="38">ROUND(T144*U144,2)</f>
        <v>14.69</v>
      </c>
    </row>
    <row r="145" spans="1:22" ht="12.9" customHeight="1">
      <c r="A145" s="7">
        <v>19</v>
      </c>
      <c r="B145" s="7">
        <v>10.526000000000003</v>
      </c>
      <c r="C145" s="7">
        <f t="shared" si="33"/>
        <v>10.47</v>
      </c>
      <c r="D145" s="7">
        <f t="shared" si="34"/>
        <v>2</v>
      </c>
      <c r="E145" s="7">
        <f t="shared" si="35"/>
        <v>20.94</v>
      </c>
      <c r="F145" s="8"/>
      <c r="R145" s="7">
        <v>29</v>
      </c>
      <c r="S145" s="7">
        <v>10.586000000000002</v>
      </c>
      <c r="T145" s="7">
        <f t="shared" si="36"/>
        <v>10.59</v>
      </c>
      <c r="U145" s="7">
        <f t="shared" si="37"/>
        <v>2</v>
      </c>
      <c r="V145" s="7">
        <f t="shared" si="38"/>
        <v>21.18</v>
      </c>
    </row>
    <row r="146" spans="1:22" ht="12.9" customHeight="1">
      <c r="A146" s="7">
        <v>21</v>
      </c>
      <c r="B146" s="7">
        <v>10.506000000000004</v>
      </c>
      <c r="C146" s="7">
        <f t="shared" si="33"/>
        <v>10.52</v>
      </c>
      <c r="D146" s="7">
        <f t="shared" si="34"/>
        <v>2</v>
      </c>
      <c r="E146" s="7">
        <f t="shared" si="35"/>
        <v>21.04</v>
      </c>
      <c r="F146" s="8"/>
      <c r="R146" s="7">
        <v>31</v>
      </c>
      <c r="S146" s="7">
        <v>10.616000000000003</v>
      </c>
      <c r="T146" s="7">
        <f t="shared" si="36"/>
        <v>10.6</v>
      </c>
      <c r="U146" s="7">
        <f t="shared" si="37"/>
        <v>2</v>
      </c>
      <c r="V146" s="7">
        <f t="shared" si="38"/>
        <v>21.2</v>
      </c>
    </row>
    <row r="147" spans="1:22" ht="12.9" customHeight="1">
      <c r="A147" s="7">
        <v>23</v>
      </c>
      <c r="B147" s="7">
        <v>10.566000000000003</v>
      </c>
      <c r="C147" s="7">
        <f t="shared" si="33"/>
        <v>10.54</v>
      </c>
      <c r="D147" s="7">
        <f t="shared" si="34"/>
        <v>2</v>
      </c>
      <c r="E147" s="7">
        <f t="shared" si="35"/>
        <v>21.08</v>
      </c>
      <c r="F147" s="8"/>
      <c r="K147" t="s">
        <v>84</v>
      </c>
      <c r="L147" s="4">
        <f>E158-V153</f>
        <v>18.849999999999966</v>
      </c>
      <c r="M147" t="s">
        <v>83</v>
      </c>
      <c r="R147" s="7">
        <v>32</v>
      </c>
      <c r="S147" s="7">
        <v>10.606000000000003</v>
      </c>
      <c r="T147" s="7">
        <f t="shared" si="36"/>
        <v>10.61</v>
      </c>
      <c r="U147" s="7">
        <f t="shared" si="37"/>
        <v>1</v>
      </c>
      <c r="V147" s="7">
        <f t="shared" si="38"/>
        <v>10.61</v>
      </c>
    </row>
    <row r="148" spans="1:22" ht="12.9" customHeight="1">
      <c r="A148" s="7">
        <v>25</v>
      </c>
      <c r="B148" s="7">
        <v>10.546000000000003</v>
      </c>
      <c r="C148" s="7">
        <f t="shared" si="33"/>
        <v>10.56</v>
      </c>
      <c r="D148" s="7">
        <f t="shared" si="34"/>
        <v>2</v>
      </c>
      <c r="E148" s="7">
        <f t="shared" si="35"/>
        <v>21.12</v>
      </c>
      <c r="F148" s="8"/>
      <c r="R148" s="7">
        <v>33</v>
      </c>
      <c r="S148" s="7">
        <v>10.676000000000004</v>
      </c>
      <c r="T148" s="7">
        <f t="shared" si="36"/>
        <v>10.64</v>
      </c>
      <c r="U148" s="7">
        <f t="shared" si="37"/>
        <v>1</v>
      </c>
      <c r="V148" s="7">
        <f t="shared" si="38"/>
        <v>10.64</v>
      </c>
    </row>
    <row r="149" spans="1:22" ht="12.9" customHeight="1">
      <c r="A149" s="7">
        <v>27</v>
      </c>
      <c r="B149" s="7">
        <v>10.596000000000004</v>
      </c>
      <c r="C149" s="7">
        <f t="shared" si="33"/>
        <v>10.57</v>
      </c>
      <c r="D149" s="7">
        <f t="shared" si="34"/>
        <v>2</v>
      </c>
      <c r="E149" s="7">
        <f t="shared" si="35"/>
        <v>21.14</v>
      </c>
      <c r="F149" s="8"/>
      <c r="R149" s="7">
        <v>34</v>
      </c>
      <c r="S149" s="7">
        <v>11.126000000000003</v>
      </c>
      <c r="T149" s="7">
        <f t="shared" si="36"/>
        <v>10.9</v>
      </c>
      <c r="U149" s="7">
        <f t="shared" si="37"/>
        <v>1</v>
      </c>
      <c r="V149" s="7">
        <f t="shared" si="38"/>
        <v>10.9</v>
      </c>
    </row>
    <row r="150" spans="1:22" ht="12.9" customHeight="1">
      <c r="A150" s="7">
        <v>29</v>
      </c>
      <c r="B150" s="7">
        <v>10.586000000000002</v>
      </c>
      <c r="C150" s="7">
        <f t="shared" si="33"/>
        <v>10.59</v>
      </c>
      <c r="D150" s="7">
        <f t="shared" si="34"/>
        <v>2</v>
      </c>
      <c r="E150" s="7">
        <f t="shared" si="35"/>
        <v>21.18</v>
      </c>
      <c r="F150" s="8"/>
      <c r="R150" s="7">
        <v>35</v>
      </c>
      <c r="S150" s="7">
        <v>11.485000000000003</v>
      </c>
      <c r="T150" s="7">
        <f t="shared" si="36"/>
        <v>11.31</v>
      </c>
      <c r="U150" s="7">
        <f t="shared" si="37"/>
        <v>1</v>
      </c>
      <c r="V150" s="7">
        <f t="shared" si="38"/>
        <v>11.31</v>
      </c>
    </row>
    <row r="151" spans="1:22" ht="12.9" customHeight="1">
      <c r="A151" s="7">
        <v>31</v>
      </c>
      <c r="B151" s="7">
        <v>10.616000000000003</v>
      </c>
      <c r="C151" s="7">
        <f t="shared" si="33"/>
        <v>10.6</v>
      </c>
      <c r="D151" s="7">
        <f t="shared" si="34"/>
        <v>2</v>
      </c>
      <c r="E151" s="7">
        <f t="shared" si="35"/>
        <v>21.2</v>
      </c>
      <c r="F151" s="8"/>
      <c r="R151" s="7">
        <v>36</v>
      </c>
      <c r="S151" s="7">
        <v>11.645000000000003</v>
      </c>
      <c r="T151" s="7">
        <f t="shared" si="36"/>
        <v>11.57</v>
      </c>
      <c r="U151" s="7">
        <f t="shared" si="37"/>
        <v>1</v>
      </c>
      <c r="V151" s="7">
        <f t="shared" si="38"/>
        <v>11.57</v>
      </c>
    </row>
    <row r="152" spans="1:22" ht="12.9" customHeight="1">
      <c r="A152" s="7">
        <v>32</v>
      </c>
      <c r="B152" s="7">
        <v>10.606000000000003</v>
      </c>
      <c r="C152" s="7">
        <f t="shared" si="33"/>
        <v>10.61</v>
      </c>
      <c r="D152" s="7">
        <f t="shared" si="34"/>
        <v>1</v>
      </c>
      <c r="E152" s="7">
        <f t="shared" si="35"/>
        <v>10.61</v>
      </c>
      <c r="F152" s="8"/>
      <c r="R152" s="7">
        <v>38</v>
      </c>
      <c r="S152" s="7">
        <v>11.645000000000003</v>
      </c>
      <c r="T152" s="7">
        <f t="shared" si="36"/>
        <v>11.65</v>
      </c>
      <c r="U152" s="7">
        <f t="shared" si="37"/>
        <v>2</v>
      </c>
      <c r="V152" s="7">
        <f t="shared" si="38"/>
        <v>23.3</v>
      </c>
    </row>
    <row r="153" spans="1:22" ht="12.9" customHeight="1">
      <c r="A153" s="7">
        <v>33</v>
      </c>
      <c r="B153" s="7">
        <v>10.676000000000004</v>
      </c>
      <c r="C153" s="7">
        <f t="shared" si="33"/>
        <v>10.64</v>
      </c>
      <c r="D153" s="7">
        <f t="shared" si="34"/>
        <v>1</v>
      </c>
      <c r="E153" s="7">
        <f t="shared" si="35"/>
        <v>10.64</v>
      </c>
      <c r="F153" s="8"/>
      <c r="R153" s="16"/>
      <c r="S153" s="17"/>
      <c r="T153" s="17" t="s">
        <v>82</v>
      </c>
      <c r="U153" s="7">
        <f>SUM(U130:U152)</f>
        <v>38</v>
      </c>
      <c r="V153" s="18">
        <f>SUM(V130:V152)</f>
        <v>397.03999999999996</v>
      </c>
    </row>
    <row r="154" spans="1:22" ht="12.9" customHeight="1">
      <c r="A154" s="7">
        <v>34</v>
      </c>
      <c r="B154" s="7">
        <v>11.126000000000003</v>
      </c>
      <c r="C154" s="7">
        <f t="shared" si="33"/>
        <v>10.9</v>
      </c>
      <c r="D154" s="7">
        <f t="shared" si="34"/>
        <v>1</v>
      </c>
      <c r="E154" s="7">
        <f t="shared" si="35"/>
        <v>10.9</v>
      </c>
      <c r="F154" s="8"/>
    </row>
    <row r="155" spans="1:22" ht="12.9" customHeight="1">
      <c r="A155" s="7">
        <v>35</v>
      </c>
      <c r="B155" s="7">
        <v>11.485000000000003</v>
      </c>
      <c r="C155" s="7">
        <f t="shared" si="33"/>
        <v>11.31</v>
      </c>
      <c r="D155" s="7">
        <f t="shared" si="34"/>
        <v>1</v>
      </c>
      <c r="E155" s="7">
        <f t="shared" si="35"/>
        <v>11.31</v>
      </c>
      <c r="F155" s="8"/>
    </row>
    <row r="156" spans="1:22" ht="12.9" customHeight="1">
      <c r="A156" s="7">
        <v>36</v>
      </c>
      <c r="B156" s="7">
        <v>11.645000000000003</v>
      </c>
      <c r="C156" s="7">
        <f t="shared" si="33"/>
        <v>11.57</v>
      </c>
      <c r="D156" s="7">
        <f t="shared" si="34"/>
        <v>1</v>
      </c>
      <c r="E156" s="7">
        <f t="shared" si="35"/>
        <v>11.57</v>
      </c>
      <c r="F156" s="8"/>
    </row>
    <row r="157" spans="1:22" ht="12.9" customHeight="1">
      <c r="A157" s="7">
        <v>38</v>
      </c>
      <c r="B157" s="7">
        <v>11.645000000000003</v>
      </c>
      <c r="C157" s="7">
        <f t="shared" si="33"/>
        <v>11.65</v>
      </c>
      <c r="D157" s="7">
        <f t="shared" si="34"/>
        <v>2</v>
      </c>
      <c r="E157" s="7">
        <f t="shared" si="35"/>
        <v>23.3</v>
      </c>
      <c r="F157" s="8"/>
    </row>
    <row r="158" spans="1:22" ht="12.9" customHeight="1">
      <c r="A158" s="16"/>
      <c r="B158" s="17"/>
      <c r="C158" s="17" t="s">
        <v>82</v>
      </c>
      <c r="D158" s="7">
        <f>SUM(D131:D157)</f>
        <v>38</v>
      </c>
      <c r="E158" s="18">
        <f>SUM(E131:E157)</f>
        <v>415.88999999999993</v>
      </c>
    </row>
    <row r="161" spans="1:22" ht="12.9" customHeight="1">
      <c r="R161" s="28" t="s">
        <v>78</v>
      </c>
      <c r="S161" s="28"/>
    </row>
    <row r="162" spans="1:22" ht="12.9" customHeight="1">
      <c r="A162" s="6" t="s">
        <v>53</v>
      </c>
      <c r="B162" s="7"/>
      <c r="C162" s="7"/>
      <c r="D162" s="7"/>
      <c r="E162" s="7"/>
      <c r="F162" s="8"/>
      <c r="R162" s="7" t="s">
        <v>5</v>
      </c>
      <c r="S162" s="7" t="s">
        <v>46</v>
      </c>
      <c r="T162" s="7" t="s">
        <v>80</v>
      </c>
      <c r="U162" s="7" t="s">
        <v>79</v>
      </c>
      <c r="V162" s="7" t="s">
        <v>81</v>
      </c>
    </row>
    <row r="163" spans="1:22" ht="12.9" customHeight="1">
      <c r="A163" s="7" t="s">
        <v>5</v>
      </c>
      <c r="B163" s="7" t="s">
        <v>46</v>
      </c>
      <c r="C163" s="12" t="s">
        <v>80</v>
      </c>
      <c r="D163" s="12" t="s">
        <v>79</v>
      </c>
      <c r="E163" s="12" t="s">
        <v>81</v>
      </c>
      <c r="F163" s="8" t="s">
        <v>48</v>
      </c>
      <c r="R163" s="7">
        <v>0</v>
      </c>
      <c r="S163" s="7">
        <v>13.417000000000003</v>
      </c>
      <c r="T163" s="7"/>
      <c r="U163" s="7"/>
      <c r="V163" s="7"/>
    </row>
    <row r="164" spans="1:22" ht="12.9" customHeight="1">
      <c r="A164" s="7">
        <v>0</v>
      </c>
      <c r="B164" s="7">
        <v>13.417000000000003</v>
      </c>
      <c r="C164" s="7"/>
      <c r="D164" s="7"/>
      <c r="E164" s="7"/>
      <c r="F164" s="8" t="s">
        <v>66</v>
      </c>
      <c r="R164" s="7">
        <v>1</v>
      </c>
      <c r="S164" s="7">
        <v>13.277000000000003</v>
      </c>
      <c r="T164" s="7">
        <f>ROUND((S163+S164)/2,2)</f>
        <v>13.35</v>
      </c>
      <c r="U164" s="7">
        <f>R164-R163</f>
        <v>1</v>
      </c>
      <c r="V164" s="7">
        <f>ROUND(T164*U164,2)</f>
        <v>13.35</v>
      </c>
    </row>
    <row r="165" spans="1:22" ht="12.9" customHeight="1">
      <c r="A165" s="7">
        <v>1</v>
      </c>
      <c r="B165" s="7">
        <v>13.277000000000003</v>
      </c>
      <c r="C165" s="7">
        <f>ROUND((B164+B165)/2,2)</f>
        <v>13.35</v>
      </c>
      <c r="D165" s="7">
        <f>A165-A164</f>
        <v>1</v>
      </c>
      <c r="E165" s="7">
        <f>ROUND(C165*D165,2)</f>
        <v>13.35</v>
      </c>
      <c r="F165" s="8"/>
      <c r="R165" s="7">
        <v>2</v>
      </c>
      <c r="S165" s="7">
        <v>12.537000000000003</v>
      </c>
      <c r="T165" s="7">
        <f t="shared" ref="T165:T183" si="39">ROUND((S164+S165)/2,2)</f>
        <v>12.91</v>
      </c>
      <c r="U165" s="7">
        <f t="shared" ref="U165:U183" si="40">R165-R164</f>
        <v>1</v>
      </c>
      <c r="V165" s="7">
        <f t="shared" ref="V165:V183" si="41">ROUND(T165*U165,2)</f>
        <v>12.91</v>
      </c>
    </row>
    <row r="166" spans="1:22" ht="12.9" customHeight="1">
      <c r="A166" s="7">
        <v>2</v>
      </c>
      <c r="B166" s="7">
        <v>12.537000000000003</v>
      </c>
      <c r="C166" s="7">
        <f t="shared" ref="C166:C188" si="42">ROUND((B165+B166)/2,2)</f>
        <v>12.91</v>
      </c>
      <c r="D166" s="7">
        <f t="shared" ref="D166:D188" si="43">A166-A165</f>
        <v>1</v>
      </c>
      <c r="E166" s="7">
        <f t="shared" ref="E166:E188" si="44">ROUND(C166*D166,2)</f>
        <v>12.91</v>
      </c>
      <c r="F166" s="8"/>
      <c r="R166" s="7">
        <v>3</v>
      </c>
      <c r="S166" s="7">
        <v>11.777000000000003</v>
      </c>
      <c r="T166" s="7">
        <f t="shared" si="39"/>
        <v>12.16</v>
      </c>
      <c r="U166" s="7">
        <f t="shared" si="40"/>
        <v>1</v>
      </c>
      <c r="V166" s="7">
        <f t="shared" si="41"/>
        <v>12.16</v>
      </c>
    </row>
    <row r="167" spans="1:22" ht="12.9" customHeight="1">
      <c r="A167" s="7">
        <v>3</v>
      </c>
      <c r="B167" s="7">
        <v>11.777000000000003</v>
      </c>
      <c r="C167" s="7">
        <f t="shared" si="42"/>
        <v>12.16</v>
      </c>
      <c r="D167" s="7">
        <f t="shared" si="43"/>
        <v>1</v>
      </c>
      <c r="E167" s="7">
        <f t="shared" si="44"/>
        <v>12.16</v>
      </c>
      <c r="F167" s="8"/>
      <c r="R167" s="7">
        <v>4</v>
      </c>
      <c r="S167" s="7">
        <v>11.277000000000003</v>
      </c>
      <c r="T167" s="7">
        <f t="shared" si="39"/>
        <v>11.53</v>
      </c>
      <c r="U167" s="7">
        <f t="shared" si="40"/>
        <v>1</v>
      </c>
      <c r="V167" s="7">
        <f t="shared" si="41"/>
        <v>11.53</v>
      </c>
    </row>
    <row r="168" spans="1:22" ht="12.9" customHeight="1">
      <c r="A168" s="7">
        <v>4</v>
      </c>
      <c r="B168" s="7">
        <v>11.277000000000003</v>
      </c>
      <c r="C168" s="7">
        <f t="shared" si="42"/>
        <v>11.53</v>
      </c>
      <c r="D168" s="7">
        <f t="shared" si="43"/>
        <v>1</v>
      </c>
      <c r="E168" s="7">
        <f t="shared" si="44"/>
        <v>11.53</v>
      </c>
      <c r="F168" s="8"/>
      <c r="R168" s="7">
        <v>4.5</v>
      </c>
      <c r="S168" s="7">
        <v>11.134000000000004</v>
      </c>
      <c r="T168" s="7">
        <f t="shared" si="39"/>
        <v>11.21</v>
      </c>
      <c r="U168" s="7">
        <f t="shared" si="40"/>
        <v>0.5</v>
      </c>
      <c r="V168" s="7">
        <f t="shared" si="41"/>
        <v>5.61</v>
      </c>
    </row>
    <row r="169" spans="1:22" ht="12.9" customHeight="1">
      <c r="A169" s="7">
        <v>4.5</v>
      </c>
      <c r="B169" s="7">
        <v>11.134000000000004</v>
      </c>
      <c r="C169" s="7">
        <f t="shared" si="42"/>
        <v>11.21</v>
      </c>
      <c r="D169" s="7">
        <f t="shared" si="43"/>
        <v>0.5</v>
      </c>
      <c r="E169" s="7">
        <f t="shared" si="44"/>
        <v>5.61</v>
      </c>
      <c r="F169" s="8"/>
      <c r="R169" s="7">
        <v>5</v>
      </c>
      <c r="S169" s="7">
        <v>10.854000000000005</v>
      </c>
      <c r="T169" s="7">
        <f t="shared" si="39"/>
        <v>10.99</v>
      </c>
      <c r="U169" s="7">
        <f t="shared" si="40"/>
        <v>0.5</v>
      </c>
      <c r="V169" s="7">
        <f t="shared" si="41"/>
        <v>5.5</v>
      </c>
    </row>
    <row r="170" spans="1:22" ht="12.9" customHeight="1">
      <c r="A170" s="7">
        <v>5</v>
      </c>
      <c r="B170" s="7">
        <v>10.854000000000005</v>
      </c>
      <c r="C170" s="7">
        <f t="shared" si="42"/>
        <v>10.99</v>
      </c>
      <c r="D170" s="7">
        <f t="shared" si="43"/>
        <v>0.5</v>
      </c>
      <c r="E170" s="7">
        <f t="shared" si="44"/>
        <v>5.5</v>
      </c>
      <c r="F170" s="8"/>
      <c r="R170" s="7">
        <v>6</v>
      </c>
      <c r="S170" s="7">
        <v>10.704000000000004</v>
      </c>
      <c r="T170" s="7">
        <f t="shared" si="39"/>
        <v>10.78</v>
      </c>
      <c r="U170" s="7">
        <f t="shared" si="40"/>
        <v>1</v>
      </c>
      <c r="V170" s="7">
        <f t="shared" si="41"/>
        <v>10.78</v>
      </c>
    </row>
    <row r="171" spans="1:22" ht="12.9" customHeight="1">
      <c r="A171" s="7">
        <v>6</v>
      </c>
      <c r="B171" s="7">
        <v>10.704000000000004</v>
      </c>
      <c r="C171" s="7">
        <f t="shared" si="42"/>
        <v>10.78</v>
      </c>
      <c r="D171" s="7">
        <f t="shared" si="43"/>
        <v>1</v>
      </c>
      <c r="E171" s="7">
        <f t="shared" si="44"/>
        <v>10.78</v>
      </c>
      <c r="F171" s="8"/>
      <c r="R171" s="7">
        <v>7</v>
      </c>
      <c r="S171" s="7">
        <v>10.534000000000004</v>
      </c>
      <c r="T171" s="7">
        <f t="shared" si="39"/>
        <v>10.62</v>
      </c>
      <c r="U171" s="7">
        <f t="shared" si="40"/>
        <v>1</v>
      </c>
      <c r="V171" s="7">
        <f t="shared" si="41"/>
        <v>10.62</v>
      </c>
    </row>
    <row r="172" spans="1:22" ht="12.9" customHeight="1">
      <c r="A172" s="7">
        <v>7</v>
      </c>
      <c r="B172" s="7">
        <v>10.534000000000004</v>
      </c>
      <c r="C172" s="7">
        <f t="shared" si="42"/>
        <v>10.62</v>
      </c>
      <c r="D172" s="7">
        <f t="shared" si="43"/>
        <v>1</v>
      </c>
      <c r="E172" s="7">
        <f t="shared" si="44"/>
        <v>10.62</v>
      </c>
      <c r="F172" s="8"/>
      <c r="R172" s="29">
        <v>8</v>
      </c>
      <c r="S172" s="9">
        <v>10.6</v>
      </c>
      <c r="T172" s="7">
        <f t="shared" si="39"/>
        <v>10.57</v>
      </c>
      <c r="U172" s="7">
        <f t="shared" si="40"/>
        <v>1</v>
      </c>
      <c r="V172" s="7">
        <f t="shared" si="41"/>
        <v>10.57</v>
      </c>
    </row>
    <row r="173" spans="1:22" ht="12.9" customHeight="1">
      <c r="A173" s="7">
        <v>8</v>
      </c>
      <c r="B173" s="7">
        <v>10.604000000000005</v>
      </c>
      <c r="C173" s="7">
        <f t="shared" si="42"/>
        <v>10.57</v>
      </c>
      <c r="D173" s="7">
        <f t="shared" si="43"/>
        <v>1</v>
      </c>
      <c r="E173" s="7">
        <f t="shared" si="44"/>
        <v>10.57</v>
      </c>
      <c r="F173" s="8"/>
      <c r="R173" s="7">
        <f>ROUND(R172+(S172-S173)*1.5,2)</f>
        <v>10.4</v>
      </c>
      <c r="S173" s="7">
        <v>9</v>
      </c>
      <c r="T173" s="7">
        <f t="shared" si="39"/>
        <v>9.8000000000000007</v>
      </c>
      <c r="U173" s="7">
        <f t="shared" si="40"/>
        <v>2.4000000000000004</v>
      </c>
      <c r="V173" s="7">
        <f t="shared" si="41"/>
        <v>23.52</v>
      </c>
    </row>
    <row r="174" spans="1:22" ht="12.9" customHeight="1">
      <c r="A174" s="7">
        <v>11</v>
      </c>
      <c r="B174" s="7">
        <v>10.684000000000005</v>
      </c>
      <c r="C174" s="7">
        <f t="shared" si="42"/>
        <v>10.64</v>
      </c>
      <c r="D174" s="7">
        <f t="shared" si="43"/>
        <v>3</v>
      </c>
      <c r="E174" s="7">
        <f t="shared" si="44"/>
        <v>31.92</v>
      </c>
      <c r="F174" s="8"/>
      <c r="R174" s="7">
        <f>R173+10</f>
        <v>20.399999999999999</v>
      </c>
      <c r="S174" s="7">
        <v>9</v>
      </c>
      <c r="T174" s="7">
        <f t="shared" si="39"/>
        <v>9</v>
      </c>
      <c r="U174" s="7">
        <f t="shared" si="40"/>
        <v>9.9999999999999982</v>
      </c>
      <c r="V174" s="7">
        <f t="shared" si="41"/>
        <v>90</v>
      </c>
    </row>
    <row r="175" spans="1:22" ht="12.9" customHeight="1">
      <c r="A175" s="7">
        <v>12</v>
      </c>
      <c r="B175" s="7">
        <v>10.614000000000004</v>
      </c>
      <c r="C175" s="7">
        <f t="shared" si="42"/>
        <v>10.65</v>
      </c>
      <c r="D175" s="7">
        <f t="shared" si="43"/>
        <v>1</v>
      </c>
      <c r="E175" s="7">
        <f t="shared" si="44"/>
        <v>10.65</v>
      </c>
      <c r="F175" s="8"/>
      <c r="R175" s="7">
        <f>ROUND(R174+(S175-S174)*1.5,2)</f>
        <v>22.76</v>
      </c>
      <c r="S175" s="7">
        <v>10.57</v>
      </c>
      <c r="T175" s="7">
        <f t="shared" si="39"/>
        <v>9.7899999999999991</v>
      </c>
      <c r="U175" s="7">
        <f t="shared" si="40"/>
        <v>2.360000000000003</v>
      </c>
      <c r="V175" s="7">
        <f t="shared" si="41"/>
        <v>23.1</v>
      </c>
    </row>
    <row r="176" spans="1:22" ht="12.9" customHeight="1">
      <c r="A176" s="7">
        <v>14</v>
      </c>
      <c r="B176" s="7">
        <v>10.564000000000004</v>
      </c>
      <c r="C176" s="7">
        <f t="shared" si="42"/>
        <v>10.59</v>
      </c>
      <c r="D176" s="7">
        <f t="shared" si="43"/>
        <v>2</v>
      </c>
      <c r="E176" s="7">
        <f t="shared" si="44"/>
        <v>21.18</v>
      </c>
      <c r="F176" s="8"/>
      <c r="R176" s="7">
        <v>23</v>
      </c>
      <c r="S176" s="7">
        <v>10.574000000000003</v>
      </c>
      <c r="T176" s="7">
        <f t="shared" si="39"/>
        <v>10.57</v>
      </c>
      <c r="U176" s="7">
        <f t="shared" si="40"/>
        <v>0.23999999999999844</v>
      </c>
      <c r="V176" s="7">
        <f t="shared" si="41"/>
        <v>2.54</v>
      </c>
    </row>
    <row r="177" spans="1:22" ht="12.9" customHeight="1">
      <c r="A177" s="7">
        <v>16</v>
      </c>
      <c r="B177" s="7">
        <v>10.524000000000004</v>
      </c>
      <c r="C177" s="7">
        <f t="shared" si="42"/>
        <v>10.54</v>
      </c>
      <c r="D177" s="7">
        <f t="shared" si="43"/>
        <v>2</v>
      </c>
      <c r="E177" s="7">
        <f t="shared" si="44"/>
        <v>21.08</v>
      </c>
      <c r="F177" s="8"/>
      <c r="R177" s="7">
        <v>24</v>
      </c>
      <c r="S177" s="7">
        <v>10.584000000000003</v>
      </c>
      <c r="T177" s="7">
        <f t="shared" si="39"/>
        <v>10.58</v>
      </c>
      <c r="U177" s="7">
        <f t="shared" si="40"/>
        <v>1</v>
      </c>
      <c r="V177" s="7">
        <f t="shared" si="41"/>
        <v>10.58</v>
      </c>
    </row>
    <row r="178" spans="1:22" ht="12.9" customHeight="1">
      <c r="A178" s="7">
        <v>18</v>
      </c>
      <c r="B178" s="7">
        <v>10.584000000000003</v>
      </c>
      <c r="C178" s="7">
        <f t="shared" si="42"/>
        <v>10.55</v>
      </c>
      <c r="D178" s="7">
        <f t="shared" si="43"/>
        <v>2</v>
      </c>
      <c r="E178" s="7">
        <f t="shared" si="44"/>
        <v>21.1</v>
      </c>
      <c r="F178" s="8"/>
      <c r="R178" s="7">
        <v>25</v>
      </c>
      <c r="S178" s="7">
        <v>10.694000000000004</v>
      </c>
      <c r="T178" s="7">
        <f t="shared" si="39"/>
        <v>10.64</v>
      </c>
      <c r="U178" s="7">
        <f t="shared" si="40"/>
        <v>1</v>
      </c>
      <c r="V178" s="7">
        <f t="shared" si="41"/>
        <v>10.64</v>
      </c>
    </row>
    <row r="179" spans="1:22" ht="12.9" customHeight="1">
      <c r="A179" s="7">
        <v>20</v>
      </c>
      <c r="B179" s="7">
        <v>10.564000000000004</v>
      </c>
      <c r="C179" s="7">
        <f t="shared" si="42"/>
        <v>10.57</v>
      </c>
      <c r="D179" s="7">
        <f t="shared" si="43"/>
        <v>2</v>
      </c>
      <c r="E179" s="7">
        <f t="shared" si="44"/>
        <v>21.14</v>
      </c>
      <c r="F179" s="8"/>
      <c r="R179" s="7">
        <v>26</v>
      </c>
      <c r="S179" s="7">
        <v>11.134000000000004</v>
      </c>
      <c r="T179" s="7">
        <f t="shared" si="39"/>
        <v>10.91</v>
      </c>
      <c r="U179" s="7">
        <f t="shared" si="40"/>
        <v>1</v>
      </c>
      <c r="V179" s="7">
        <f t="shared" si="41"/>
        <v>10.91</v>
      </c>
    </row>
    <row r="180" spans="1:22" ht="12.9" customHeight="1">
      <c r="A180" s="7">
        <v>22</v>
      </c>
      <c r="B180" s="7">
        <v>10.544000000000004</v>
      </c>
      <c r="C180" s="7">
        <f t="shared" si="42"/>
        <v>10.55</v>
      </c>
      <c r="D180" s="7">
        <f t="shared" si="43"/>
        <v>2</v>
      </c>
      <c r="E180" s="7">
        <f t="shared" si="44"/>
        <v>21.1</v>
      </c>
      <c r="F180" s="8"/>
      <c r="R180" s="7">
        <v>27</v>
      </c>
      <c r="S180" s="7">
        <v>11.847</v>
      </c>
      <c r="T180" s="7">
        <f t="shared" si="39"/>
        <v>11.49</v>
      </c>
      <c r="U180" s="7">
        <f t="shared" si="40"/>
        <v>1</v>
      </c>
      <c r="V180" s="7">
        <f t="shared" si="41"/>
        <v>11.49</v>
      </c>
    </row>
    <row r="181" spans="1:22" ht="12.9" customHeight="1">
      <c r="A181" s="7">
        <v>23</v>
      </c>
      <c r="B181" s="7">
        <v>10.574000000000003</v>
      </c>
      <c r="C181" s="7">
        <f t="shared" si="42"/>
        <v>10.56</v>
      </c>
      <c r="D181" s="7">
        <f t="shared" si="43"/>
        <v>1</v>
      </c>
      <c r="E181" s="7">
        <f t="shared" si="44"/>
        <v>10.56</v>
      </c>
      <c r="F181" s="8"/>
      <c r="L181" t="s">
        <v>84</v>
      </c>
      <c r="M181" s="4">
        <f>E189-V184</f>
        <v>19.569999999999993</v>
      </c>
      <c r="N181" t="s">
        <v>83</v>
      </c>
      <c r="R181" s="7">
        <v>28</v>
      </c>
      <c r="S181" s="7">
        <v>11.787000000000003</v>
      </c>
      <c r="T181" s="7">
        <f t="shared" si="39"/>
        <v>11.82</v>
      </c>
      <c r="U181" s="7">
        <f t="shared" si="40"/>
        <v>1</v>
      </c>
      <c r="V181" s="7">
        <f t="shared" si="41"/>
        <v>11.82</v>
      </c>
    </row>
    <row r="182" spans="1:22" ht="12.9" customHeight="1">
      <c r="A182" s="7">
        <v>24</v>
      </c>
      <c r="B182" s="7">
        <v>10.584000000000003</v>
      </c>
      <c r="C182" s="7">
        <f t="shared" si="42"/>
        <v>10.58</v>
      </c>
      <c r="D182" s="7">
        <f t="shared" si="43"/>
        <v>1</v>
      </c>
      <c r="E182" s="7">
        <f t="shared" si="44"/>
        <v>10.58</v>
      </c>
      <c r="F182" s="8"/>
      <c r="R182" s="7">
        <v>29</v>
      </c>
      <c r="S182" s="7">
        <v>11.807000000000004</v>
      </c>
      <c r="T182" s="7">
        <f t="shared" si="39"/>
        <v>11.8</v>
      </c>
      <c r="U182" s="7">
        <f t="shared" si="40"/>
        <v>1</v>
      </c>
      <c r="V182" s="7">
        <f t="shared" si="41"/>
        <v>11.8</v>
      </c>
    </row>
    <row r="183" spans="1:22" ht="12.9" customHeight="1">
      <c r="A183" s="7">
        <v>25</v>
      </c>
      <c r="B183" s="7">
        <v>10.694000000000004</v>
      </c>
      <c r="C183" s="7">
        <f t="shared" si="42"/>
        <v>10.64</v>
      </c>
      <c r="D183" s="7">
        <f t="shared" si="43"/>
        <v>1</v>
      </c>
      <c r="E183" s="7">
        <f t="shared" si="44"/>
        <v>10.64</v>
      </c>
      <c r="F183" s="8"/>
      <c r="R183" s="7">
        <v>31</v>
      </c>
      <c r="S183" s="7">
        <v>11.807000000000004</v>
      </c>
      <c r="T183" s="7">
        <f t="shared" si="39"/>
        <v>11.81</v>
      </c>
      <c r="U183" s="7">
        <f t="shared" si="40"/>
        <v>2</v>
      </c>
      <c r="V183" s="7">
        <f t="shared" si="41"/>
        <v>23.62</v>
      </c>
    </row>
    <row r="184" spans="1:22" ht="12.9" customHeight="1">
      <c r="A184" s="7">
        <v>26</v>
      </c>
      <c r="B184" s="7">
        <v>11.134000000000004</v>
      </c>
      <c r="C184" s="7">
        <f t="shared" si="42"/>
        <v>10.91</v>
      </c>
      <c r="D184" s="7">
        <f t="shared" si="43"/>
        <v>1</v>
      </c>
      <c r="E184" s="7">
        <f t="shared" si="44"/>
        <v>10.91</v>
      </c>
      <c r="F184" s="8"/>
      <c r="R184" s="16"/>
      <c r="S184" s="17"/>
      <c r="T184" s="17" t="s">
        <v>82</v>
      </c>
      <c r="U184" s="7">
        <f>SUM(U164:U183)</f>
        <v>31</v>
      </c>
      <c r="V184" s="18">
        <f>SUM(V164:V183)</f>
        <v>323.05000000000007</v>
      </c>
    </row>
    <row r="185" spans="1:22" ht="12.9" customHeight="1">
      <c r="A185" s="7">
        <v>27</v>
      </c>
      <c r="B185" s="7">
        <v>11.847</v>
      </c>
      <c r="C185" s="7">
        <f t="shared" si="42"/>
        <v>11.49</v>
      </c>
      <c r="D185" s="7">
        <f t="shared" si="43"/>
        <v>1</v>
      </c>
      <c r="E185" s="7">
        <f t="shared" si="44"/>
        <v>11.49</v>
      </c>
      <c r="F185" s="8"/>
    </row>
    <row r="186" spans="1:22" ht="12.9" customHeight="1">
      <c r="A186" s="7">
        <v>28</v>
      </c>
      <c r="B186" s="7">
        <v>11.787000000000003</v>
      </c>
      <c r="C186" s="7">
        <f t="shared" si="42"/>
        <v>11.82</v>
      </c>
      <c r="D186" s="7">
        <f t="shared" si="43"/>
        <v>1</v>
      </c>
      <c r="E186" s="7">
        <f t="shared" si="44"/>
        <v>11.82</v>
      </c>
      <c r="F186" s="8"/>
    </row>
    <row r="187" spans="1:22" ht="12.9" customHeight="1">
      <c r="A187" s="7">
        <v>29</v>
      </c>
      <c r="B187" s="7">
        <v>11.807000000000004</v>
      </c>
      <c r="C187" s="7">
        <f t="shared" si="42"/>
        <v>11.8</v>
      </c>
      <c r="D187" s="7">
        <f t="shared" si="43"/>
        <v>1</v>
      </c>
      <c r="E187" s="7">
        <f t="shared" si="44"/>
        <v>11.8</v>
      </c>
      <c r="F187" s="8"/>
    </row>
    <row r="188" spans="1:22" ht="12.9" customHeight="1">
      <c r="A188" s="7">
        <v>31</v>
      </c>
      <c r="B188" s="7">
        <v>11.807000000000004</v>
      </c>
      <c r="C188" s="7">
        <f t="shared" si="42"/>
        <v>11.81</v>
      </c>
      <c r="D188" s="7">
        <f t="shared" si="43"/>
        <v>2</v>
      </c>
      <c r="E188" s="7">
        <f t="shared" si="44"/>
        <v>23.62</v>
      </c>
      <c r="F188" s="8"/>
    </row>
    <row r="189" spans="1:22" ht="12.9" customHeight="1">
      <c r="A189" s="16"/>
      <c r="B189" s="17"/>
      <c r="C189" s="17" t="s">
        <v>82</v>
      </c>
      <c r="D189" s="7">
        <f>SUM(D165:D188)</f>
        <v>31</v>
      </c>
      <c r="E189" s="18">
        <f>SUM(E165:E188)</f>
        <v>342.62000000000006</v>
      </c>
    </row>
    <row r="191" spans="1:22" ht="12.9" customHeight="1">
      <c r="R191" s="28" t="s">
        <v>78</v>
      </c>
      <c r="S191" s="28"/>
    </row>
    <row r="192" spans="1:22" ht="12.9" customHeight="1">
      <c r="A192" s="6" t="s">
        <v>54</v>
      </c>
      <c r="B192" s="7"/>
      <c r="C192" s="7"/>
      <c r="D192" s="7"/>
      <c r="E192" s="7"/>
      <c r="F192" s="8"/>
      <c r="R192" s="7" t="s">
        <v>5</v>
      </c>
      <c r="S192" s="7" t="s">
        <v>46</v>
      </c>
      <c r="T192" s="7" t="s">
        <v>80</v>
      </c>
      <c r="U192" s="7" t="s">
        <v>79</v>
      </c>
      <c r="V192" s="7" t="s">
        <v>81</v>
      </c>
    </row>
    <row r="193" spans="1:22" ht="12.9" customHeight="1">
      <c r="A193" s="7" t="s">
        <v>5</v>
      </c>
      <c r="B193" s="7" t="s">
        <v>46</v>
      </c>
      <c r="C193" s="12" t="s">
        <v>80</v>
      </c>
      <c r="D193" s="12" t="s">
        <v>79</v>
      </c>
      <c r="E193" s="12" t="s">
        <v>81</v>
      </c>
      <c r="F193" s="8" t="s">
        <v>48</v>
      </c>
      <c r="R193" s="7">
        <v>0</v>
      </c>
      <c r="S193" s="7">
        <v>13.448000000000004</v>
      </c>
      <c r="T193" s="7"/>
      <c r="U193" s="7"/>
      <c r="V193" s="7"/>
    </row>
    <row r="194" spans="1:22" ht="12.9" customHeight="1">
      <c r="A194" s="7">
        <v>0</v>
      </c>
      <c r="B194" s="7">
        <v>13.448000000000004</v>
      </c>
      <c r="C194" s="7"/>
      <c r="D194" s="7"/>
      <c r="E194" s="7"/>
      <c r="F194" s="8" t="s">
        <v>66</v>
      </c>
      <c r="R194" s="7">
        <v>1</v>
      </c>
      <c r="S194" s="7">
        <v>13.388000000000005</v>
      </c>
      <c r="T194" s="7">
        <f>ROUND((S193+S194)/2,2)</f>
        <v>13.42</v>
      </c>
      <c r="U194" s="7">
        <f>R194-R193</f>
        <v>1</v>
      </c>
      <c r="V194" s="7">
        <f>ROUND(T194*U194,2)</f>
        <v>13.42</v>
      </c>
    </row>
    <row r="195" spans="1:22" ht="12.9" customHeight="1">
      <c r="A195" s="7">
        <v>1</v>
      </c>
      <c r="B195" s="7">
        <v>13.388000000000005</v>
      </c>
      <c r="C195" s="7">
        <f>ROUND((B194+B195)/2,2)</f>
        <v>13.42</v>
      </c>
      <c r="D195" s="7">
        <f>A195-A194</f>
        <v>1</v>
      </c>
      <c r="E195" s="7">
        <f>ROUND(C195*D195,2)</f>
        <v>13.42</v>
      </c>
      <c r="F195" s="8"/>
      <c r="R195" s="7">
        <v>2</v>
      </c>
      <c r="S195" s="7">
        <v>12.768000000000004</v>
      </c>
      <c r="T195" s="7">
        <f t="shared" ref="T195:T214" si="45">ROUND((S194+S195)/2,2)</f>
        <v>13.08</v>
      </c>
      <c r="U195" s="7">
        <f t="shared" ref="U195:U214" si="46">R195-R194</f>
        <v>1</v>
      </c>
      <c r="V195" s="7">
        <f t="shared" ref="V195:V214" si="47">ROUND(T195*U195,2)</f>
        <v>13.08</v>
      </c>
    </row>
    <row r="196" spans="1:22" ht="12.9" customHeight="1">
      <c r="A196" s="7">
        <v>2</v>
      </c>
      <c r="B196" s="7">
        <v>12.768000000000004</v>
      </c>
      <c r="C196" s="7">
        <f t="shared" ref="C196:C218" si="48">ROUND((B195+B196)/2,2)</f>
        <v>13.08</v>
      </c>
      <c r="D196" s="7">
        <f t="shared" ref="D196:D218" si="49">A196-A195</f>
        <v>1</v>
      </c>
      <c r="E196" s="7">
        <f t="shared" ref="E196:E218" si="50">ROUND(C196*D196,2)</f>
        <v>13.08</v>
      </c>
      <c r="F196" s="8"/>
      <c r="R196" s="7">
        <v>3</v>
      </c>
      <c r="S196" s="7">
        <v>11.788000000000004</v>
      </c>
      <c r="T196" s="7">
        <f t="shared" si="45"/>
        <v>12.28</v>
      </c>
      <c r="U196" s="7">
        <f t="shared" si="46"/>
        <v>1</v>
      </c>
      <c r="V196" s="7">
        <f t="shared" si="47"/>
        <v>12.28</v>
      </c>
    </row>
    <row r="197" spans="1:22" ht="12.9" customHeight="1">
      <c r="A197" s="7">
        <v>3</v>
      </c>
      <c r="B197" s="7">
        <v>11.788000000000004</v>
      </c>
      <c r="C197" s="7">
        <f t="shared" si="48"/>
        <v>12.28</v>
      </c>
      <c r="D197" s="7">
        <f t="shared" si="49"/>
        <v>1</v>
      </c>
      <c r="E197" s="7">
        <f t="shared" si="50"/>
        <v>12.28</v>
      </c>
      <c r="F197" s="8"/>
      <c r="R197" s="7">
        <v>4</v>
      </c>
      <c r="S197" s="7">
        <v>11.448000000000004</v>
      </c>
      <c r="T197" s="7">
        <f t="shared" si="45"/>
        <v>11.62</v>
      </c>
      <c r="U197" s="7">
        <f t="shared" si="46"/>
        <v>1</v>
      </c>
      <c r="V197" s="7">
        <f t="shared" si="47"/>
        <v>11.62</v>
      </c>
    </row>
    <row r="198" spans="1:22" ht="12.9" customHeight="1">
      <c r="A198" s="7">
        <v>4</v>
      </c>
      <c r="B198" s="7">
        <v>11.448000000000004</v>
      </c>
      <c r="C198" s="7">
        <f t="shared" si="48"/>
        <v>11.62</v>
      </c>
      <c r="D198" s="7">
        <f t="shared" si="49"/>
        <v>1</v>
      </c>
      <c r="E198" s="7">
        <f t="shared" si="50"/>
        <v>11.62</v>
      </c>
      <c r="F198" s="8"/>
      <c r="R198" s="7">
        <v>5</v>
      </c>
      <c r="S198" s="7">
        <v>11.278000000000004</v>
      </c>
      <c r="T198" s="7">
        <f t="shared" si="45"/>
        <v>11.36</v>
      </c>
      <c r="U198" s="7">
        <f t="shared" si="46"/>
        <v>1</v>
      </c>
      <c r="V198" s="7">
        <f t="shared" si="47"/>
        <v>11.36</v>
      </c>
    </row>
    <row r="199" spans="1:22" ht="12.9" customHeight="1">
      <c r="A199" s="7">
        <v>5</v>
      </c>
      <c r="B199" s="7">
        <v>11.278000000000004</v>
      </c>
      <c r="C199" s="7">
        <f t="shared" si="48"/>
        <v>11.36</v>
      </c>
      <c r="D199" s="7">
        <f t="shared" si="49"/>
        <v>1</v>
      </c>
      <c r="E199" s="7">
        <f t="shared" si="50"/>
        <v>11.36</v>
      </c>
      <c r="F199" s="8"/>
      <c r="R199" s="7">
        <v>6</v>
      </c>
      <c r="S199" s="7">
        <v>11.140000000000004</v>
      </c>
      <c r="T199" s="7">
        <f t="shared" si="45"/>
        <v>11.21</v>
      </c>
      <c r="U199" s="7">
        <f t="shared" si="46"/>
        <v>1</v>
      </c>
      <c r="V199" s="7">
        <f t="shared" si="47"/>
        <v>11.21</v>
      </c>
    </row>
    <row r="200" spans="1:22" ht="12.9" customHeight="1">
      <c r="A200" s="7">
        <v>6</v>
      </c>
      <c r="B200" s="7">
        <v>11.140000000000004</v>
      </c>
      <c r="C200" s="7">
        <f t="shared" si="48"/>
        <v>11.21</v>
      </c>
      <c r="D200" s="7">
        <f t="shared" si="49"/>
        <v>1</v>
      </c>
      <c r="E200" s="7">
        <f t="shared" si="50"/>
        <v>11.21</v>
      </c>
      <c r="F200" s="8"/>
      <c r="R200" s="7">
        <v>7</v>
      </c>
      <c r="S200" s="7">
        <v>10.650000000000004</v>
      </c>
      <c r="T200" s="7">
        <f t="shared" si="45"/>
        <v>10.9</v>
      </c>
      <c r="U200" s="7">
        <f t="shared" si="46"/>
        <v>1</v>
      </c>
      <c r="V200" s="7">
        <f t="shared" si="47"/>
        <v>10.9</v>
      </c>
    </row>
    <row r="201" spans="1:22" ht="12.9" customHeight="1">
      <c r="A201" s="7">
        <v>7</v>
      </c>
      <c r="B201" s="7">
        <v>10.650000000000004</v>
      </c>
      <c r="C201" s="7">
        <f t="shared" si="48"/>
        <v>10.9</v>
      </c>
      <c r="D201" s="7">
        <f t="shared" si="49"/>
        <v>1</v>
      </c>
      <c r="E201" s="7">
        <f t="shared" si="50"/>
        <v>10.9</v>
      </c>
      <c r="F201" s="8"/>
      <c r="R201" s="7">
        <v>8</v>
      </c>
      <c r="S201" s="7">
        <v>10.630000000000004</v>
      </c>
      <c r="T201" s="7">
        <f t="shared" si="45"/>
        <v>10.64</v>
      </c>
      <c r="U201" s="7">
        <f t="shared" si="46"/>
        <v>1</v>
      </c>
      <c r="V201" s="7">
        <f t="shared" si="47"/>
        <v>10.64</v>
      </c>
    </row>
    <row r="202" spans="1:22" ht="12.9" customHeight="1">
      <c r="A202" s="7">
        <v>8</v>
      </c>
      <c r="B202" s="7">
        <v>10.630000000000004</v>
      </c>
      <c r="C202" s="7">
        <f t="shared" si="48"/>
        <v>10.64</v>
      </c>
      <c r="D202" s="7">
        <f t="shared" si="49"/>
        <v>1</v>
      </c>
      <c r="E202" s="7">
        <f t="shared" si="50"/>
        <v>10.64</v>
      </c>
      <c r="F202" s="8"/>
      <c r="R202" s="7">
        <v>9</v>
      </c>
      <c r="S202" s="7">
        <v>10.600000000000005</v>
      </c>
      <c r="T202" s="7">
        <f t="shared" si="45"/>
        <v>10.62</v>
      </c>
      <c r="U202" s="7">
        <f t="shared" si="46"/>
        <v>1</v>
      </c>
      <c r="V202" s="7">
        <f t="shared" si="47"/>
        <v>10.62</v>
      </c>
    </row>
    <row r="203" spans="1:22" ht="12.9" customHeight="1">
      <c r="A203" s="7">
        <v>9</v>
      </c>
      <c r="B203" s="7">
        <v>10.600000000000005</v>
      </c>
      <c r="C203" s="7">
        <f t="shared" si="48"/>
        <v>10.62</v>
      </c>
      <c r="D203" s="7">
        <f t="shared" si="49"/>
        <v>1</v>
      </c>
      <c r="E203" s="7">
        <f t="shared" si="50"/>
        <v>10.62</v>
      </c>
      <c r="F203" s="8"/>
      <c r="R203" s="5">
        <v>10</v>
      </c>
      <c r="S203" s="9">
        <v>10.63</v>
      </c>
      <c r="T203" s="7">
        <f t="shared" si="45"/>
        <v>10.62</v>
      </c>
      <c r="U203" s="7">
        <f t="shared" si="46"/>
        <v>1</v>
      </c>
      <c r="V203" s="7">
        <f t="shared" si="47"/>
        <v>10.62</v>
      </c>
    </row>
    <row r="204" spans="1:22" ht="12.9" customHeight="1">
      <c r="A204" s="7">
        <v>11</v>
      </c>
      <c r="B204" s="7">
        <v>10.680000000000003</v>
      </c>
      <c r="C204" s="7">
        <f t="shared" si="48"/>
        <v>10.64</v>
      </c>
      <c r="D204" s="7">
        <f t="shared" si="49"/>
        <v>2</v>
      </c>
      <c r="E204" s="7">
        <f t="shared" si="50"/>
        <v>21.28</v>
      </c>
      <c r="F204" s="8"/>
      <c r="R204" s="7">
        <f>ROUND(R203+(S203-S204)*1.5,2)</f>
        <v>12.45</v>
      </c>
      <c r="S204" s="7">
        <v>9</v>
      </c>
      <c r="T204" s="7">
        <f t="shared" si="45"/>
        <v>9.82</v>
      </c>
      <c r="U204" s="7">
        <f t="shared" si="46"/>
        <v>2.4499999999999993</v>
      </c>
      <c r="V204" s="7">
        <f t="shared" si="47"/>
        <v>24.06</v>
      </c>
    </row>
    <row r="205" spans="1:22" ht="12.9" customHeight="1">
      <c r="A205" s="7">
        <v>13</v>
      </c>
      <c r="B205" s="7">
        <v>10.650000000000004</v>
      </c>
      <c r="C205" s="7">
        <f t="shared" si="48"/>
        <v>10.67</v>
      </c>
      <c r="D205" s="7">
        <f t="shared" si="49"/>
        <v>2</v>
      </c>
      <c r="E205" s="7">
        <f t="shared" si="50"/>
        <v>21.34</v>
      </c>
      <c r="F205" s="8"/>
      <c r="R205" s="7">
        <f>R204+10</f>
        <v>22.45</v>
      </c>
      <c r="S205" s="7">
        <v>9</v>
      </c>
      <c r="T205" s="7">
        <f t="shared" si="45"/>
        <v>9</v>
      </c>
      <c r="U205" s="7">
        <f t="shared" si="46"/>
        <v>10</v>
      </c>
      <c r="V205" s="7">
        <f t="shared" si="47"/>
        <v>90</v>
      </c>
    </row>
    <row r="206" spans="1:22" ht="12.9" customHeight="1">
      <c r="A206" s="7">
        <v>15</v>
      </c>
      <c r="B206" s="7">
        <v>10.670000000000003</v>
      </c>
      <c r="C206" s="7">
        <f t="shared" si="48"/>
        <v>10.66</v>
      </c>
      <c r="D206" s="7">
        <f t="shared" si="49"/>
        <v>2</v>
      </c>
      <c r="E206" s="7">
        <f t="shared" si="50"/>
        <v>21.32</v>
      </c>
      <c r="F206" s="8"/>
      <c r="R206" s="7">
        <f>ROUND(R205+(S206-S205)*1.5,2)</f>
        <v>24.76</v>
      </c>
      <c r="S206" s="7">
        <v>10.54</v>
      </c>
      <c r="T206" s="7">
        <f t="shared" si="45"/>
        <v>9.77</v>
      </c>
      <c r="U206" s="7">
        <f t="shared" si="46"/>
        <v>2.3100000000000023</v>
      </c>
      <c r="V206" s="7">
        <f t="shared" si="47"/>
        <v>22.57</v>
      </c>
    </row>
    <row r="207" spans="1:22" ht="12.9" customHeight="1">
      <c r="A207" s="7">
        <v>17</v>
      </c>
      <c r="B207" s="7">
        <v>10.640000000000004</v>
      </c>
      <c r="C207" s="7">
        <f t="shared" si="48"/>
        <v>10.66</v>
      </c>
      <c r="D207" s="7">
        <f t="shared" si="49"/>
        <v>2</v>
      </c>
      <c r="E207" s="7">
        <f t="shared" si="50"/>
        <v>21.32</v>
      </c>
      <c r="F207" s="8"/>
      <c r="R207" s="7">
        <v>25</v>
      </c>
      <c r="S207" s="7">
        <v>10.540000000000004</v>
      </c>
      <c r="T207" s="7">
        <f t="shared" si="45"/>
        <v>10.54</v>
      </c>
      <c r="U207" s="7">
        <f t="shared" si="46"/>
        <v>0.23999999999999844</v>
      </c>
      <c r="V207" s="7">
        <f t="shared" si="47"/>
        <v>2.5299999999999998</v>
      </c>
    </row>
    <row r="208" spans="1:22" ht="12.9" customHeight="1">
      <c r="A208" s="7">
        <v>19</v>
      </c>
      <c r="B208" s="7">
        <v>10.570000000000004</v>
      </c>
      <c r="C208" s="7">
        <f t="shared" si="48"/>
        <v>10.61</v>
      </c>
      <c r="D208" s="7">
        <f t="shared" si="49"/>
        <v>2</v>
      </c>
      <c r="E208" s="7">
        <f t="shared" si="50"/>
        <v>21.22</v>
      </c>
      <c r="F208" s="8"/>
      <c r="R208" s="7">
        <v>26</v>
      </c>
      <c r="S208" s="7">
        <v>10.610000000000005</v>
      </c>
      <c r="T208" s="7">
        <f t="shared" si="45"/>
        <v>10.58</v>
      </c>
      <c r="U208" s="7">
        <f t="shared" si="46"/>
        <v>1</v>
      </c>
      <c r="V208" s="7">
        <f t="shared" si="47"/>
        <v>10.58</v>
      </c>
    </row>
    <row r="209" spans="1:22" ht="12.9" customHeight="1">
      <c r="A209" s="7">
        <v>21</v>
      </c>
      <c r="B209" s="7">
        <v>10.650000000000004</v>
      </c>
      <c r="C209" s="7">
        <f t="shared" si="48"/>
        <v>10.61</v>
      </c>
      <c r="D209" s="7">
        <f t="shared" si="49"/>
        <v>2</v>
      </c>
      <c r="E209" s="7">
        <f t="shared" si="50"/>
        <v>21.22</v>
      </c>
      <c r="F209" s="8"/>
      <c r="R209" s="7">
        <v>27</v>
      </c>
      <c r="S209" s="7">
        <v>10.590000000000003</v>
      </c>
      <c r="T209" s="7">
        <f t="shared" si="45"/>
        <v>10.6</v>
      </c>
      <c r="U209" s="7">
        <f t="shared" si="46"/>
        <v>1</v>
      </c>
      <c r="V209" s="7">
        <f t="shared" si="47"/>
        <v>10.6</v>
      </c>
    </row>
    <row r="210" spans="1:22" ht="12.9" customHeight="1">
      <c r="A210" s="7">
        <v>23</v>
      </c>
      <c r="B210" s="7">
        <v>10.620000000000005</v>
      </c>
      <c r="C210" s="7">
        <f t="shared" si="48"/>
        <v>10.64</v>
      </c>
      <c r="D210" s="7">
        <f t="shared" si="49"/>
        <v>2</v>
      </c>
      <c r="E210" s="7">
        <f t="shared" si="50"/>
        <v>21.28</v>
      </c>
      <c r="F210" s="8"/>
      <c r="R210" s="7">
        <v>28</v>
      </c>
      <c r="S210" s="7">
        <v>10.700000000000005</v>
      </c>
      <c r="T210" s="7">
        <f t="shared" si="45"/>
        <v>10.65</v>
      </c>
      <c r="U210" s="7">
        <f t="shared" si="46"/>
        <v>1</v>
      </c>
      <c r="V210" s="7">
        <f t="shared" si="47"/>
        <v>10.65</v>
      </c>
    </row>
    <row r="211" spans="1:22" ht="12.9" customHeight="1">
      <c r="A211" s="7">
        <v>25</v>
      </c>
      <c r="B211" s="7">
        <v>10.540000000000004</v>
      </c>
      <c r="C211" s="7">
        <f t="shared" si="48"/>
        <v>10.58</v>
      </c>
      <c r="D211" s="7">
        <f t="shared" si="49"/>
        <v>2</v>
      </c>
      <c r="E211" s="7">
        <f t="shared" si="50"/>
        <v>21.16</v>
      </c>
      <c r="F211" s="8"/>
      <c r="L211" t="s">
        <v>84</v>
      </c>
      <c r="M211" s="4">
        <f>E219-V215</f>
        <v>20.359999999999957</v>
      </c>
      <c r="N211" t="s">
        <v>83</v>
      </c>
      <c r="R211" s="7">
        <v>29</v>
      </c>
      <c r="S211" s="7">
        <v>11.140000000000004</v>
      </c>
      <c r="T211" s="7">
        <f t="shared" si="45"/>
        <v>10.92</v>
      </c>
      <c r="U211" s="7">
        <f t="shared" si="46"/>
        <v>1</v>
      </c>
      <c r="V211" s="7">
        <f t="shared" si="47"/>
        <v>10.92</v>
      </c>
    </row>
    <row r="212" spans="1:22" ht="12.9" customHeight="1">
      <c r="A212" s="7">
        <v>26</v>
      </c>
      <c r="B212" s="7">
        <v>10.610000000000005</v>
      </c>
      <c r="C212" s="7">
        <f t="shared" si="48"/>
        <v>10.58</v>
      </c>
      <c r="D212" s="7">
        <f t="shared" si="49"/>
        <v>1</v>
      </c>
      <c r="E212" s="7">
        <f t="shared" si="50"/>
        <v>10.58</v>
      </c>
      <c r="F212" s="8"/>
      <c r="R212" s="7">
        <v>30</v>
      </c>
      <c r="S212" s="7">
        <v>11.558000000000003</v>
      </c>
      <c r="T212" s="7">
        <f t="shared" si="45"/>
        <v>11.35</v>
      </c>
      <c r="U212" s="7">
        <f t="shared" si="46"/>
        <v>1</v>
      </c>
      <c r="V212" s="7">
        <f t="shared" si="47"/>
        <v>11.35</v>
      </c>
    </row>
    <row r="213" spans="1:22" ht="12.9" customHeight="1">
      <c r="A213" s="7">
        <v>27</v>
      </c>
      <c r="B213" s="7">
        <v>10.590000000000003</v>
      </c>
      <c r="C213" s="7">
        <f t="shared" si="48"/>
        <v>10.6</v>
      </c>
      <c r="D213" s="7">
        <f t="shared" si="49"/>
        <v>1</v>
      </c>
      <c r="E213" s="7">
        <f t="shared" si="50"/>
        <v>10.6</v>
      </c>
      <c r="F213" s="8"/>
      <c r="R213" s="7">
        <v>31</v>
      </c>
      <c r="S213" s="7">
        <v>12.098000000000004</v>
      </c>
      <c r="T213" s="7">
        <f t="shared" si="45"/>
        <v>11.83</v>
      </c>
      <c r="U213" s="7">
        <f t="shared" si="46"/>
        <v>1</v>
      </c>
      <c r="V213" s="7">
        <f t="shared" si="47"/>
        <v>11.83</v>
      </c>
    </row>
    <row r="214" spans="1:22" ht="12.9" customHeight="1">
      <c r="A214" s="7">
        <v>28</v>
      </c>
      <c r="B214" s="7">
        <v>10.700000000000005</v>
      </c>
      <c r="C214" s="7">
        <f t="shared" si="48"/>
        <v>10.65</v>
      </c>
      <c r="D214" s="7">
        <f t="shared" si="49"/>
        <v>1</v>
      </c>
      <c r="E214" s="7">
        <f t="shared" si="50"/>
        <v>10.65</v>
      </c>
      <c r="F214" s="8"/>
      <c r="R214" s="7">
        <v>32</v>
      </c>
      <c r="S214" s="7">
        <v>12.298000000000005</v>
      </c>
      <c r="T214" s="7">
        <f t="shared" si="45"/>
        <v>12.2</v>
      </c>
      <c r="U214" s="7">
        <f t="shared" si="46"/>
        <v>1</v>
      </c>
      <c r="V214" s="7">
        <f t="shared" si="47"/>
        <v>12.2</v>
      </c>
    </row>
    <row r="215" spans="1:22" ht="12.9" customHeight="1">
      <c r="A215" s="7">
        <v>29</v>
      </c>
      <c r="B215" s="7">
        <v>11.140000000000004</v>
      </c>
      <c r="C215" s="7">
        <f t="shared" si="48"/>
        <v>10.92</v>
      </c>
      <c r="D215" s="7">
        <f t="shared" si="49"/>
        <v>1</v>
      </c>
      <c r="E215" s="7">
        <f t="shared" si="50"/>
        <v>10.92</v>
      </c>
      <c r="F215" s="8"/>
      <c r="R215" s="16"/>
      <c r="S215" s="17"/>
      <c r="T215" s="17" t="s">
        <v>82</v>
      </c>
      <c r="U215" s="7">
        <f>SUM(U194:U214)</f>
        <v>32</v>
      </c>
      <c r="V215" s="18">
        <f>SUM(V194:V214)</f>
        <v>333.04</v>
      </c>
    </row>
    <row r="216" spans="1:22" ht="12.9" customHeight="1">
      <c r="A216" s="7">
        <v>30</v>
      </c>
      <c r="B216" s="7">
        <v>11.558000000000003</v>
      </c>
      <c r="C216" s="7">
        <f t="shared" si="48"/>
        <v>11.35</v>
      </c>
      <c r="D216" s="7">
        <f t="shared" si="49"/>
        <v>1</v>
      </c>
      <c r="E216" s="7">
        <f t="shared" si="50"/>
        <v>11.35</v>
      </c>
      <c r="F216" s="8"/>
    </row>
    <row r="217" spans="1:22" ht="12.9" customHeight="1">
      <c r="A217" s="7">
        <v>31</v>
      </c>
      <c r="B217" s="7">
        <v>12.098000000000004</v>
      </c>
      <c r="C217" s="7">
        <f t="shared" si="48"/>
        <v>11.83</v>
      </c>
      <c r="D217" s="7">
        <f t="shared" si="49"/>
        <v>1</v>
      </c>
      <c r="E217" s="7">
        <f t="shared" si="50"/>
        <v>11.83</v>
      </c>
      <c r="F217" s="8"/>
    </row>
    <row r="218" spans="1:22" ht="12.9" customHeight="1">
      <c r="A218" s="7">
        <v>32</v>
      </c>
      <c r="B218" s="7">
        <v>12.298000000000005</v>
      </c>
      <c r="C218" s="7">
        <f t="shared" si="48"/>
        <v>12.2</v>
      </c>
      <c r="D218" s="7">
        <f t="shared" si="49"/>
        <v>1</v>
      </c>
      <c r="E218" s="7">
        <f t="shared" si="50"/>
        <v>12.2</v>
      </c>
      <c r="F218" s="8"/>
    </row>
    <row r="219" spans="1:22" ht="12.9" customHeight="1">
      <c r="A219" s="16"/>
      <c r="B219" s="17"/>
      <c r="C219" s="17" t="s">
        <v>82</v>
      </c>
      <c r="D219" s="7">
        <f>SUM(D195:D218)</f>
        <v>32</v>
      </c>
      <c r="E219" s="18">
        <f>SUM(E195:E218)</f>
        <v>353.4</v>
      </c>
    </row>
    <row r="220" spans="1:22" ht="12.75" customHeight="1"/>
    <row r="222" spans="1:22" ht="12.9" customHeight="1">
      <c r="A222" s="6" t="s">
        <v>55</v>
      </c>
      <c r="B222" s="7"/>
      <c r="C222" s="7"/>
      <c r="D222" s="7"/>
      <c r="E222" s="7"/>
      <c r="F222" s="8"/>
      <c r="R222" s="20" t="s">
        <v>78</v>
      </c>
      <c r="S222" s="21"/>
      <c r="T222" s="19"/>
      <c r="U222" s="19"/>
      <c r="V222" s="11"/>
    </row>
    <row r="223" spans="1:22" ht="12.9" customHeight="1">
      <c r="A223" s="7" t="s">
        <v>5</v>
      </c>
      <c r="B223" s="7" t="s">
        <v>46</v>
      </c>
      <c r="C223" s="12" t="s">
        <v>80</v>
      </c>
      <c r="D223" s="12" t="s">
        <v>79</v>
      </c>
      <c r="E223" s="12" t="s">
        <v>81</v>
      </c>
      <c r="F223" s="8" t="s">
        <v>48</v>
      </c>
      <c r="R223" s="12" t="s">
        <v>5</v>
      </c>
      <c r="S223" s="12" t="s">
        <v>46</v>
      </c>
      <c r="T223" s="12" t="s">
        <v>80</v>
      </c>
      <c r="U223" s="12" t="s">
        <v>79</v>
      </c>
      <c r="V223" s="12" t="s">
        <v>81</v>
      </c>
    </row>
    <row r="224" spans="1:22" ht="12.9" customHeight="1">
      <c r="A224" s="7">
        <v>0</v>
      </c>
      <c r="B224" s="7">
        <v>13.262000000000006</v>
      </c>
      <c r="C224" s="7"/>
      <c r="D224" s="7"/>
      <c r="E224" s="7"/>
      <c r="F224" s="8" t="s">
        <v>66</v>
      </c>
      <c r="R224" s="7">
        <v>0</v>
      </c>
      <c r="S224" s="7">
        <v>13.262000000000006</v>
      </c>
      <c r="T224" s="7"/>
      <c r="U224" s="7"/>
      <c r="V224" s="7"/>
    </row>
    <row r="225" spans="1:22" ht="12.9" customHeight="1">
      <c r="A225" s="7">
        <v>1</v>
      </c>
      <c r="B225" s="7">
        <v>13.072000000000005</v>
      </c>
      <c r="C225" s="7">
        <f>ROUND((B224+B225)/2,2)</f>
        <v>13.17</v>
      </c>
      <c r="D225" s="7">
        <f>A225-A224</f>
        <v>1</v>
      </c>
      <c r="E225" s="7">
        <f>ROUND(C225*D225,2)</f>
        <v>13.17</v>
      </c>
      <c r="F225" s="8"/>
      <c r="R225" s="7">
        <v>1</v>
      </c>
      <c r="S225" s="7">
        <v>13.072000000000005</v>
      </c>
      <c r="T225" s="7">
        <f>ROUND((S224+S225)/2,2)</f>
        <v>13.17</v>
      </c>
      <c r="U225" s="7">
        <f>R225-R224</f>
        <v>1</v>
      </c>
      <c r="V225" s="7">
        <f>ROUND(T225*U225,2)</f>
        <v>13.17</v>
      </c>
    </row>
    <row r="226" spans="1:22" ht="12.9" customHeight="1">
      <c r="A226" s="7">
        <v>2</v>
      </c>
      <c r="B226" s="7">
        <v>11.782000000000005</v>
      </c>
      <c r="C226" s="7">
        <f t="shared" ref="C226:C245" si="51">ROUND((B225+B226)/2,2)</f>
        <v>12.43</v>
      </c>
      <c r="D226" s="7">
        <f t="shared" ref="D226:D245" si="52">A226-A225</f>
        <v>1</v>
      </c>
      <c r="E226" s="7">
        <f t="shared" ref="E226:E245" si="53">ROUND(C226*D226,2)</f>
        <v>12.43</v>
      </c>
      <c r="F226" s="8"/>
      <c r="R226" s="7">
        <v>2</v>
      </c>
      <c r="S226" s="7">
        <v>11.782000000000005</v>
      </c>
      <c r="T226" s="7">
        <f t="shared" ref="T226:T238" si="54">ROUND((S225+S226)/2,2)</f>
        <v>12.43</v>
      </c>
      <c r="U226" s="7">
        <f t="shared" ref="U226:U238" si="55">R226-R225</f>
        <v>1</v>
      </c>
      <c r="V226" s="7">
        <f t="shared" ref="V226:V238" si="56">ROUND(T226*U226,2)</f>
        <v>12.43</v>
      </c>
    </row>
    <row r="227" spans="1:22" ht="12.9" customHeight="1">
      <c r="A227" s="7">
        <v>3</v>
      </c>
      <c r="B227" s="7">
        <v>11.372000000000005</v>
      </c>
      <c r="C227" s="7">
        <f t="shared" si="51"/>
        <v>11.58</v>
      </c>
      <c r="D227" s="7">
        <f t="shared" si="52"/>
        <v>1</v>
      </c>
      <c r="E227" s="7">
        <f t="shared" si="53"/>
        <v>11.58</v>
      </c>
      <c r="F227" s="8"/>
      <c r="R227" s="7">
        <v>3</v>
      </c>
      <c r="S227" s="7">
        <v>11.372000000000005</v>
      </c>
      <c r="T227" s="7">
        <f t="shared" si="54"/>
        <v>11.58</v>
      </c>
      <c r="U227" s="7">
        <f t="shared" si="55"/>
        <v>1</v>
      </c>
      <c r="V227" s="7">
        <f t="shared" si="56"/>
        <v>11.58</v>
      </c>
    </row>
    <row r="228" spans="1:22" ht="12.9" customHeight="1">
      <c r="A228" s="7">
        <v>4</v>
      </c>
      <c r="B228" s="7">
        <v>11.140000000000004</v>
      </c>
      <c r="C228" s="7">
        <f t="shared" si="51"/>
        <v>11.26</v>
      </c>
      <c r="D228" s="7">
        <f t="shared" si="52"/>
        <v>1</v>
      </c>
      <c r="E228" s="7">
        <f t="shared" si="53"/>
        <v>11.26</v>
      </c>
      <c r="F228" s="8"/>
      <c r="R228" s="7">
        <v>4</v>
      </c>
      <c r="S228" s="7">
        <v>11.140000000000004</v>
      </c>
      <c r="T228" s="7">
        <f t="shared" si="54"/>
        <v>11.26</v>
      </c>
      <c r="U228" s="7">
        <f t="shared" si="55"/>
        <v>1</v>
      </c>
      <c r="V228" s="7">
        <f t="shared" si="56"/>
        <v>11.26</v>
      </c>
    </row>
    <row r="229" spans="1:22" ht="12.9" customHeight="1">
      <c r="A229" s="7">
        <v>5</v>
      </c>
      <c r="B229" s="7">
        <v>10.700000000000005</v>
      </c>
      <c r="C229" s="7">
        <f t="shared" si="51"/>
        <v>10.92</v>
      </c>
      <c r="D229" s="7">
        <f t="shared" si="52"/>
        <v>1</v>
      </c>
      <c r="E229" s="7">
        <f t="shared" si="53"/>
        <v>10.92</v>
      </c>
      <c r="F229" s="8"/>
      <c r="R229" s="7">
        <v>5</v>
      </c>
      <c r="S229" s="7">
        <v>10.700000000000005</v>
      </c>
      <c r="T229" s="7">
        <f t="shared" si="54"/>
        <v>10.92</v>
      </c>
      <c r="U229" s="7">
        <f t="shared" si="55"/>
        <v>1</v>
      </c>
      <c r="V229" s="7">
        <f t="shared" si="56"/>
        <v>10.92</v>
      </c>
    </row>
    <row r="230" spans="1:22" ht="12.9" customHeight="1">
      <c r="A230" s="7">
        <v>6</v>
      </c>
      <c r="B230" s="7">
        <v>10.630000000000004</v>
      </c>
      <c r="C230" s="7">
        <f t="shared" si="51"/>
        <v>10.67</v>
      </c>
      <c r="D230" s="7">
        <f t="shared" si="52"/>
        <v>1</v>
      </c>
      <c r="E230" s="7">
        <f t="shared" si="53"/>
        <v>10.67</v>
      </c>
      <c r="F230" s="8"/>
      <c r="R230" s="7">
        <f>ROUND(R229+(S229-S230)*1.5,2)</f>
        <v>7.55</v>
      </c>
      <c r="S230" s="7">
        <v>9</v>
      </c>
      <c r="T230" s="7">
        <f t="shared" si="54"/>
        <v>9.85</v>
      </c>
      <c r="U230" s="7">
        <f t="shared" si="55"/>
        <v>2.5499999999999998</v>
      </c>
      <c r="V230" s="7">
        <f t="shared" si="56"/>
        <v>25.12</v>
      </c>
    </row>
    <row r="231" spans="1:22" ht="12.9" customHeight="1">
      <c r="A231" s="7">
        <v>7</v>
      </c>
      <c r="B231" s="7">
        <v>10.690000000000005</v>
      </c>
      <c r="C231" s="7">
        <f t="shared" si="51"/>
        <v>10.66</v>
      </c>
      <c r="D231" s="7">
        <f t="shared" si="52"/>
        <v>1</v>
      </c>
      <c r="E231" s="7">
        <f t="shared" si="53"/>
        <v>10.66</v>
      </c>
      <c r="F231" s="8"/>
      <c r="R231" s="7">
        <f>R230+10</f>
        <v>17.55</v>
      </c>
      <c r="S231" s="7">
        <v>9</v>
      </c>
      <c r="T231" s="7">
        <f t="shared" si="54"/>
        <v>9</v>
      </c>
      <c r="U231" s="7">
        <f t="shared" si="55"/>
        <v>10</v>
      </c>
      <c r="V231" s="7">
        <f t="shared" si="56"/>
        <v>90</v>
      </c>
    </row>
    <row r="232" spans="1:22" ht="12.9" customHeight="1">
      <c r="A232" s="7">
        <v>8</v>
      </c>
      <c r="B232" s="7">
        <v>10.540000000000004</v>
      </c>
      <c r="C232" s="7">
        <f t="shared" si="51"/>
        <v>10.62</v>
      </c>
      <c r="D232" s="7">
        <f t="shared" si="52"/>
        <v>1</v>
      </c>
      <c r="E232" s="7">
        <f t="shared" si="53"/>
        <v>10.62</v>
      </c>
      <c r="F232" s="8"/>
      <c r="R232" s="7">
        <v>20</v>
      </c>
      <c r="S232" s="7">
        <v>10.620000000000005</v>
      </c>
      <c r="T232" s="7">
        <f t="shared" si="54"/>
        <v>9.81</v>
      </c>
      <c r="U232" s="7">
        <f t="shared" si="55"/>
        <v>2.4499999999999993</v>
      </c>
      <c r="V232" s="7">
        <f t="shared" si="56"/>
        <v>24.03</v>
      </c>
    </row>
    <row r="233" spans="1:22" ht="12.9" customHeight="1">
      <c r="A233" s="7">
        <v>9</v>
      </c>
      <c r="B233" s="7">
        <v>10.550000000000004</v>
      </c>
      <c r="C233" s="7">
        <f t="shared" si="51"/>
        <v>10.55</v>
      </c>
      <c r="D233" s="7">
        <f t="shared" si="52"/>
        <v>1</v>
      </c>
      <c r="E233" s="7">
        <f t="shared" si="53"/>
        <v>10.55</v>
      </c>
      <c r="F233" s="8"/>
      <c r="R233" s="7">
        <v>21</v>
      </c>
      <c r="S233" s="7">
        <v>10.640000000000004</v>
      </c>
      <c r="T233" s="7">
        <f t="shared" si="54"/>
        <v>10.63</v>
      </c>
      <c r="U233" s="7">
        <f t="shared" si="55"/>
        <v>1</v>
      </c>
      <c r="V233" s="7">
        <f t="shared" si="56"/>
        <v>10.63</v>
      </c>
    </row>
    <row r="234" spans="1:22" ht="12.9" customHeight="1">
      <c r="A234" s="7">
        <v>11</v>
      </c>
      <c r="B234" s="7">
        <v>10.580000000000004</v>
      </c>
      <c r="C234" s="7">
        <f t="shared" si="51"/>
        <v>10.57</v>
      </c>
      <c r="D234" s="7">
        <f t="shared" si="52"/>
        <v>2</v>
      </c>
      <c r="E234" s="7">
        <f t="shared" si="53"/>
        <v>21.14</v>
      </c>
      <c r="F234" s="8"/>
      <c r="R234" s="7">
        <v>22</v>
      </c>
      <c r="S234" s="7">
        <v>11.140000000000004</v>
      </c>
      <c r="T234" s="7">
        <f t="shared" si="54"/>
        <v>10.89</v>
      </c>
      <c r="U234" s="7">
        <f t="shared" si="55"/>
        <v>1</v>
      </c>
      <c r="V234" s="7">
        <f t="shared" si="56"/>
        <v>10.89</v>
      </c>
    </row>
    <row r="235" spans="1:22" ht="12.9" customHeight="1">
      <c r="A235" s="7">
        <v>13</v>
      </c>
      <c r="B235" s="7">
        <v>10.570000000000004</v>
      </c>
      <c r="C235" s="7">
        <f t="shared" si="51"/>
        <v>10.58</v>
      </c>
      <c r="D235" s="7">
        <f t="shared" si="52"/>
        <v>2</v>
      </c>
      <c r="E235" s="7">
        <f t="shared" si="53"/>
        <v>21.16</v>
      </c>
      <c r="F235" s="8"/>
      <c r="R235" s="7">
        <v>23</v>
      </c>
      <c r="S235" s="7">
        <v>11.352000000000006</v>
      </c>
      <c r="T235" s="7">
        <f t="shared" si="54"/>
        <v>11.25</v>
      </c>
      <c r="U235" s="7">
        <f t="shared" si="55"/>
        <v>1</v>
      </c>
      <c r="V235" s="7">
        <f t="shared" si="56"/>
        <v>11.25</v>
      </c>
    </row>
    <row r="236" spans="1:22" ht="12.9" customHeight="1">
      <c r="A236" s="7">
        <v>15</v>
      </c>
      <c r="B236" s="7">
        <v>10.530000000000005</v>
      </c>
      <c r="C236" s="7">
        <f t="shared" si="51"/>
        <v>10.55</v>
      </c>
      <c r="D236" s="7">
        <f t="shared" si="52"/>
        <v>2</v>
      </c>
      <c r="E236" s="7">
        <f t="shared" si="53"/>
        <v>21.1</v>
      </c>
      <c r="F236" s="8"/>
      <c r="R236" s="7">
        <v>24</v>
      </c>
      <c r="S236" s="7">
        <v>11.982000000000005</v>
      </c>
      <c r="T236" s="7">
        <f t="shared" si="54"/>
        <v>11.67</v>
      </c>
      <c r="U236" s="7">
        <f t="shared" si="55"/>
        <v>1</v>
      </c>
      <c r="V236" s="7">
        <f t="shared" si="56"/>
        <v>11.67</v>
      </c>
    </row>
    <row r="237" spans="1:22" ht="12.9" customHeight="1">
      <c r="A237" s="7">
        <v>17</v>
      </c>
      <c r="B237" s="7">
        <v>10.490000000000004</v>
      </c>
      <c r="C237" s="7">
        <f t="shared" si="51"/>
        <v>10.51</v>
      </c>
      <c r="D237" s="7">
        <f t="shared" si="52"/>
        <v>2</v>
      </c>
      <c r="E237" s="7">
        <f t="shared" si="53"/>
        <v>21.02</v>
      </c>
      <c r="F237" s="8"/>
      <c r="R237" s="7">
        <v>26</v>
      </c>
      <c r="S237" s="7">
        <v>12.072000000000006</v>
      </c>
      <c r="T237" s="7">
        <f t="shared" si="54"/>
        <v>12.03</v>
      </c>
      <c r="U237" s="7">
        <f t="shared" si="55"/>
        <v>2</v>
      </c>
      <c r="V237" s="7">
        <f t="shared" si="56"/>
        <v>24.06</v>
      </c>
    </row>
    <row r="238" spans="1:22" ht="12.9" customHeight="1">
      <c r="A238" s="7">
        <v>19</v>
      </c>
      <c r="B238" s="7">
        <v>10.510000000000003</v>
      </c>
      <c r="C238" s="7">
        <f t="shared" si="51"/>
        <v>10.5</v>
      </c>
      <c r="D238" s="7">
        <f t="shared" si="52"/>
        <v>2</v>
      </c>
      <c r="E238" s="7">
        <f t="shared" si="53"/>
        <v>21</v>
      </c>
      <c r="F238" s="8"/>
      <c r="L238" t="s">
        <v>84</v>
      </c>
      <c r="M238" s="4">
        <f>E246-V239</f>
        <v>19.340000000000032</v>
      </c>
      <c r="N238" t="s">
        <v>83</v>
      </c>
      <c r="R238" s="7">
        <v>28</v>
      </c>
      <c r="S238" s="7">
        <v>12.122000000000005</v>
      </c>
      <c r="T238" s="7">
        <f t="shared" si="54"/>
        <v>12.1</v>
      </c>
      <c r="U238" s="7">
        <f t="shared" si="55"/>
        <v>2</v>
      </c>
      <c r="V238" s="7">
        <f t="shared" si="56"/>
        <v>24.2</v>
      </c>
    </row>
    <row r="239" spans="1:22" ht="12.9" customHeight="1">
      <c r="A239" s="7">
        <v>20</v>
      </c>
      <c r="B239" s="7">
        <v>10.620000000000005</v>
      </c>
      <c r="C239" s="7">
        <f t="shared" si="51"/>
        <v>10.57</v>
      </c>
      <c r="D239" s="7">
        <f t="shared" si="52"/>
        <v>1</v>
      </c>
      <c r="E239" s="7">
        <f t="shared" si="53"/>
        <v>10.57</v>
      </c>
      <c r="F239" s="8"/>
      <c r="R239" s="16"/>
      <c r="S239" s="17"/>
      <c r="T239" s="17" t="s">
        <v>82</v>
      </c>
      <c r="U239" s="7">
        <f>SUM(U225:U238)</f>
        <v>28</v>
      </c>
      <c r="V239" s="18">
        <f>SUM(V225:V238)</f>
        <v>291.20999999999998</v>
      </c>
    </row>
    <row r="240" spans="1:22" ht="12.9" customHeight="1">
      <c r="A240" s="7">
        <v>21</v>
      </c>
      <c r="B240" s="7">
        <v>10.640000000000004</v>
      </c>
      <c r="C240" s="7">
        <f t="shared" si="51"/>
        <v>10.63</v>
      </c>
      <c r="D240" s="7">
        <f t="shared" si="52"/>
        <v>1</v>
      </c>
      <c r="E240" s="7">
        <f t="shared" si="53"/>
        <v>10.63</v>
      </c>
      <c r="F240" s="8"/>
    </row>
    <row r="241" spans="1:22" ht="12.9" customHeight="1">
      <c r="A241" s="7">
        <v>22</v>
      </c>
      <c r="B241" s="7">
        <v>11.140000000000004</v>
      </c>
      <c r="C241" s="7">
        <f t="shared" si="51"/>
        <v>10.89</v>
      </c>
      <c r="D241" s="7">
        <f t="shared" si="52"/>
        <v>1</v>
      </c>
      <c r="E241" s="7">
        <f t="shared" si="53"/>
        <v>10.89</v>
      </c>
      <c r="F241" s="8"/>
    </row>
    <row r="242" spans="1:22" ht="12.9" customHeight="1">
      <c r="A242" s="7">
        <v>23</v>
      </c>
      <c r="B242" s="7">
        <v>11.352000000000006</v>
      </c>
      <c r="C242" s="7">
        <f t="shared" si="51"/>
        <v>11.25</v>
      </c>
      <c r="D242" s="7">
        <f t="shared" si="52"/>
        <v>1</v>
      </c>
      <c r="E242" s="7">
        <f t="shared" si="53"/>
        <v>11.25</v>
      </c>
      <c r="F242" s="8"/>
    </row>
    <row r="243" spans="1:22" ht="12.9" customHeight="1">
      <c r="A243" s="7">
        <v>24</v>
      </c>
      <c r="B243" s="7">
        <v>11.982000000000005</v>
      </c>
      <c r="C243" s="7">
        <f t="shared" si="51"/>
        <v>11.67</v>
      </c>
      <c r="D243" s="7">
        <f t="shared" si="52"/>
        <v>1</v>
      </c>
      <c r="E243" s="7">
        <f t="shared" si="53"/>
        <v>11.67</v>
      </c>
      <c r="F243" s="8"/>
    </row>
    <row r="244" spans="1:22" ht="12.9" customHeight="1">
      <c r="A244" s="7">
        <v>26</v>
      </c>
      <c r="B244" s="7">
        <v>12.072000000000006</v>
      </c>
      <c r="C244" s="7">
        <f t="shared" si="51"/>
        <v>12.03</v>
      </c>
      <c r="D244" s="7">
        <f t="shared" si="52"/>
        <v>2</v>
      </c>
      <c r="E244" s="7">
        <f t="shared" si="53"/>
        <v>24.06</v>
      </c>
      <c r="F244" s="8"/>
    </row>
    <row r="245" spans="1:22" ht="12.9" customHeight="1">
      <c r="A245" s="7">
        <v>28</v>
      </c>
      <c r="B245" s="7">
        <v>12.122000000000005</v>
      </c>
      <c r="C245" s="7">
        <f t="shared" si="51"/>
        <v>12.1</v>
      </c>
      <c r="D245" s="7">
        <f t="shared" si="52"/>
        <v>2</v>
      </c>
      <c r="E245" s="7">
        <f t="shared" si="53"/>
        <v>24.2</v>
      </c>
      <c r="F245" s="8"/>
    </row>
    <row r="246" spans="1:22" ht="12.9" customHeight="1">
      <c r="A246" s="16"/>
      <c r="B246" s="17"/>
      <c r="C246" s="17" t="s">
        <v>82</v>
      </c>
      <c r="D246" s="7">
        <f>SUM(D222:D245)</f>
        <v>28</v>
      </c>
      <c r="E246" s="18">
        <f>SUM(E225:E245)</f>
        <v>310.55</v>
      </c>
    </row>
    <row r="253" spans="1:22" ht="12.9" customHeight="1">
      <c r="R253" s="10" t="s">
        <v>78</v>
      </c>
      <c r="S253" s="10"/>
    </row>
    <row r="254" spans="1:22" ht="12.9" customHeight="1">
      <c r="A254" s="6" t="s">
        <v>56</v>
      </c>
      <c r="B254" s="7"/>
      <c r="C254" s="7"/>
      <c r="D254" s="7"/>
      <c r="E254" s="7"/>
      <c r="F254" s="8"/>
      <c r="R254" s="7" t="s">
        <v>5</v>
      </c>
      <c r="S254" s="7" t="s">
        <v>46</v>
      </c>
      <c r="T254" s="12" t="s">
        <v>80</v>
      </c>
      <c r="U254" s="12" t="s">
        <v>79</v>
      </c>
      <c r="V254" s="12" t="s">
        <v>81</v>
      </c>
    </row>
    <row r="255" spans="1:22" ht="12.9" customHeight="1">
      <c r="A255" s="7" t="s">
        <v>5</v>
      </c>
      <c r="B255" s="7" t="s">
        <v>46</v>
      </c>
      <c r="C255" s="12" t="s">
        <v>80</v>
      </c>
      <c r="D255" s="12" t="s">
        <v>79</v>
      </c>
      <c r="E255" s="12" t="s">
        <v>81</v>
      </c>
      <c r="F255" s="8" t="s">
        <v>48</v>
      </c>
      <c r="R255" s="7">
        <v>0</v>
      </c>
      <c r="S255" s="7">
        <v>13.444000000000006</v>
      </c>
      <c r="T255" s="7"/>
      <c r="U255" s="7"/>
      <c r="V255" s="7"/>
    </row>
    <row r="256" spans="1:22" ht="12.9" customHeight="1">
      <c r="A256" s="7">
        <v>0</v>
      </c>
      <c r="B256" s="7">
        <v>13.444000000000006</v>
      </c>
      <c r="C256" s="7"/>
      <c r="D256" s="7"/>
      <c r="E256" s="7"/>
      <c r="F256" s="8" t="s">
        <v>66</v>
      </c>
      <c r="R256" s="7">
        <v>1</v>
      </c>
      <c r="S256" s="7">
        <v>13.484000000000005</v>
      </c>
      <c r="T256" s="7">
        <f>ROUND((S255+S256)/2,2)</f>
        <v>13.46</v>
      </c>
      <c r="U256" s="7">
        <f>R256-R255</f>
        <v>1</v>
      </c>
      <c r="V256" s="7">
        <f>ROUND(T256*U256,2)</f>
        <v>13.46</v>
      </c>
    </row>
    <row r="257" spans="1:22" ht="12.9" customHeight="1">
      <c r="A257" s="7">
        <v>1</v>
      </c>
      <c r="B257" s="7">
        <v>13.484000000000005</v>
      </c>
      <c r="C257" s="7">
        <f>ROUND((B256+B257)/2,2)</f>
        <v>13.46</v>
      </c>
      <c r="D257" s="7">
        <f>A257-A256</f>
        <v>1</v>
      </c>
      <c r="E257" s="7">
        <f>ROUND(C257*D257,2)</f>
        <v>13.46</v>
      </c>
      <c r="F257" s="8"/>
      <c r="R257" s="7">
        <v>2</v>
      </c>
      <c r="S257" s="7">
        <v>12.914000000000005</v>
      </c>
      <c r="T257" s="7">
        <f t="shared" ref="T257:T273" si="57">ROUND((S256+S257)/2,2)</f>
        <v>13.2</v>
      </c>
      <c r="U257" s="7">
        <f t="shared" ref="U257:U273" si="58">R257-R256</f>
        <v>1</v>
      </c>
      <c r="V257" s="7">
        <f t="shared" ref="V257:V273" si="59">ROUND(T257*U257,2)</f>
        <v>13.2</v>
      </c>
    </row>
    <row r="258" spans="1:22" ht="12.9" customHeight="1">
      <c r="A258" s="7">
        <v>2</v>
      </c>
      <c r="B258" s="7">
        <v>12.914000000000005</v>
      </c>
      <c r="C258" s="7">
        <f t="shared" ref="C258:C279" si="60">ROUND((B257+B258)/2,2)</f>
        <v>13.2</v>
      </c>
      <c r="D258" s="7">
        <f t="shared" ref="D258:D279" si="61">A258-A257</f>
        <v>1</v>
      </c>
      <c r="E258" s="7">
        <f t="shared" ref="E258:E279" si="62">ROUND(C258*D258,2)</f>
        <v>13.2</v>
      </c>
      <c r="F258" s="8"/>
      <c r="R258" s="7">
        <v>3</v>
      </c>
      <c r="S258" s="7">
        <v>12.224000000000006</v>
      </c>
      <c r="T258" s="7">
        <f t="shared" si="57"/>
        <v>12.57</v>
      </c>
      <c r="U258" s="7">
        <f t="shared" si="58"/>
        <v>1</v>
      </c>
      <c r="V258" s="7">
        <f t="shared" si="59"/>
        <v>12.57</v>
      </c>
    </row>
    <row r="259" spans="1:22" ht="12.9" customHeight="1">
      <c r="A259" s="7">
        <v>3</v>
      </c>
      <c r="B259" s="7">
        <v>12.224000000000006</v>
      </c>
      <c r="C259" s="7">
        <f t="shared" si="60"/>
        <v>12.57</v>
      </c>
      <c r="D259" s="7">
        <f t="shared" si="61"/>
        <v>1</v>
      </c>
      <c r="E259" s="7">
        <f t="shared" si="62"/>
        <v>12.57</v>
      </c>
      <c r="F259" s="8"/>
      <c r="R259" s="7">
        <v>4</v>
      </c>
      <c r="S259" s="7">
        <v>11.614000000000004</v>
      </c>
      <c r="T259" s="7">
        <f t="shared" si="57"/>
        <v>11.92</v>
      </c>
      <c r="U259" s="7">
        <f t="shared" si="58"/>
        <v>1</v>
      </c>
      <c r="V259" s="7">
        <f t="shared" si="59"/>
        <v>11.92</v>
      </c>
    </row>
    <row r="260" spans="1:22" ht="12.9" customHeight="1">
      <c r="A260" s="7">
        <v>4</v>
      </c>
      <c r="B260" s="7">
        <v>11.614000000000004</v>
      </c>
      <c r="C260" s="7">
        <f t="shared" si="60"/>
        <v>11.92</v>
      </c>
      <c r="D260" s="7">
        <f t="shared" si="61"/>
        <v>1</v>
      </c>
      <c r="E260" s="7">
        <f t="shared" si="62"/>
        <v>11.92</v>
      </c>
      <c r="F260" s="8"/>
      <c r="R260" s="7">
        <v>5</v>
      </c>
      <c r="S260" s="7">
        <v>11.234000000000005</v>
      </c>
      <c r="T260" s="7">
        <f t="shared" si="57"/>
        <v>11.42</v>
      </c>
      <c r="U260" s="7">
        <f t="shared" si="58"/>
        <v>1</v>
      </c>
      <c r="V260" s="7">
        <f t="shared" si="59"/>
        <v>11.42</v>
      </c>
    </row>
    <row r="261" spans="1:22" ht="12.9" customHeight="1">
      <c r="A261" s="7">
        <v>5</v>
      </c>
      <c r="B261" s="7">
        <v>11.234000000000005</v>
      </c>
      <c r="C261" s="7">
        <f t="shared" si="60"/>
        <v>11.42</v>
      </c>
      <c r="D261" s="7">
        <f t="shared" si="61"/>
        <v>1</v>
      </c>
      <c r="E261" s="7">
        <f t="shared" si="62"/>
        <v>11.42</v>
      </c>
      <c r="F261" s="8"/>
      <c r="R261" s="7">
        <v>5.5</v>
      </c>
      <c r="S261" s="7">
        <v>11.150000000000006</v>
      </c>
      <c r="T261" s="7">
        <f t="shared" si="57"/>
        <v>11.19</v>
      </c>
      <c r="U261" s="7">
        <f t="shared" si="58"/>
        <v>0.5</v>
      </c>
      <c r="V261" s="7">
        <f t="shared" si="59"/>
        <v>5.6</v>
      </c>
    </row>
    <row r="262" spans="1:22" ht="12.9" customHeight="1">
      <c r="A262" s="7">
        <v>5.5</v>
      </c>
      <c r="B262" s="7">
        <v>11.150000000000006</v>
      </c>
      <c r="C262" s="7">
        <f t="shared" si="60"/>
        <v>11.19</v>
      </c>
      <c r="D262" s="7">
        <f t="shared" si="61"/>
        <v>0.5</v>
      </c>
      <c r="E262" s="7">
        <f t="shared" si="62"/>
        <v>5.6</v>
      </c>
      <c r="F262" s="8"/>
      <c r="R262" s="7">
        <v>6</v>
      </c>
      <c r="S262" s="7">
        <v>10.730000000000006</v>
      </c>
      <c r="T262" s="7">
        <f t="shared" si="57"/>
        <v>10.94</v>
      </c>
      <c r="U262" s="7">
        <f t="shared" si="58"/>
        <v>0.5</v>
      </c>
      <c r="V262" s="7">
        <f t="shared" si="59"/>
        <v>5.47</v>
      </c>
    </row>
    <row r="263" spans="1:22" ht="12.9" customHeight="1">
      <c r="A263" s="7">
        <v>6</v>
      </c>
      <c r="B263" s="7">
        <v>10.730000000000006</v>
      </c>
      <c r="C263" s="7">
        <f t="shared" si="60"/>
        <v>10.94</v>
      </c>
      <c r="D263" s="7">
        <f t="shared" si="61"/>
        <v>0.5</v>
      </c>
      <c r="E263" s="7">
        <f t="shared" si="62"/>
        <v>5.47</v>
      </c>
      <c r="F263" s="8"/>
      <c r="R263" s="7">
        <v>7</v>
      </c>
      <c r="S263" s="7">
        <v>10.680000000000005</v>
      </c>
      <c r="T263" s="7">
        <f t="shared" si="57"/>
        <v>10.71</v>
      </c>
      <c r="U263" s="7">
        <f t="shared" si="58"/>
        <v>1</v>
      </c>
      <c r="V263" s="7">
        <f t="shared" si="59"/>
        <v>10.71</v>
      </c>
    </row>
    <row r="264" spans="1:22" ht="12.9" customHeight="1">
      <c r="A264" s="7">
        <v>7</v>
      </c>
      <c r="B264" s="7">
        <v>10.680000000000005</v>
      </c>
      <c r="C264" s="7">
        <f t="shared" si="60"/>
        <v>10.71</v>
      </c>
      <c r="D264" s="7">
        <f t="shared" si="61"/>
        <v>1</v>
      </c>
      <c r="E264" s="7">
        <f t="shared" si="62"/>
        <v>10.71</v>
      </c>
      <c r="F264" s="8"/>
      <c r="R264" s="7">
        <f>ROUND(R263+(S263-S264)*1.5,2)</f>
        <v>9.52</v>
      </c>
      <c r="S264" s="7">
        <v>9</v>
      </c>
      <c r="T264" s="7">
        <f t="shared" si="57"/>
        <v>9.84</v>
      </c>
      <c r="U264" s="7">
        <f t="shared" si="58"/>
        <v>2.5199999999999996</v>
      </c>
      <c r="V264" s="7">
        <f t="shared" si="59"/>
        <v>24.8</v>
      </c>
    </row>
    <row r="265" spans="1:22" ht="12.9" customHeight="1">
      <c r="A265" s="7">
        <v>8</v>
      </c>
      <c r="B265" s="7">
        <v>10.680000000000005</v>
      </c>
      <c r="C265" s="7">
        <f t="shared" si="60"/>
        <v>10.68</v>
      </c>
      <c r="D265" s="7">
        <f t="shared" si="61"/>
        <v>1</v>
      </c>
      <c r="E265" s="7">
        <f t="shared" si="62"/>
        <v>10.68</v>
      </c>
      <c r="F265" s="8"/>
      <c r="R265" s="7">
        <f>R264+10</f>
        <v>19.52</v>
      </c>
      <c r="S265" s="7">
        <v>9</v>
      </c>
      <c r="T265" s="7">
        <f t="shared" si="57"/>
        <v>9</v>
      </c>
      <c r="U265" s="7">
        <f t="shared" si="58"/>
        <v>10</v>
      </c>
      <c r="V265" s="7">
        <f t="shared" si="59"/>
        <v>90</v>
      </c>
    </row>
    <row r="266" spans="1:22" ht="12.9" customHeight="1">
      <c r="A266" s="7">
        <v>9</v>
      </c>
      <c r="B266" s="7">
        <v>10.730000000000006</v>
      </c>
      <c r="C266" s="7">
        <f t="shared" si="60"/>
        <v>10.71</v>
      </c>
      <c r="D266" s="7">
        <f t="shared" si="61"/>
        <v>1</v>
      </c>
      <c r="E266" s="7">
        <f t="shared" si="62"/>
        <v>10.71</v>
      </c>
      <c r="F266" s="8"/>
      <c r="R266" s="7">
        <f>ROUND(R265+(S266-S265)*1.5,2)</f>
        <v>21.62</v>
      </c>
      <c r="S266" s="7">
        <v>10.4</v>
      </c>
      <c r="T266" s="7">
        <f t="shared" si="57"/>
        <v>9.6999999999999993</v>
      </c>
      <c r="U266" s="7">
        <f t="shared" si="58"/>
        <v>2.1000000000000014</v>
      </c>
      <c r="V266" s="7">
        <f t="shared" si="59"/>
        <v>20.37</v>
      </c>
    </row>
    <row r="267" spans="1:22" ht="12.9" customHeight="1">
      <c r="A267" s="7">
        <v>11</v>
      </c>
      <c r="B267" s="7">
        <v>10.730000000000006</v>
      </c>
      <c r="C267" s="7">
        <f t="shared" si="60"/>
        <v>10.73</v>
      </c>
      <c r="D267" s="7">
        <f t="shared" si="61"/>
        <v>2</v>
      </c>
      <c r="E267" s="7">
        <f t="shared" si="62"/>
        <v>21.46</v>
      </c>
      <c r="F267" s="8"/>
      <c r="R267" s="7">
        <v>22</v>
      </c>
      <c r="S267" s="7">
        <v>10.710000000000006</v>
      </c>
      <c r="T267" s="7">
        <f t="shared" si="57"/>
        <v>10.56</v>
      </c>
      <c r="U267" s="7">
        <f t="shared" si="58"/>
        <v>0.37999999999999901</v>
      </c>
      <c r="V267" s="7">
        <f t="shared" si="59"/>
        <v>4.01</v>
      </c>
    </row>
    <row r="268" spans="1:22" ht="12.9" customHeight="1">
      <c r="A268" s="7">
        <v>13</v>
      </c>
      <c r="B268" s="7">
        <v>10.650000000000006</v>
      </c>
      <c r="C268" s="7">
        <f t="shared" si="60"/>
        <v>10.69</v>
      </c>
      <c r="D268" s="7">
        <f t="shared" si="61"/>
        <v>2</v>
      </c>
      <c r="E268" s="7">
        <f t="shared" si="62"/>
        <v>21.38</v>
      </c>
      <c r="F268" s="8"/>
      <c r="R268" s="7">
        <v>23</v>
      </c>
      <c r="S268" s="7">
        <v>10.690000000000005</v>
      </c>
      <c r="T268" s="7">
        <f t="shared" si="57"/>
        <v>10.7</v>
      </c>
      <c r="U268" s="7">
        <f t="shared" si="58"/>
        <v>1</v>
      </c>
      <c r="V268" s="7">
        <f t="shared" si="59"/>
        <v>10.7</v>
      </c>
    </row>
    <row r="269" spans="1:22" ht="12.9" customHeight="1">
      <c r="A269" s="7">
        <v>15</v>
      </c>
      <c r="B269" s="7">
        <v>10.660000000000005</v>
      </c>
      <c r="C269" s="7">
        <f t="shared" si="60"/>
        <v>10.66</v>
      </c>
      <c r="D269" s="7">
        <f t="shared" si="61"/>
        <v>2</v>
      </c>
      <c r="E269" s="7">
        <f t="shared" si="62"/>
        <v>21.32</v>
      </c>
      <c r="F269" s="8"/>
      <c r="R269" s="7">
        <v>24</v>
      </c>
      <c r="S269" s="7">
        <v>11.150000000000006</v>
      </c>
      <c r="T269" s="7">
        <f t="shared" si="57"/>
        <v>10.92</v>
      </c>
      <c r="U269" s="7">
        <f t="shared" si="58"/>
        <v>1</v>
      </c>
      <c r="V269" s="7">
        <f t="shared" si="59"/>
        <v>10.92</v>
      </c>
    </row>
    <row r="270" spans="1:22" ht="12.9" customHeight="1">
      <c r="A270" s="7">
        <v>17</v>
      </c>
      <c r="B270" s="7">
        <v>10.690000000000005</v>
      </c>
      <c r="C270" s="7">
        <f t="shared" si="60"/>
        <v>10.68</v>
      </c>
      <c r="D270" s="7">
        <f t="shared" si="61"/>
        <v>2</v>
      </c>
      <c r="E270" s="7">
        <f t="shared" si="62"/>
        <v>21.36</v>
      </c>
      <c r="F270" s="8"/>
      <c r="R270" s="7">
        <v>25</v>
      </c>
      <c r="S270" s="7">
        <v>11.484000000000005</v>
      </c>
      <c r="T270" s="7">
        <f t="shared" si="57"/>
        <v>11.32</v>
      </c>
      <c r="U270" s="7">
        <f t="shared" si="58"/>
        <v>1</v>
      </c>
      <c r="V270" s="7">
        <f t="shared" si="59"/>
        <v>11.32</v>
      </c>
    </row>
    <row r="271" spans="1:22" ht="12.9" customHeight="1">
      <c r="A271" s="7">
        <v>19</v>
      </c>
      <c r="B271" s="7">
        <v>10.730000000000006</v>
      </c>
      <c r="C271" s="7">
        <f t="shared" si="60"/>
        <v>10.71</v>
      </c>
      <c r="D271" s="7">
        <f t="shared" si="61"/>
        <v>2</v>
      </c>
      <c r="E271" s="7">
        <f t="shared" si="62"/>
        <v>21.42</v>
      </c>
      <c r="F271" s="8"/>
      <c r="R271" s="7">
        <v>26</v>
      </c>
      <c r="S271" s="7">
        <v>12.064000000000005</v>
      </c>
      <c r="T271" s="7">
        <f t="shared" si="57"/>
        <v>11.77</v>
      </c>
      <c r="U271" s="7">
        <f t="shared" si="58"/>
        <v>1</v>
      </c>
      <c r="V271" s="7">
        <f t="shared" si="59"/>
        <v>11.77</v>
      </c>
    </row>
    <row r="272" spans="1:22" ht="12.9" customHeight="1">
      <c r="A272" s="7">
        <v>21</v>
      </c>
      <c r="B272" s="7">
        <v>10.710000000000006</v>
      </c>
      <c r="C272" s="7">
        <f t="shared" si="60"/>
        <v>10.72</v>
      </c>
      <c r="D272" s="7">
        <f t="shared" si="61"/>
        <v>2</v>
      </c>
      <c r="E272" s="7">
        <f t="shared" si="62"/>
        <v>21.44</v>
      </c>
      <c r="F272" s="8"/>
      <c r="R272" s="7">
        <v>27</v>
      </c>
      <c r="S272" s="7">
        <v>12.034000000000006</v>
      </c>
      <c r="T272" s="7">
        <f t="shared" si="57"/>
        <v>12.05</v>
      </c>
      <c r="U272" s="7">
        <f t="shared" si="58"/>
        <v>1</v>
      </c>
      <c r="V272" s="7">
        <f t="shared" si="59"/>
        <v>12.05</v>
      </c>
    </row>
    <row r="273" spans="1:22" ht="12.9" customHeight="1">
      <c r="A273" s="7">
        <v>22</v>
      </c>
      <c r="B273" s="7">
        <v>10.710000000000006</v>
      </c>
      <c r="C273" s="7">
        <f t="shared" si="60"/>
        <v>10.71</v>
      </c>
      <c r="D273" s="7">
        <f t="shared" si="61"/>
        <v>1</v>
      </c>
      <c r="E273" s="7">
        <f t="shared" si="62"/>
        <v>10.71</v>
      </c>
      <c r="F273" s="8"/>
      <c r="R273" s="7">
        <v>30</v>
      </c>
      <c r="S273" s="7">
        <v>12.034000000000006</v>
      </c>
      <c r="T273" s="7">
        <f t="shared" si="57"/>
        <v>12.03</v>
      </c>
      <c r="U273" s="7">
        <f t="shared" si="58"/>
        <v>3</v>
      </c>
      <c r="V273" s="7">
        <f t="shared" si="59"/>
        <v>36.090000000000003</v>
      </c>
    </row>
    <row r="274" spans="1:22" ht="12.9" customHeight="1">
      <c r="A274" s="7">
        <v>23</v>
      </c>
      <c r="B274" s="7">
        <v>10.690000000000005</v>
      </c>
      <c r="C274" s="7">
        <f t="shared" si="60"/>
        <v>10.7</v>
      </c>
      <c r="D274" s="7">
        <f t="shared" si="61"/>
        <v>1</v>
      </c>
      <c r="E274" s="7">
        <f t="shared" si="62"/>
        <v>10.7</v>
      </c>
      <c r="F274" s="8"/>
      <c r="R274" s="16"/>
      <c r="S274" s="17"/>
      <c r="T274" s="17" t="s">
        <v>82</v>
      </c>
      <c r="U274" s="7">
        <f>SUM(U250:U273)</f>
        <v>30</v>
      </c>
      <c r="V274" s="18">
        <f>SUM(V250:V273)</f>
        <v>316.38</v>
      </c>
    </row>
    <row r="275" spans="1:22" ht="12.9" customHeight="1">
      <c r="A275" s="7">
        <v>24</v>
      </c>
      <c r="B275" s="7">
        <v>11.150000000000006</v>
      </c>
      <c r="C275" s="7">
        <f t="shared" si="60"/>
        <v>10.92</v>
      </c>
      <c r="D275" s="7">
        <f t="shared" si="61"/>
        <v>1</v>
      </c>
      <c r="E275" s="7">
        <f t="shared" si="62"/>
        <v>10.92</v>
      </c>
      <c r="F275" s="8"/>
    </row>
    <row r="276" spans="1:22" ht="12.9" customHeight="1">
      <c r="A276" s="7">
        <v>25</v>
      </c>
      <c r="B276" s="7">
        <v>11.484000000000005</v>
      </c>
      <c r="C276" s="7">
        <f t="shared" si="60"/>
        <v>11.32</v>
      </c>
      <c r="D276" s="7">
        <f t="shared" si="61"/>
        <v>1</v>
      </c>
      <c r="E276" s="7">
        <f t="shared" si="62"/>
        <v>11.32</v>
      </c>
      <c r="F276" s="8"/>
      <c r="K276" t="s">
        <v>84</v>
      </c>
      <c r="L276" s="4">
        <f>E280-V274</f>
        <v>21.299999999999955</v>
      </c>
      <c r="M276" t="s">
        <v>83</v>
      </c>
    </row>
    <row r="277" spans="1:22" ht="12.9" customHeight="1">
      <c r="A277" s="7">
        <v>26</v>
      </c>
      <c r="B277" s="7">
        <v>12.064000000000005</v>
      </c>
      <c r="C277" s="7">
        <f t="shared" si="60"/>
        <v>11.77</v>
      </c>
      <c r="D277" s="7">
        <f t="shared" si="61"/>
        <v>1</v>
      </c>
      <c r="E277" s="7">
        <f t="shared" si="62"/>
        <v>11.77</v>
      </c>
      <c r="F277" s="8"/>
    </row>
    <row r="278" spans="1:22" ht="12.9" customHeight="1">
      <c r="A278" s="7">
        <v>27</v>
      </c>
      <c r="B278" s="7">
        <v>12.034000000000006</v>
      </c>
      <c r="C278" s="7">
        <f t="shared" si="60"/>
        <v>12.05</v>
      </c>
      <c r="D278" s="7">
        <f t="shared" si="61"/>
        <v>1</v>
      </c>
      <c r="E278" s="7">
        <f t="shared" si="62"/>
        <v>12.05</v>
      </c>
      <c r="F278" s="8"/>
    </row>
    <row r="279" spans="1:22" ht="12.9" customHeight="1">
      <c r="A279" s="7">
        <v>30</v>
      </c>
      <c r="B279" s="7">
        <v>12.034000000000006</v>
      </c>
      <c r="C279" s="7">
        <f t="shared" si="60"/>
        <v>12.03</v>
      </c>
      <c r="D279" s="7">
        <f t="shared" si="61"/>
        <v>3</v>
      </c>
      <c r="E279" s="7">
        <f t="shared" si="62"/>
        <v>36.090000000000003</v>
      </c>
      <c r="F279" s="8"/>
    </row>
    <row r="280" spans="1:22" ht="12.9" customHeight="1">
      <c r="A280" s="16"/>
      <c r="B280" s="17"/>
      <c r="C280" s="17" t="s">
        <v>82</v>
      </c>
      <c r="D280" s="7">
        <f>SUM(D256:D279)</f>
        <v>30</v>
      </c>
      <c r="E280" s="18">
        <f>SUM(E256:E279)</f>
        <v>337.67999999999995</v>
      </c>
    </row>
    <row r="283" spans="1:22" ht="12.9" customHeight="1">
      <c r="A283" s="6" t="s">
        <v>57</v>
      </c>
      <c r="B283" s="7"/>
      <c r="C283" s="7"/>
      <c r="D283" s="7"/>
      <c r="E283" s="7"/>
      <c r="F283" s="8"/>
      <c r="R283" s="7" t="s">
        <v>5</v>
      </c>
      <c r="S283" s="7" t="s">
        <v>46</v>
      </c>
      <c r="T283" s="7" t="s">
        <v>80</v>
      </c>
      <c r="U283" s="7" t="s">
        <v>79</v>
      </c>
      <c r="V283" s="7" t="s">
        <v>81</v>
      </c>
    </row>
    <row r="284" spans="1:22" ht="12.9" customHeight="1">
      <c r="A284" s="7" t="s">
        <v>5</v>
      </c>
      <c r="B284" s="7" t="s">
        <v>46</v>
      </c>
      <c r="C284" s="12" t="s">
        <v>80</v>
      </c>
      <c r="D284" s="12" t="s">
        <v>79</v>
      </c>
      <c r="E284" s="12" t="s">
        <v>81</v>
      </c>
      <c r="F284" s="8" t="s">
        <v>48</v>
      </c>
      <c r="R284" s="7">
        <v>0</v>
      </c>
      <c r="S284" s="7">
        <v>13.390000000000004</v>
      </c>
      <c r="T284" s="7"/>
      <c r="U284" s="7"/>
      <c r="V284" s="7"/>
    </row>
    <row r="285" spans="1:22" ht="12.9" customHeight="1">
      <c r="A285" s="7">
        <v>0</v>
      </c>
      <c r="B285" s="7">
        <v>13.390000000000004</v>
      </c>
      <c r="C285" s="7"/>
      <c r="D285" s="7"/>
      <c r="E285" s="7"/>
      <c r="F285" s="8" t="s">
        <v>66</v>
      </c>
      <c r="R285" s="7">
        <v>1</v>
      </c>
      <c r="S285" s="7">
        <v>12.840000000000003</v>
      </c>
      <c r="T285" s="7">
        <f>ROUND((S284+S285)/2,2)</f>
        <v>13.12</v>
      </c>
      <c r="U285" s="7">
        <f>R285-R284</f>
        <v>1</v>
      </c>
      <c r="V285" s="7">
        <f>ROUND(T285*U285,2)</f>
        <v>13.12</v>
      </c>
    </row>
    <row r="286" spans="1:22" ht="12.9" customHeight="1">
      <c r="A286" s="7">
        <v>1</v>
      </c>
      <c r="B286" s="7">
        <v>12.840000000000003</v>
      </c>
      <c r="C286" s="7">
        <f>ROUND((B285+B286)/2,2)</f>
        <v>13.12</v>
      </c>
      <c r="D286" s="7">
        <f>A286-A285</f>
        <v>1</v>
      </c>
      <c r="E286" s="7">
        <f>ROUND(C286*D286,2)</f>
        <v>13.12</v>
      </c>
      <c r="F286" s="8"/>
      <c r="R286" s="7">
        <v>2</v>
      </c>
      <c r="S286" s="7">
        <v>12.240000000000004</v>
      </c>
      <c r="T286" s="7">
        <f t="shared" ref="T286:T292" si="63">ROUND((S285+S286)/2,2)</f>
        <v>12.54</v>
      </c>
      <c r="U286" s="7">
        <f t="shared" ref="U286:U292" si="64">R286-R285</f>
        <v>1</v>
      </c>
      <c r="V286" s="7">
        <f t="shared" ref="V286:V292" si="65">ROUND(T286*U286,2)</f>
        <v>12.54</v>
      </c>
    </row>
    <row r="287" spans="1:22" ht="12.9" customHeight="1">
      <c r="A287" s="7">
        <v>2</v>
      </c>
      <c r="B287" s="7">
        <v>12.240000000000004</v>
      </c>
      <c r="C287" s="7">
        <f t="shared" ref="C287:C311" si="66">ROUND((B286+B287)/2,2)</f>
        <v>12.54</v>
      </c>
      <c r="D287" s="7">
        <f t="shared" ref="D287:D311" si="67">A287-A286</f>
        <v>1</v>
      </c>
      <c r="E287" s="7">
        <f t="shared" ref="E287:E311" si="68">ROUND(C287*D287,2)</f>
        <v>12.54</v>
      </c>
      <c r="F287" s="8"/>
      <c r="R287" s="7">
        <v>3</v>
      </c>
      <c r="S287" s="7">
        <v>11.560000000000004</v>
      </c>
      <c r="T287" s="7">
        <f t="shared" si="63"/>
        <v>11.9</v>
      </c>
      <c r="U287" s="7">
        <f t="shared" si="64"/>
        <v>1</v>
      </c>
      <c r="V287" s="7">
        <f t="shared" si="65"/>
        <v>11.9</v>
      </c>
    </row>
    <row r="288" spans="1:22" ht="12.9" customHeight="1">
      <c r="A288" s="7">
        <v>3</v>
      </c>
      <c r="B288" s="7">
        <v>11.560000000000004</v>
      </c>
      <c r="C288" s="7">
        <f t="shared" si="66"/>
        <v>11.9</v>
      </c>
      <c r="D288" s="7">
        <f t="shared" si="67"/>
        <v>1</v>
      </c>
      <c r="E288" s="7">
        <f t="shared" si="68"/>
        <v>11.9</v>
      </c>
      <c r="F288" s="8"/>
      <c r="R288" s="7">
        <v>4</v>
      </c>
      <c r="S288" s="7">
        <v>11.180000000000003</v>
      </c>
      <c r="T288" s="7">
        <f t="shared" si="63"/>
        <v>11.37</v>
      </c>
      <c r="U288" s="7">
        <f t="shared" si="64"/>
        <v>1</v>
      </c>
      <c r="V288" s="7">
        <f t="shared" si="65"/>
        <v>11.37</v>
      </c>
    </row>
    <row r="289" spans="1:22" ht="12.9" customHeight="1">
      <c r="A289" s="7">
        <v>4</v>
      </c>
      <c r="B289" s="7">
        <v>11.180000000000003</v>
      </c>
      <c r="C289" s="7">
        <f t="shared" si="66"/>
        <v>11.37</v>
      </c>
      <c r="D289" s="7">
        <f t="shared" si="67"/>
        <v>1</v>
      </c>
      <c r="E289" s="7">
        <f t="shared" si="68"/>
        <v>11.37</v>
      </c>
      <c r="F289" s="8"/>
      <c r="R289" s="7">
        <v>5</v>
      </c>
      <c r="S289" s="7">
        <v>10.850000000000003</v>
      </c>
      <c r="T289" s="7">
        <f t="shared" si="63"/>
        <v>11.02</v>
      </c>
      <c r="U289" s="7">
        <f t="shared" si="64"/>
        <v>1</v>
      </c>
      <c r="V289" s="7">
        <f t="shared" si="65"/>
        <v>11.02</v>
      </c>
    </row>
    <row r="290" spans="1:22" ht="12.9" customHeight="1">
      <c r="A290" s="7">
        <v>5</v>
      </c>
      <c r="B290" s="7">
        <v>10.850000000000003</v>
      </c>
      <c r="C290" s="7">
        <f t="shared" si="66"/>
        <v>11.02</v>
      </c>
      <c r="D290" s="7">
        <f t="shared" si="67"/>
        <v>1</v>
      </c>
      <c r="E290" s="7">
        <f t="shared" si="68"/>
        <v>11.02</v>
      </c>
      <c r="F290" s="8"/>
      <c r="R290" s="7">
        <v>6</v>
      </c>
      <c r="S290" s="7">
        <v>10.820000000000004</v>
      </c>
      <c r="T290" s="7">
        <f t="shared" si="63"/>
        <v>10.84</v>
      </c>
      <c r="U290" s="7">
        <f t="shared" si="64"/>
        <v>1</v>
      </c>
      <c r="V290" s="7">
        <f t="shared" si="65"/>
        <v>10.84</v>
      </c>
    </row>
    <row r="291" spans="1:22" ht="12.9" customHeight="1">
      <c r="A291" s="7">
        <v>6</v>
      </c>
      <c r="B291" s="7">
        <v>10.820000000000004</v>
      </c>
      <c r="C291" s="7">
        <f t="shared" si="66"/>
        <v>10.84</v>
      </c>
      <c r="D291" s="7">
        <f t="shared" si="67"/>
        <v>1</v>
      </c>
      <c r="E291" s="7">
        <f t="shared" si="68"/>
        <v>10.84</v>
      </c>
      <c r="F291" s="8"/>
      <c r="R291" s="7">
        <v>7</v>
      </c>
      <c r="S291" s="7">
        <v>10.830000000000004</v>
      </c>
      <c r="T291" s="7">
        <f t="shared" si="63"/>
        <v>10.83</v>
      </c>
      <c r="U291" s="7">
        <f t="shared" si="64"/>
        <v>1</v>
      </c>
      <c r="V291" s="7">
        <f t="shared" si="65"/>
        <v>10.83</v>
      </c>
    </row>
    <row r="292" spans="1:22" ht="12.9" customHeight="1">
      <c r="A292" s="7">
        <v>7</v>
      </c>
      <c r="B292" s="7">
        <v>10.830000000000004</v>
      </c>
      <c r="C292" s="7">
        <f t="shared" si="66"/>
        <v>10.83</v>
      </c>
      <c r="D292" s="7">
        <f t="shared" si="67"/>
        <v>1</v>
      </c>
      <c r="E292" s="7">
        <f t="shared" si="68"/>
        <v>10.83</v>
      </c>
      <c r="F292" s="8"/>
      <c r="R292" s="7">
        <v>9</v>
      </c>
      <c r="S292" s="7">
        <v>10.820000000000004</v>
      </c>
      <c r="T292" s="7">
        <f t="shared" si="63"/>
        <v>10.83</v>
      </c>
      <c r="U292" s="7">
        <f t="shared" si="64"/>
        <v>2</v>
      </c>
      <c r="V292" s="7">
        <f t="shared" si="65"/>
        <v>21.66</v>
      </c>
    </row>
    <row r="293" spans="1:22" ht="12.9" customHeight="1">
      <c r="A293" s="7">
        <v>9</v>
      </c>
      <c r="B293" s="7">
        <v>10.820000000000004</v>
      </c>
      <c r="C293" s="7">
        <f t="shared" si="66"/>
        <v>10.83</v>
      </c>
      <c r="D293" s="7">
        <f t="shared" si="67"/>
        <v>2</v>
      </c>
      <c r="E293" s="7">
        <f t="shared" si="68"/>
        <v>21.66</v>
      </c>
      <c r="F293" s="8"/>
      <c r="R293" s="7">
        <v>10</v>
      </c>
      <c r="S293" s="7">
        <v>10.82</v>
      </c>
      <c r="T293" s="7">
        <f>ROUND((S292+S293)/2,2)</f>
        <v>10.82</v>
      </c>
      <c r="U293" s="7">
        <f>R293-R292</f>
        <v>1</v>
      </c>
      <c r="V293" s="7">
        <f>ROUND(T293*U293,2)</f>
        <v>10.82</v>
      </c>
    </row>
    <row r="294" spans="1:22" ht="12.9" customHeight="1">
      <c r="A294" s="7">
        <v>11</v>
      </c>
      <c r="B294" s="7">
        <v>10.810000000000004</v>
      </c>
      <c r="C294" s="7">
        <f t="shared" si="66"/>
        <v>10.82</v>
      </c>
      <c r="D294" s="7">
        <f t="shared" si="67"/>
        <v>2</v>
      </c>
      <c r="E294" s="7">
        <f t="shared" si="68"/>
        <v>21.64</v>
      </c>
      <c r="F294" s="8"/>
      <c r="R294" s="7">
        <f>ROUND(R293+(S293-S294)*1.5,2)</f>
        <v>12.73</v>
      </c>
      <c r="S294" s="7">
        <v>9</v>
      </c>
      <c r="T294" s="7">
        <f>ROUND((S293+S294)/2,2)</f>
        <v>9.91</v>
      </c>
      <c r="U294" s="7">
        <f>R294-R293</f>
        <v>2.7300000000000004</v>
      </c>
      <c r="V294" s="7">
        <f>ROUND(T294*U294,2)</f>
        <v>27.05</v>
      </c>
    </row>
    <row r="295" spans="1:22" ht="12.9" customHeight="1">
      <c r="A295" s="7">
        <v>13</v>
      </c>
      <c r="B295" s="7">
        <v>10.820000000000004</v>
      </c>
      <c r="C295" s="7">
        <f t="shared" si="66"/>
        <v>10.82</v>
      </c>
      <c r="D295" s="7">
        <f t="shared" si="67"/>
        <v>2</v>
      </c>
      <c r="E295" s="7">
        <f t="shared" si="68"/>
        <v>21.64</v>
      </c>
      <c r="F295" s="8"/>
      <c r="R295" s="7">
        <f>R294+10</f>
        <v>22.73</v>
      </c>
      <c r="S295" s="7">
        <v>9</v>
      </c>
      <c r="T295" s="7">
        <f>ROUND((S294+S295)/2,2)</f>
        <v>9</v>
      </c>
      <c r="U295" s="7">
        <f>R295-R294</f>
        <v>10</v>
      </c>
      <c r="V295" s="7">
        <f>ROUND(T295*U295,2)</f>
        <v>90</v>
      </c>
    </row>
    <row r="296" spans="1:22" ht="12.9" customHeight="1">
      <c r="A296" s="7">
        <v>15</v>
      </c>
      <c r="B296" s="7">
        <v>10.840000000000003</v>
      </c>
      <c r="C296" s="7">
        <f t="shared" si="66"/>
        <v>10.83</v>
      </c>
      <c r="D296" s="7">
        <f t="shared" si="67"/>
        <v>2</v>
      </c>
      <c r="E296" s="7">
        <f t="shared" si="68"/>
        <v>21.66</v>
      </c>
      <c r="F296" s="8"/>
      <c r="R296" s="7">
        <f>ROUND(R295+(S296-S295)*1.5,2)</f>
        <v>25.4</v>
      </c>
      <c r="S296" s="7">
        <v>10.78</v>
      </c>
      <c r="T296" s="7">
        <f>ROUND((S295+S296)/2,2)</f>
        <v>9.89</v>
      </c>
      <c r="U296" s="7">
        <f>R296-R295</f>
        <v>2.6699999999999982</v>
      </c>
      <c r="V296" s="7">
        <f>ROUND(T296*U296,2)</f>
        <v>26.41</v>
      </c>
    </row>
    <row r="297" spans="1:22" ht="12.9" customHeight="1">
      <c r="A297" s="7">
        <v>17</v>
      </c>
      <c r="B297" s="7">
        <v>10.820000000000004</v>
      </c>
      <c r="C297" s="7">
        <f t="shared" si="66"/>
        <v>10.83</v>
      </c>
      <c r="D297" s="7">
        <f t="shared" si="67"/>
        <v>2</v>
      </c>
      <c r="E297" s="7">
        <f t="shared" si="68"/>
        <v>21.66</v>
      </c>
      <c r="F297" s="8"/>
      <c r="R297" s="7">
        <v>26</v>
      </c>
      <c r="S297" s="7">
        <v>10.780000000000003</v>
      </c>
      <c r="T297" s="7">
        <f t="shared" ref="T297:T306" si="69">ROUND((S296+S297)/2,2)</f>
        <v>10.78</v>
      </c>
      <c r="U297" s="7">
        <f t="shared" ref="U297:U306" si="70">R297-R296</f>
        <v>0.60000000000000142</v>
      </c>
      <c r="V297" s="7">
        <f t="shared" ref="V297:V306" si="71">ROUND(T297*U297,2)</f>
        <v>6.47</v>
      </c>
    </row>
    <row r="298" spans="1:22" ht="12.9" customHeight="1">
      <c r="A298" s="7">
        <v>19</v>
      </c>
      <c r="B298" s="7">
        <v>10.830000000000004</v>
      </c>
      <c r="C298" s="7">
        <f t="shared" si="66"/>
        <v>10.83</v>
      </c>
      <c r="D298" s="7">
        <f t="shared" si="67"/>
        <v>2</v>
      </c>
      <c r="E298" s="7">
        <f t="shared" si="68"/>
        <v>21.66</v>
      </c>
      <c r="F298" s="8"/>
      <c r="R298" s="7">
        <v>27</v>
      </c>
      <c r="S298" s="7">
        <v>10.770000000000003</v>
      </c>
      <c r="T298" s="7">
        <f t="shared" si="69"/>
        <v>10.78</v>
      </c>
      <c r="U298" s="7">
        <f t="shared" si="70"/>
        <v>1</v>
      </c>
      <c r="V298" s="7">
        <f t="shared" si="71"/>
        <v>10.78</v>
      </c>
    </row>
    <row r="299" spans="1:22" ht="12.9" customHeight="1">
      <c r="A299" s="7">
        <v>21</v>
      </c>
      <c r="B299" s="7">
        <v>10.810000000000004</v>
      </c>
      <c r="C299" s="7">
        <f t="shared" si="66"/>
        <v>10.82</v>
      </c>
      <c r="D299" s="7">
        <f t="shared" si="67"/>
        <v>2</v>
      </c>
      <c r="E299" s="7">
        <f t="shared" si="68"/>
        <v>21.64</v>
      </c>
      <c r="F299" s="8"/>
      <c r="R299" s="7">
        <v>28</v>
      </c>
      <c r="S299" s="7">
        <v>10.830000000000004</v>
      </c>
      <c r="T299" s="7">
        <f t="shared" si="69"/>
        <v>10.8</v>
      </c>
      <c r="U299" s="7">
        <f t="shared" si="70"/>
        <v>1</v>
      </c>
      <c r="V299" s="7">
        <f t="shared" si="71"/>
        <v>10.8</v>
      </c>
    </row>
    <row r="300" spans="1:22" ht="12.9" customHeight="1">
      <c r="A300" s="7">
        <v>23</v>
      </c>
      <c r="B300" s="7">
        <v>10.790000000000003</v>
      </c>
      <c r="C300" s="7">
        <f t="shared" si="66"/>
        <v>10.8</v>
      </c>
      <c r="D300" s="7">
        <f t="shared" si="67"/>
        <v>2</v>
      </c>
      <c r="E300" s="7">
        <f t="shared" si="68"/>
        <v>21.6</v>
      </c>
      <c r="F300" s="8"/>
      <c r="R300" s="7">
        <v>29</v>
      </c>
      <c r="S300" s="7">
        <v>10.890000000000004</v>
      </c>
      <c r="T300" s="7">
        <f t="shared" si="69"/>
        <v>10.86</v>
      </c>
      <c r="U300" s="7">
        <f t="shared" si="70"/>
        <v>1</v>
      </c>
      <c r="V300" s="7">
        <f t="shared" si="71"/>
        <v>10.86</v>
      </c>
    </row>
    <row r="301" spans="1:22" ht="12.9" customHeight="1">
      <c r="A301" s="7">
        <v>25</v>
      </c>
      <c r="B301" s="7">
        <v>10.780000000000003</v>
      </c>
      <c r="C301" s="7">
        <f t="shared" si="66"/>
        <v>10.79</v>
      </c>
      <c r="D301" s="7">
        <f t="shared" si="67"/>
        <v>2</v>
      </c>
      <c r="E301" s="7">
        <f t="shared" si="68"/>
        <v>21.58</v>
      </c>
      <c r="F301" s="8"/>
      <c r="R301" s="7">
        <v>30</v>
      </c>
      <c r="S301" s="7">
        <v>11.180000000000003</v>
      </c>
      <c r="T301" s="7">
        <f t="shared" si="69"/>
        <v>11.04</v>
      </c>
      <c r="U301" s="7">
        <f t="shared" si="70"/>
        <v>1</v>
      </c>
      <c r="V301" s="7">
        <f t="shared" si="71"/>
        <v>11.04</v>
      </c>
    </row>
    <row r="302" spans="1:22" ht="12.9" customHeight="1">
      <c r="A302" s="7">
        <v>26</v>
      </c>
      <c r="B302" s="7">
        <v>10.780000000000003</v>
      </c>
      <c r="C302" s="7">
        <f t="shared" si="66"/>
        <v>10.78</v>
      </c>
      <c r="D302" s="7">
        <f t="shared" si="67"/>
        <v>1</v>
      </c>
      <c r="E302" s="7">
        <f t="shared" si="68"/>
        <v>10.78</v>
      </c>
      <c r="F302" s="8"/>
      <c r="K302" t="s">
        <v>84</v>
      </c>
      <c r="L302" s="4">
        <f>E312-V307</f>
        <v>23.110000000000014</v>
      </c>
      <c r="M302" t="s">
        <v>83</v>
      </c>
      <c r="R302" s="7">
        <v>31</v>
      </c>
      <c r="S302" s="7">
        <v>11.560000000000004</v>
      </c>
      <c r="T302" s="7">
        <f t="shared" si="69"/>
        <v>11.37</v>
      </c>
      <c r="U302" s="7">
        <f t="shared" si="70"/>
        <v>1</v>
      </c>
      <c r="V302" s="7">
        <f t="shared" si="71"/>
        <v>11.37</v>
      </c>
    </row>
    <row r="303" spans="1:22" ht="12.9" customHeight="1">
      <c r="A303" s="7">
        <v>27</v>
      </c>
      <c r="B303" s="7">
        <v>10.770000000000003</v>
      </c>
      <c r="C303" s="7">
        <f t="shared" si="66"/>
        <v>10.78</v>
      </c>
      <c r="D303" s="7">
        <f t="shared" si="67"/>
        <v>1</v>
      </c>
      <c r="E303" s="7">
        <f t="shared" si="68"/>
        <v>10.78</v>
      </c>
      <c r="F303" s="8"/>
      <c r="R303" s="7">
        <v>32</v>
      </c>
      <c r="S303" s="7">
        <v>11.970000000000004</v>
      </c>
      <c r="T303" s="7">
        <f t="shared" si="69"/>
        <v>11.77</v>
      </c>
      <c r="U303" s="7">
        <f t="shared" si="70"/>
        <v>1</v>
      </c>
      <c r="V303" s="7">
        <f t="shared" si="71"/>
        <v>11.77</v>
      </c>
    </row>
    <row r="304" spans="1:22" ht="12.9" customHeight="1">
      <c r="A304" s="7">
        <v>28</v>
      </c>
      <c r="B304" s="7">
        <v>10.830000000000004</v>
      </c>
      <c r="C304" s="7">
        <f t="shared" si="66"/>
        <v>10.8</v>
      </c>
      <c r="D304" s="7">
        <f t="shared" si="67"/>
        <v>1</v>
      </c>
      <c r="E304" s="7">
        <f t="shared" si="68"/>
        <v>10.8</v>
      </c>
      <c r="F304" s="8"/>
      <c r="R304" s="7">
        <v>33</v>
      </c>
      <c r="S304" s="7">
        <v>12.270000000000005</v>
      </c>
      <c r="T304" s="7">
        <f t="shared" si="69"/>
        <v>12.12</v>
      </c>
      <c r="U304" s="7">
        <f t="shared" si="70"/>
        <v>1</v>
      </c>
      <c r="V304" s="7">
        <f t="shared" si="71"/>
        <v>12.12</v>
      </c>
    </row>
    <row r="305" spans="1:22" ht="12.9" customHeight="1">
      <c r="A305" s="7">
        <v>29</v>
      </c>
      <c r="B305" s="7">
        <v>10.890000000000004</v>
      </c>
      <c r="C305" s="7">
        <f t="shared" si="66"/>
        <v>10.86</v>
      </c>
      <c r="D305" s="7">
        <f t="shared" si="67"/>
        <v>1</v>
      </c>
      <c r="E305" s="7">
        <f t="shared" si="68"/>
        <v>10.86</v>
      </c>
      <c r="F305" s="8"/>
      <c r="R305" s="7">
        <v>35</v>
      </c>
      <c r="S305" s="7">
        <v>12.330000000000005</v>
      </c>
      <c r="T305" s="7">
        <f t="shared" si="69"/>
        <v>12.3</v>
      </c>
      <c r="U305" s="7">
        <f t="shared" si="70"/>
        <v>2</v>
      </c>
      <c r="V305" s="7">
        <f t="shared" si="71"/>
        <v>24.6</v>
      </c>
    </row>
    <row r="306" spans="1:22" ht="12.9" customHeight="1">
      <c r="A306" s="7">
        <v>30</v>
      </c>
      <c r="B306" s="7">
        <v>11.180000000000003</v>
      </c>
      <c r="C306" s="7">
        <f t="shared" si="66"/>
        <v>11.04</v>
      </c>
      <c r="D306" s="7">
        <f t="shared" si="67"/>
        <v>1</v>
      </c>
      <c r="E306" s="7">
        <f t="shared" si="68"/>
        <v>11.04</v>
      </c>
      <c r="F306" s="8"/>
      <c r="R306" s="7">
        <v>37</v>
      </c>
      <c r="S306" s="7">
        <v>12.380000000000004</v>
      </c>
      <c r="T306" s="7">
        <f t="shared" si="69"/>
        <v>12.36</v>
      </c>
      <c r="U306" s="7">
        <f t="shared" si="70"/>
        <v>2</v>
      </c>
      <c r="V306" s="7">
        <f t="shared" si="71"/>
        <v>24.72</v>
      </c>
    </row>
    <row r="307" spans="1:22" ht="12.9" customHeight="1">
      <c r="A307" s="7">
        <v>31</v>
      </c>
      <c r="B307" s="7">
        <v>11.560000000000004</v>
      </c>
      <c r="C307" s="7">
        <f t="shared" si="66"/>
        <v>11.37</v>
      </c>
      <c r="D307" s="7">
        <f t="shared" si="67"/>
        <v>1</v>
      </c>
      <c r="E307" s="7">
        <f t="shared" si="68"/>
        <v>11.37</v>
      </c>
      <c r="F307" s="8"/>
      <c r="R307" s="16"/>
      <c r="S307" s="17"/>
      <c r="T307" s="17" t="s">
        <v>82</v>
      </c>
      <c r="U307" s="7">
        <f>SUM(U285:U306)</f>
        <v>37</v>
      </c>
      <c r="V307" s="18">
        <f>SUM(V285:V306)</f>
        <v>392.09000000000003</v>
      </c>
    </row>
    <row r="308" spans="1:22" ht="12.9" customHeight="1">
      <c r="A308" s="7">
        <v>32</v>
      </c>
      <c r="B308" s="7">
        <v>11.970000000000004</v>
      </c>
      <c r="C308" s="7">
        <f t="shared" si="66"/>
        <v>11.77</v>
      </c>
      <c r="D308" s="7">
        <f t="shared" si="67"/>
        <v>1</v>
      </c>
      <c r="E308" s="7">
        <f t="shared" si="68"/>
        <v>11.77</v>
      </c>
      <c r="F308" s="8"/>
    </row>
    <row r="309" spans="1:22" ht="12.9" customHeight="1">
      <c r="A309" s="7">
        <v>33</v>
      </c>
      <c r="B309" s="7">
        <v>12.270000000000005</v>
      </c>
      <c r="C309" s="7">
        <f t="shared" si="66"/>
        <v>12.12</v>
      </c>
      <c r="D309" s="7">
        <f t="shared" si="67"/>
        <v>1</v>
      </c>
      <c r="E309" s="7">
        <f t="shared" si="68"/>
        <v>12.12</v>
      </c>
      <c r="F309" s="8"/>
    </row>
    <row r="310" spans="1:22" ht="12.9" customHeight="1">
      <c r="A310" s="7">
        <v>35</v>
      </c>
      <c r="B310" s="7">
        <v>12.330000000000005</v>
      </c>
      <c r="C310" s="7">
        <f t="shared" si="66"/>
        <v>12.3</v>
      </c>
      <c r="D310" s="7">
        <f t="shared" si="67"/>
        <v>2</v>
      </c>
      <c r="E310" s="7">
        <f t="shared" si="68"/>
        <v>24.6</v>
      </c>
      <c r="F310" s="8"/>
    </row>
    <row r="311" spans="1:22" ht="12.9" customHeight="1">
      <c r="A311" s="7">
        <v>37</v>
      </c>
      <c r="B311" s="7">
        <v>12.380000000000004</v>
      </c>
      <c r="C311" s="7">
        <f t="shared" si="66"/>
        <v>12.36</v>
      </c>
      <c r="D311" s="7">
        <f t="shared" si="67"/>
        <v>2</v>
      </c>
      <c r="E311" s="7">
        <f t="shared" si="68"/>
        <v>24.72</v>
      </c>
      <c r="F311" s="8"/>
    </row>
    <row r="312" spans="1:22" ht="12.9" customHeight="1">
      <c r="A312" s="16"/>
      <c r="B312" s="17"/>
      <c r="C312" s="17" t="s">
        <v>82</v>
      </c>
      <c r="D312" s="7">
        <f>SUM(D286:D311)</f>
        <v>37</v>
      </c>
      <c r="E312" s="18">
        <f>SUM(E286:E311)</f>
        <v>415.20000000000005</v>
      </c>
    </row>
    <row r="317" spans="1:22" ht="12.9" customHeight="1">
      <c r="R317" s="7" t="s">
        <v>5</v>
      </c>
      <c r="S317" s="7" t="s">
        <v>46</v>
      </c>
      <c r="T317" s="12" t="s">
        <v>80</v>
      </c>
      <c r="U317" s="12" t="s">
        <v>79</v>
      </c>
      <c r="V317" s="12" t="s">
        <v>81</v>
      </c>
    </row>
    <row r="318" spans="1:22" ht="12.9" customHeight="1">
      <c r="A318" s="6" t="s">
        <v>58</v>
      </c>
      <c r="B318" s="7"/>
      <c r="C318" s="7"/>
      <c r="D318" s="7"/>
      <c r="E318" s="7"/>
      <c r="F318" s="8"/>
      <c r="R318" s="7">
        <v>0</v>
      </c>
      <c r="S318" s="7">
        <v>13.290000000000004</v>
      </c>
      <c r="T318" s="7"/>
      <c r="U318" s="7"/>
      <c r="V318" s="7"/>
    </row>
    <row r="319" spans="1:22" ht="12.9" customHeight="1">
      <c r="A319" s="7" t="s">
        <v>5</v>
      </c>
      <c r="B319" s="7" t="s">
        <v>46</v>
      </c>
      <c r="C319" s="12" t="s">
        <v>80</v>
      </c>
      <c r="D319" s="12" t="s">
        <v>79</v>
      </c>
      <c r="E319" s="12" t="s">
        <v>81</v>
      </c>
      <c r="F319" s="8" t="s">
        <v>48</v>
      </c>
      <c r="R319" s="7">
        <v>1</v>
      </c>
      <c r="S319" s="7">
        <v>13.220000000000004</v>
      </c>
      <c r="T319" s="7">
        <f>ROUND((S318+S319)/2,2)</f>
        <v>13.26</v>
      </c>
      <c r="U319" s="7">
        <f>R319-R318</f>
        <v>1</v>
      </c>
      <c r="V319" s="7">
        <f>ROUND(T319*U319,2)</f>
        <v>13.26</v>
      </c>
    </row>
    <row r="320" spans="1:22" ht="12.9" customHeight="1">
      <c r="A320" s="7">
        <v>0</v>
      </c>
      <c r="B320" s="7">
        <v>13.290000000000004</v>
      </c>
      <c r="C320" s="7"/>
      <c r="D320" s="7"/>
      <c r="E320" s="7"/>
      <c r="F320" s="8" t="s">
        <v>66</v>
      </c>
      <c r="R320" s="7">
        <v>2</v>
      </c>
      <c r="S320" s="7">
        <v>12.680000000000005</v>
      </c>
      <c r="T320" s="7">
        <f t="shared" ref="T320:T332" si="72">ROUND((S319+S320)/2,2)</f>
        <v>12.95</v>
      </c>
      <c r="U320" s="7">
        <f t="shared" ref="U320:U332" si="73">R320-R319</f>
        <v>1</v>
      </c>
      <c r="V320" s="7">
        <f t="shared" ref="V320:V332" si="74">ROUND(T320*U320,2)</f>
        <v>12.95</v>
      </c>
    </row>
    <row r="321" spans="1:22" ht="12.9" customHeight="1">
      <c r="A321" s="7">
        <v>1</v>
      </c>
      <c r="B321" s="7">
        <v>13.220000000000004</v>
      </c>
      <c r="C321" s="7">
        <f>ROUND((B320+B321)/2,2)</f>
        <v>13.26</v>
      </c>
      <c r="D321" s="7">
        <f>A321-A320</f>
        <v>1</v>
      </c>
      <c r="E321" s="7">
        <f>ROUND(C321*D321,2)</f>
        <v>13.26</v>
      </c>
      <c r="F321" s="8"/>
      <c r="R321" s="7">
        <v>3</v>
      </c>
      <c r="S321" s="7">
        <v>12.090000000000003</v>
      </c>
      <c r="T321" s="7">
        <f t="shared" si="72"/>
        <v>12.39</v>
      </c>
      <c r="U321" s="7">
        <f t="shared" si="73"/>
        <v>1</v>
      </c>
      <c r="V321" s="7">
        <f t="shared" si="74"/>
        <v>12.39</v>
      </c>
    </row>
    <row r="322" spans="1:22" ht="12.9" customHeight="1">
      <c r="A322" s="7">
        <v>2</v>
      </c>
      <c r="B322" s="7">
        <v>12.680000000000005</v>
      </c>
      <c r="C322" s="7">
        <f t="shared" ref="C322:C340" si="75">ROUND((B321+B322)/2,2)</f>
        <v>12.95</v>
      </c>
      <c r="D322" s="7">
        <f t="shared" ref="D322:D340" si="76">A322-A321</f>
        <v>1</v>
      </c>
      <c r="E322" s="7">
        <f t="shared" ref="E322:E340" si="77">ROUND(C322*D322,2)</f>
        <v>12.95</v>
      </c>
      <c r="F322" s="8"/>
      <c r="R322" s="7">
        <v>4</v>
      </c>
      <c r="S322" s="7">
        <v>11.310000000000004</v>
      </c>
      <c r="T322" s="7">
        <f t="shared" si="72"/>
        <v>11.7</v>
      </c>
      <c r="U322" s="7">
        <f t="shared" si="73"/>
        <v>1</v>
      </c>
      <c r="V322" s="7">
        <f t="shared" si="74"/>
        <v>11.7</v>
      </c>
    </row>
    <row r="323" spans="1:22" ht="12.9" customHeight="1">
      <c r="A323" s="7">
        <v>3</v>
      </c>
      <c r="B323" s="7">
        <v>12.090000000000003</v>
      </c>
      <c r="C323" s="7">
        <f t="shared" si="75"/>
        <v>12.39</v>
      </c>
      <c r="D323" s="7">
        <f t="shared" si="76"/>
        <v>1</v>
      </c>
      <c r="E323" s="7">
        <f t="shared" si="77"/>
        <v>12.39</v>
      </c>
      <c r="F323" s="8"/>
      <c r="R323" s="7">
        <v>5</v>
      </c>
      <c r="S323" s="7">
        <v>11.03</v>
      </c>
      <c r="T323" s="7">
        <f t="shared" si="72"/>
        <v>11.17</v>
      </c>
      <c r="U323" s="7">
        <f t="shared" si="73"/>
        <v>1</v>
      </c>
      <c r="V323" s="7">
        <f t="shared" si="74"/>
        <v>11.17</v>
      </c>
    </row>
    <row r="324" spans="1:22" ht="12.9" customHeight="1">
      <c r="A324" s="7">
        <v>4</v>
      </c>
      <c r="B324" s="7">
        <v>11.310000000000004</v>
      </c>
      <c r="C324" s="7">
        <f t="shared" si="75"/>
        <v>11.7</v>
      </c>
      <c r="D324" s="7">
        <f t="shared" si="76"/>
        <v>1</v>
      </c>
      <c r="E324" s="7">
        <f t="shared" si="77"/>
        <v>11.7</v>
      </c>
      <c r="F324" s="8"/>
      <c r="R324" s="7">
        <v>5.5</v>
      </c>
      <c r="S324" s="7">
        <v>10.96</v>
      </c>
      <c r="T324" s="7">
        <f t="shared" si="72"/>
        <v>11</v>
      </c>
      <c r="U324" s="7">
        <f t="shared" si="73"/>
        <v>0.5</v>
      </c>
      <c r="V324" s="7">
        <f t="shared" si="74"/>
        <v>5.5</v>
      </c>
    </row>
    <row r="325" spans="1:22" ht="12.9" customHeight="1">
      <c r="A325" s="7">
        <v>5</v>
      </c>
      <c r="B325" s="7">
        <v>11.030000000000005</v>
      </c>
      <c r="C325" s="7">
        <f t="shared" si="75"/>
        <v>11.17</v>
      </c>
      <c r="D325" s="7">
        <f t="shared" si="76"/>
        <v>1</v>
      </c>
      <c r="E325" s="7">
        <f t="shared" si="77"/>
        <v>11.17</v>
      </c>
      <c r="F325" s="8"/>
      <c r="R325" s="7">
        <f>ROUND(R324+(S324-S325)*1.5,2)</f>
        <v>8.44</v>
      </c>
      <c r="S325" s="7">
        <v>9</v>
      </c>
      <c r="T325" s="7">
        <f t="shared" si="72"/>
        <v>9.98</v>
      </c>
      <c r="U325" s="7">
        <f t="shared" si="73"/>
        <v>2.9399999999999995</v>
      </c>
      <c r="V325" s="7">
        <f t="shared" si="74"/>
        <v>29.34</v>
      </c>
    </row>
    <row r="326" spans="1:22" ht="12.9" customHeight="1">
      <c r="A326" s="7">
        <v>6</v>
      </c>
      <c r="B326" s="7">
        <v>10.960000000000004</v>
      </c>
      <c r="C326" s="7">
        <f t="shared" si="75"/>
        <v>11</v>
      </c>
      <c r="D326" s="7">
        <f t="shared" si="76"/>
        <v>1</v>
      </c>
      <c r="E326" s="7">
        <f t="shared" si="77"/>
        <v>11</v>
      </c>
      <c r="F326" s="8"/>
      <c r="R326" s="7">
        <f>R325+10</f>
        <v>18.439999999999998</v>
      </c>
      <c r="S326" s="7">
        <v>9</v>
      </c>
      <c r="T326" s="7">
        <f t="shared" si="72"/>
        <v>9</v>
      </c>
      <c r="U326" s="7">
        <f t="shared" si="73"/>
        <v>9.9999999999999982</v>
      </c>
      <c r="V326" s="7">
        <f t="shared" si="74"/>
        <v>90</v>
      </c>
    </row>
    <row r="327" spans="1:22" ht="12.9" customHeight="1">
      <c r="A327" s="7">
        <v>7</v>
      </c>
      <c r="B327" s="7">
        <v>10.730000000000004</v>
      </c>
      <c r="C327" s="7">
        <f t="shared" si="75"/>
        <v>10.85</v>
      </c>
      <c r="D327" s="7">
        <f t="shared" si="76"/>
        <v>1</v>
      </c>
      <c r="E327" s="7">
        <f t="shared" si="77"/>
        <v>10.85</v>
      </c>
      <c r="F327" s="8"/>
      <c r="R327" s="7">
        <f>ROUND(R326+(S327-S326)*1.5,2)</f>
        <v>21.28</v>
      </c>
      <c r="S327" s="7">
        <v>10.89</v>
      </c>
      <c r="T327" s="7">
        <f t="shared" si="72"/>
        <v>9.9499999999999993</v>
      </c>
      <c r="U327" s="7">
        <f t="shared" si="73"/>
        <v>2.8400000000000034</v>
      </c>
      <c r="V327" s="7">
        <f t="shared" si="74"/>
        <v>28.26</v>
      </c>
    </row>
    <row r="328" spans="1:22" ht="12.9" customHeight="1">
      <c r="A328" s="7">
        <v>8</v>
      </c>
      <c r="B328" s="7">
        <v>10.920000000000003</v>
      </c>
      <c r="C328" s="7">
        <f t="shared" si="75"/>
        <v>10.83</v>
      </c>
      <c r="D328" s="7">
        <f t="shared" si="76"/>
        <v>1</v>
      </c>
      <c r="E328" s="7">
        <f t="shared" si="77"/>
        <v>10.83</v>
      </c>
      <c r="F328" s="8"/>
      <c r="R328" s="7">
        <v>22</v>
      </c>
      <c r="S328" s="7">
        <v>10.890000000000004</v>
      </c>
      <c r="T328" s="7">
        <f t="shared" si="72"/>
        <v>10.89</v>
      </c>
      <c r="U328" s="7">
        <f t="shared" si="73"/>
        <v>0.71999999999999886</v>
      </c>
      <c r="V328" s="7">
        <f t="shared" si="74"/>
        <v>7.84</v>
      </c>
    </row>
    <row r="329" spans="1:22" ht="12.9" customHeight="1">
      <c r="A329" s="7">
        <v>10</v>
      </c>
      <c r="B329" s="7">
        <v>10.960000000000004</v>
      </c>
      <c r="C329" s="7">
        <f t="shared" si="75"/>
        <v>10.94</v>
      </c>
      <c r="D329" s="7">
        <f t="shared" si="76"/>
        <v>2</v>
      </c>
      <c r="E329" s="7">
        <f t="shared" si="77"/>
        <v>21.88</v>
      </c>
      <c r="F329" s="8"/>
      <c r="R329" s="7">
        <v>23</v>
      </c>
      <c r="S329" s="7">
        <v>11.310000000000004</v>
      </c>
      <c r="T329" s="7">
        <f t="shared" si="72"/>
        <v>11.1</v>
      </c>
      <c r="U329" s="7">
        <f t="shared" si="73"/>
        <v>1</v>
      </c>
      <c r="V329" s="7">
        <f t="shared" si="74"/>
        <v>11.1</v>
      </c>
    </row>
    <row r="330" spans="1:22" ht="12.9" customHeight="1">
      <c r="A330" s="7">
        <v>12</v>
      </c>
      <c r="B330" s="7">
        <v>11.030000000000005</v>
      </c>
      <c r="C330" s="7">
        <f t="shared" si="75"/>
        <v>11</v>
      </c>
      <c r="D330" s="7">
        <f t="shared" si="76"/>
        <v>2</v>
      </c>
      <c r="E330" s="7">
        <f t="shared" si="77"/>
        <v>22</v>
      </c>
      <c r="F330" s="8"/>
      <c r="R330" s="7">
        <v>24</v>
      </c>
      <c r="S330" s="7">
        <v>12.320000000000004</v>
      </c>
      <c r="T330" s="7">
        <f t="shared" si="72"/>
        <v>11.82</v>
      </c>
      <c r="U330" s="7">
        <f t="shared" si="73"/>
        <v>1</v>
      </c>
      <c r="V330" s="7">
        <f t="shared" si="74"/>
        <v>11.82</v>
      </c>
    </row>
    <row r="331" spans="1:22" ht="12.9" customHeight="1">
      <c r="A331" s="7">
        <v>14</v>
      </c>
      <c r="B331" s="7">
        <v>10.900000000000004</v>
      </c>
      <c r="C331" s="7">
        <f t="shared" si="75"/>
        <v>10.97</v>
      </c>
      <c r="D331" s="7">
        <f t="shared" si="76"/>
        <v>2</v>
      </c>
      <c r="E331" s="7">
        <f t="shared" si="77"/>
        <v>21.94</v>
      </c>
      <c r="F331" s="8"/>
      <c r="R331" s="7">
        <v>25</v>
      </c>
      <c r="S331" s="7">
        <v>12.300000000000004</v>
      </c>
      <c r="T331" s="7">
        <f t="shared" si="72"/>
        <v>12.31</v>
      </c>
      <c r="U331" s="7">
        <f t="shared" si="73"/>
        <v>1</v>
      </c>
      <c r="V331" s="7">
        <f t="shared" si="74"/>
        <v>12.31</v>
      </c>
    </row>
    <row r="332" spans="1:22" ht="12.9" customHeight="1">
      <c r="A332" s="7">
        <v>16</v>
      </c>
      <c r="B332" s="7">
        <v>11.000000000000004</v>
      </c>
      <c r="C332" s="7">
        <f t="shared" si="75"/>
        <v>10.95</v>
      </c>
      <c r="D332" s="7">
        <f t="shared" si="76"/>
        <v>2</v>
      </c>
      <c r="E332" s="7">
        <f t="shared" si="77"/>
        <v>21.9</v>
      </c>
      <c r="F332" s="8"/>
      <c r="R332" s="7">
        <v>30</v>
      </c>
      <c r="S332" s="7">
        <v>12.300000000000004</v>
      </c>
      <c r="T332" s="7">
        <f t="shared" si="72"/>
        <v>12.3</v>
      </c>
      <c r="U332" s="7">
        <f t="shared" si="73"/>
        <v>5</v>
      </c>
      <c r="V332" s="7">
        <f t="shared" si="74"/>
        <v>61.5</v>
      </c>
    </row>
    <row r="333" spans="1:22" ht="12.9" customHeight="1">
      <c r="A333" s="7">
        <v>18</v>
      </c>
      <c r="B333" s="7">
        <v>10.860000000000005</v>
      </c>
      <c r="C333" s="7">
        <f t="shared" si="75"/>
        <v>10.93</v>
      </c>
      <c r="D333" s="7">
        <f t="shared" si="76"/>
        <v>2</v>
      </c>
      <c r="E333" s="7">
        <f t="shared" si="77"/>
        <v>21.86</v>
      </c>
      <c r="F333" s="8"/>
      <c r="R333" s="16"/>
      <c r="S333" s="17"/>
      <c r="T333" s="17" t="s">
        <v>82</v>
      </c>
      <c r="U333" s="7">
        <f>SUM(U319:U332)</f>
        <v>30</v>
      </c>
      <c r="V333" s="18">
        <f>SUM(V319:V332)</f>
        <v>319.14</v>
      </c>
    </row>
    <row r="334" spans="1:22" ht="12.9" customHeight="1">
      <c r="A334" s="7">
        <v>20</v>
      </c>
      <c r="B334" s="7">
        <v>10.840000000000003</v>
      </c>
      <c r="C334" s="7">
        <f t="shared" si="75"/>
        <v>10.85</v>
      </c>
      <c r="D334" s="7">
        <f t="shared" si="76"/>
        <v>2</v>
      </c>
      <c r="E334" s="7">
        <f t="shared" si="77"/>
        <v>21.7</v>
      </c>
      <c r="F334" s="8"/>
    </row>
    <row r="335" spans="1:22" ht="12.9" customHeight="1">
      <c r="A335" s="7">
        <v>21</v>
      </c>
      <c r="B335" s="7">
        <v>10.940000000000005</v>
      </c>
      <c r="C335" s="7">
        <f t="shared" si="75"/>
        <v>10.89</v>
      </c>
      <c r="D335" s="7">
        <f t="shared" si="76"/>
        <v>1</v>
      </c>
      <c r="E335" s="7">
        <f t="shared" si="77"/>
        <v>10.89</v>
      </c>
      <c r="F335" s="8"/>
      <c r="K335" t="s">
        <v>84</v>
      </c>
      <c r="L335" s="4">
        <f>E341-V333</f>
        <v>24.829999999999927</v>
      </c>
      <c r="M335" t="s">
        <v>83</v>
      </c>
    </row>
    <row r="336" spans="1:22" ht="12.9" customHeight="1">
      <c r="A336" s="7">
        <v>22</v>
      </c>
      <c r="B336" s="7">
        <v>10.890000000000004</v>
      </c>
      <c r="C336" s="7">
        <f t="shared" si="75"/>
        <v>10.92</v>
      </c>
      <c r="D336" s="7">
        <f t="shared" si="76"/>
        <v>1</v>
      </c>
      <c r="E336" s="7">
        <f t="shared" si="77"/>
        <v>10.92</v>
      </c>
      <c r="F336" s="8"/>
    </row>
    <row r="337" spans="1:6" ht="12.9" customHeight="1">
      <c r="A337" s="7">
        <v>23</v>
      </c>
      <c r="B337" s="7">
        <v>11.310000000000004</v>
      </c>
      <c r="C337" s="7">
        <f t="shared" si="75"/>
        <v>11.1</v>
      </c>
      <c r="D337" s="7">
        <f t="shared" si="76"/>
        <v>1</v>
      </c>
      <c r="E337" s="7">
        <f t="shared" si="77"/>
        <v>11.1</v>
      </c>
      <c r="F337" s="8"/>
    </row>
    <row r="338" spans="1:6" ht="12.9" customHeight="1">
      <c r="A338" s="7">
        <v>24</v>
      </c>
      <c r="B338" s="7">
        <v>12.320000000000004</v>
      </c>
      <c r="C338" s="7">
        <f t="shared" si="75"/>
        <v>11.82</v>
      </c>
      <c r="D338" s="7">
        <f t="shared" si="76"/>
        <v>1</v>
      </c>
      <c r="E338" s="7">
        <f t="shared" si="77"/>
        <v>11.82</v>
      </c>
      <c r="F338" s="8"/>
    </row>
    <row r="339" spans="1:6" ht="12.9" customHeight="1">
      <c r="A339" s="7">
        <v>25</v>
      </c>
      <c r="B339" s="7">
        <v>12.300000000000004</v>
      </c>
      <c r="C339" s="7">
        <f t="shared" si="75"/>
        <v>12.31</v>
      </c>
      <c r="D339" s="7">
        <f t="shared" si="76"/>
        <v>1</v>
      </c>
      <c r="E339" s="7">
        <f t="shared" si="77"/>
        <v>12.31</v>
      </c>
      <c r="F339" s="8"/>
    </row>
    <row r="340" spans="1:6" ht="12.9" customHeight="1">
      <c r="A340" s="7">
        <v>30</v>
      </c>
      <c r="B340" s="7">
        <v>12.300000000000004</v>
      </c>
      <c r="C340" s="7">
        <f t="shared" si="75"/>
        <v>12.3</v>
      </c>
      <c r="D340" s="7">
        <f t="shared" si="76"/>
        <v>5</v>
      </c>
      <c r="E340" s="7">
        <f t="shared" si="77"/>
        <v>61.5</v>
      </c>
      <c r="F340" s="8"/>
    </row>
    <row r="341" spans="1:6" ht="12.9" customHeight="1">
      <c r="A341" s="16"/>
      <c r="B341" s="17"/>
      <c r="C341" s="17" t="s">
        <v>82</v>
      </c>
      <c r="D341" s="7">
        <f>SUM(D321:D340)</f>
        <v>30</v>
      </c>
      <c r="E341" s="18">
        <f>SUM(E321:E340)</f>
        <v>343.96999999999991</v>
      </c>
    </row>
    <row r="354" spans="1:10" ht="12.9" customHeight="1">
      <c r="J354" t="s">
        <v>65</v>
      </c>
    </row>
    <row r="358" spans="1:10" ht="12.9" customHeight="1">
      <c r="A358" s="6" t="s">
        <v>59</v>
      </c>
      <c r="B358" s="7"/>
      <c r="C358" s="7"/>
      <c r="D358" s="7"/>
      <c r="E358" s="7"/>
      <c r="F358" s="8"/>
    </row>
    <row r="359" spans="1:10" ht="12.9" customHeight="1">
      <c r="A359" s="7" t="s">
        <v>5</v>
      </c>
      <c r="B359" s="7" t="s">
        <v>46</v>
      </c>
      <c r="C359" s="7"/>
      <c r="D359" s="7"/>
      <c r="E359" s="7"/>
      <c r="F359" s="8" t="s">
        <v>48</v>
      </c>
    </row>
    <row r="360" spans="1:10" ht="12.9" customHeight="1">
      <c r="A360" s="7">
        <v>0</v>
      </c>
      <c r="B360" s="7">
        <v>13.351000000000004</v>
      </c>
      <c r="C360" s="7"/>
      <c r="D360" s="7"/>
      <c r="E360" s="7"/>
      <c r="F360" s="8" t="s">
        <v>66</v>
      </c>
    </row>
    <row r="361" spans="1:10" ht="12.9" customHeight="1">
      <c r="A361" s="7">
        <v>1</v>
      </c>
      <c r="B361" s="7">
        <v>12.701000000000004</v>
      </c>
      <c r="C361" s="7"/>
      <c r="D361" s="7"/>
      <c r="E361" s="7"/>
      <c r="F361" s="8"/>
    </row>
    <row r="362" spans="1:10" ht="12.9" customHeight="1">
      <c r="A362" s="7">
        <v>2</v>
      </c>
      <c r="B362" s="7">
        <v>12.101000000000004</v>
      </c>
      <c r="C362" s="7"/>
      <c r="D362" s="7"/>
      <c r="E362" s="7"/>
      <c r="F362" s="8"/>
    </row>
    <row r="363" spans="1:10" ht="12.9" customHeight="1">
      <c r="A363" s="7">
        <v>3</v>
      </c>
      <c r="B363" s="7">
        <v>11.651000000000003</v>
      </c>
      <c r="C363" s="7"/>
      <c r="D363" s="7"/>
      <c r="E363" s="7"/>
      <c r="F363" s="8"/>
    </row>
    <row r="364" spans="1:10" ht="12.9" customHeight="1">
      <c r="A364" s="7">
        <v>4</v>
      </c>
      <c r="B364" s="7">
        <v>11.323000000000004</v>
      </c>
      <c r="C364" s="7"/>
      <c r="D364" s="7"/>
      <c r="E364" s="7"/>
      <c r="F364" s="8"/>
    </row>
    <row r="365" spans="1:10" ht="12.9" customHeight="1">
      <c r="A365" s="7">
        <v>5</v>
      </c>
      <c r="B365" s="7">
        <v>11.053000000000004</v>
      </c>
      <c r="C365" s="7"/>
      <c r="D365" s="7"/>
      <c r="E365" s="7"/>
      <c r="F365" s="8"/>
    </row>
    <row r="366" spans="1:10" ht="12.9" customHeight="1">
      <c r="A366" s="7">
        <v>6</v>
      </c>
      <c r="B366" s="7">
        <v>10.923000000000004</v>
      </c>
      <c r="C366" s="7"/>
      <c r="D366" s="7"/>
      <c r="E366" s="7"/>
      <c r="F366" s="8"/>
    </row>
    <row r="367" spans="1:10" ht="12.9" customHeight="1">
      <c r="A367" s="7">
        <v>9</v>
      </c>
      <c r="B367" s="7">
        <v>10.893000000000004</v>
      </c>
      <c r="C367" s="7"/>
      <c r="D367" s="7"/>
      <c r="E367" s="7"/>
      <c r="F367" s="8"/>
    </row>
    <row r="368" spans="1:10" ht="12.9" customHeight="1">
      <c r="A368" s="7">
        <v>12</v>
      </c>
      <c r="B368" s="7">
        <v>10.953000000000005</v>
      </c>
      <c r="C368" s="7"/>
      <c r="D368" s="7"/>
      <c r="E368" s="7"/>
      <c r="F368" s="8"/>
    </row>
    <row r="369" spans="1:6" ht="12.9" customHeight="1">
      <c r="A369" s="7">
        <v>15</v>
      </c>
      <c r="B369" s="7">
        <v>10.983000000000004</v>
      </c>
      <c r="C369" s="7"/>
      <c r="D369" s="7"/>
      <c r="E369" s="7"/>
      <c r="F369" s="8"/>
    </row>
    <row r="370" spans="1:6" ht="12.9" customHeight="1">
      <c r="A370" s="7">
        <v>18</v>
      </c>
      <c r="B370" s="7">
        <v>11.063000000000004</v>
      </c>
      <c r="C370" s="7"/>
      <c r="D370" s="7"/>
      <c r="E370" s="7"/>
      <c r="F370" s="8"/>
    </row>
    <row r="371" spans="1:6" ht="12.9" customHeight="1">
      <c r="A371" s="7">
        <v>21</v>
      </c>
      <c r="B371" s="7">
        <v>11.083000000000004</v>
      </c>
      <c r="C371" s="7"/>
      <c r="D371" s="7"/>
      <c r="E371" s="7"/>
      <c r="F371" s="8"/>
    </row>
    <row r="372" spans="1:6" ht="12.9" customHeight="1">
      <c r="A372" s="7">
        <v>23</v>
      </c>
      <c r="B372" s="7">
        <v>11.013000000000003</v>
      </c>
      <c r="C372" s="7"/>
      <c r="D372" s="7"/>
      <c r="E372" s="7"/>
      <c r="F372" s="8"/>
    </row>
    <row r="373" spans="1:6" ht="12.9" customHeight="1">
      <c r="A373" s="7">
        <v>25</v>
      </c>
      <c r="B373" s="7">
        <v>10.933000000000003</v>
      </c>
      <c r="C373" s="7"/>
      <c r="D373" s="7"/>
      <c r="E373" s="7"/>
      <c r="F373" s="8"/>
    </row>
    <row r="374" spans="1:6" ht="12.9" customHeight="1">
      <c r="A374" s="7">
        <v>27</v>
      </c>
      <c r="B374" s="7">
        <v>10.963000000000005</v>
      </c>
      <c r="C374" s="7"/>
      <c r="D374" s="7"/>
      <c r="E374" s="7"/>
      <c r="F374" s="8"/>
    </row>
    <row r="375" spans="1:6" ht="12.9" customHeight="1">
      <c r="A375" s="7">
        <v>29</v>
      </c>
      <c r="B375" s="7">
        <v>11.003000000000004</v>
      </c>
      <c r="C375" s="7"/>
      <c r="D375" s="7"/>
      <c r="E375" s="7"/>
      <c r="F375" s="8"/>
    </row>
    <row r="376" spans="1:6" ht="12.9" customHeight="1">
      <c r="A376" s="7">
        <v>31</v>
      </c>
      <c r="B376" s="7">
        <v>11.033000000000005</v>
      </c>
      <c r="C376" s="7"/>
      <c r="D376" s="7"/>
      <c r="E376" s="7"/>
      <c r="F376" s="8"/>
    </row>
    <row r="377" spans="1:6" ht="12.9" customHeight="1">
      <c r="A377" s="7">
        <v>32</v>
      </c>
      <c r="B377" s="7">
        <v>11.013000000000003</v>
      </c>
      <c r="C377" s="7"/>
      <c r="D377" s="7"/>
      <c r="E377" s="7"/>
      <c r="F377" s="8"/>
    </row>
    <row r="378" spans="1:6" ht="12.9" customHeight="1">
      <c r="A378" s="7">
        <v>33</v>
      </c>
      <c r="B378" s="7">
        <v>10.993000000000004</v>
      </c>
      <c r="C378" s="7"/>
      <c r="D378" s="7"/>
      <c r="E378" s="7"/>
      <c r="F378" s="8"/>
    </row>
    <row r="379" spans="1:6" ht="12.9" customHeight="1">
      <c r="A379" s="7">
        <v>34</v>
      </c>
      <c r="B379" s="7">
        <v>11.043000000000005</v>
      </c>
      <c r="C379" s="7"/>
      <c r="D379" s="7"/>
      <c r="E379" s="7"/>
      <c r="F379" s="8"/>
    </row>
    <row r="380" spans="1:6" ht="12.9" customHeight="1">
      <c r="A380" s="7">
        <v>35</v>
      </c>
      <c r="B380" s="7">
        <v>11.323000000000004</v>
      </c>
      <c r="C380" s="7"/>
      <c r="D380" s="7"/>
      <c r="E380" s="7"/>
      <c r="F380" s="8"/>
    </row>
    <row r="381" spans="1:6" ht="12.9" customHeight="1">
      <c r="A381" s="7">
        <v>36</v>
      </c>
      <c r="B381" s="7">
        <v>11.441000000000004</v>
      </c>
      <c r="C381" s="7"/>
      <c r="D381" s="7"/>
      <c r="E381" s="7"/>
      <c r="F381" s="8"/>
    </row>
    <row r="382" spans="1:6" ht="12.9" customHeight="1">
      <c r="A382" s="7">
        <v>37</v>
      </c>
      <c r="B382" s="7">
        <v>11.301000000000004</v>
      </c>
      <c r="C382" s="7"/>
      <c r="D382" s="7"/>
      <c r="E382" s="7"/>
      <c r="F382" s="8"/>
    </row>
    <row r="383" spans="1:6" ht="12.9" customHeight="1">
      <c r="A383" s="7">
        <v>38</v>
      </c>
      <c r="B383" s="7">
        <v>11.711000000000004</v>
      </c>
      <c r="C383" s="7"/>
      <c r="D383" s="7"/>
      <c r="E383" s="7"/>
      <c r="F383" s="8"/>
    </row>
    <row r="384" spans="1:6" ht="12.9" customHeight="1">
      <c r="A384" s="7">
        <v>39</v>
      </c>
      <c r="B384" s="7">
        <v>12.151000000000003</v>
      </c>
      <c r="C384" s="7"/>
      <c r="D384" s="7"/>
      <c r="E384" s="7"/>
      <c r="F384" s="8"/>
    </row>
    <row r="385" spans="1:6" ht="12.9" customHeight="1">
      <c r="A385" s="7">
        <v>40</v>
      </c>
      <c r="B385" s="7">
        <v>12.621000000000004</v>
      </c>
      <c r="C385" s="7"/>
      <c r="D385" s="7"/>
      <c r="E385" s="7"/>
      <c r="F385" s="8"/>
    </row>
    <row r="386" spans="1:6" ht="12.9" customHeight="1">
      <c r="A386" s="7">
        <v>45</v>
      </c>
      <c r="B386" s="7">
        <v>12.681000000000004</v>
      </c>
      <c r="C386" s="7"/>
      <c r="D386" s="7"/>
      <c r="E386" s="7"/>
      <c r="F386" s="8"/>
    </row>
    <row r="397" spans="1:6" ht="12.9" customHeight="1">
      <c r="A397" s="6" t="s">
        <v>60</v>
      </c>
      <c r="B397" s="7"/>
      <c r="C397" s="7"/>
      <c r="D397" s="7"/>
      <c r="E397" s="7"/>
      <c r="F397" s="8"/>
    </row>
    <row r="398" spans="1:6" ht="12.9" customHeight="1">
      <c r="A398" s="7" t="s">
        <v>5</v>
      </c>
      <c r="B398" s="7" t="s">
        <v>46</v>
      </c>
      <c r="C398" s="7"/>
      <c r="D398" s="7"/>
      <c r="E398" s="7"/>
      <c r="F398" s="8" t="s">
        <v>48</v>
      </c>
    </row>
    <row r="399" spans="1:6" ht="12.9" customHeight="1">
      <c r="A399" s="7">
        <v>0</v>
      </c>
      <c r="B399" s="7">
        <v>13.384000000000004</v>
      </c>
      <c r="C399" s="7"/>
      <c r="D399" s="7"/>
      <c r="E399" s="7"/>
      <c r="F399" s="8" t="s">
        <v>66</v>
      </c>
    </row>
    <row r="400" spans="1:6" ht="12.9" customHeight="1">
      <c r="A400" s="7">
        <v>1</v>
      </c>
      <c r="B400" s="7">
        <v>13.274000000000004</v>
      </c>
      <c r="C400" s="7"/>
      <c r="D400" s="7"/>
      <c r="E400" s="7"/>
      <c r="F400" s="8"/>
    </row>
    <row r="401" spans="1:6" ht="12.9" customHeight="1">
      <c r="A401" s="7">
        <v>2</v>
      </c>
      <c r="B401" s="7">
        <v>12.674000000000003</v>
      </c>
      <c r="C401" s="7"/>
      <c r="D401" s="7"/>
      <c r="E401" s="7"/>
      <c r="F401" s="8"/>
    </row>
    <row r="402" spans="1:6" ht="12.9" customHeight="1">
      <c r="A402" s="7">
        <v>3</v>
      </c>
      <c r="B402" s="7">
        <v>11.834000000000003</v>
      </c>
      <c r="C402" s="7"/>
      <c r="D402" s="7"/>
      <c r="E402" s="7"/>
      <c r="F402" s="8"/>
    </row>
    <row r="403" spans="1:6" ht="12.9" customHeight="1">
      <c r="A403" s="7">
        <v>4</v>
      </c>
      <c r="B403" s="7">
        <v>11.337000000000003</v>
      </c>
      <c r="C403" s="7"/>
      <c r="D403" s="7"/>
      <c r="E403" s="7"/>
      <c r="F403" s="8"/>
    </row>
    <row r="404" spans="1:6" ht="12.9" customHeight="1">
      <c r="A404" s="7">
        <v>5</v>
      </c>
      <c r="B404" s="7">
        <v>11.047000000000004</v>
      </c>
      <c r="C404" s="7"/>
      <c r="D404" s="7"/>
      <c r="E404" s="7"/>
      <c r="F404" s="8"/>
    </row>
    <row r="405" spans="1:6" ht="12.9" customHeight="1">
      <c r="A405" s="7">
        <v>6</v>
      </c>
      <c r="B405" s="7">
        <v>10.857000000000003</v>
      </c>
      <c r="C405" s="7"/>
      <c r="D405" s="7"/>
      <c r="E405" s="7"/>
      <c r="F405" s="8"/>
    </row>
    <row r="406" spans="1:6" ht="12.9" customHeight="1">
      <c r="A406" s="7">
        <v>7</v>
      </c>
      <c r="B406" s="7">
        <v>10.797000000000004</v>
      </c>
      <c r="C406" s="7"/>
      <c r="D406" s="7"/>
      <c r="E406" s="7"/>
      <c r="F406" s="8"/>
    </row>
    <row r="407" spans="1:6" ht="12.9" customHeight="1">
      <c r="A407" s="7">
        <v>8</v>
      </c>
      <c r="B407" s="7">
        <v>10.727000000000004</v>
      </c>
      <c r="C407" s="7"/>
      <c r="D407" s="7"/>
      <c r="E407" s="7"/>
      <c r="F407" s="8"/>
    </row>
    <row r="408" spans="1:6" ht="12.9" customHeight="1">
      <c r="A408" s="7">
        <v>10</v>
      </c>
      <c r="B408" s="7">
        <v>10.757000000000003</v>
      </c>
      <c r="C408" s="7"/>
      <c r="D408" s="7"/>
      <c r="E408" s="7"/>
      <c r="F408" s="8"/>
    </row>
    <row r="409" spans="1:6" ht="12.9" customHeight="1">
      <c r="A409" s="7">
        <v>12</v>
      </c>
      <c r="B409" s="7">
        <v>10.727000000000004</v>
      </c>
      <c r="C409" s="7"/>
      <c r="D409" s="7"/>
      <c r="E409" s="7"/>
      <c r="F409" s="8"/>
    </row>
    <row r="410" spans="1:6" ht="12.9" customHeight="1">
      <c r="A410" s="7">
        <v>14</v>
      </c>
      <c r="B410" s="7">
        <v>10.737000000000004</v>
      </c>
      <c r="C410" s="7"/>
      <c r="D410" s="7"/>
      <c r="E410" s="7"/>
      <c r="F410" s="8"/>
    </row>
    <row r="411" spans="1:6" ht="12.9" customHeight="1">
      <c r="A411" s="7">
        <v>16</v>
      </c>
      <c r="B411" s="7">
        <v>10.677000000000003</v>
      </c>
      <c r="C411" s="7"/>
      <c r="D411" s="7"/>
      <c r="E411" s="7"/>
      <c r="F411" s="8"/>
    </row>
    <row r="412" spans="1:6" ht="12.9" customHeight="1">
      <c r="A412" s="7">
        <v>18</v>
      </c>
      <c r="B412" s="7">
        <v>10.807000000000004</v>
      </c>
      <c r="C412" s="7"/>
      <c r="D412" s="7"/>
      <c r="E412" s="7"/>
      <c r="F412" s="8"/>
    </row>
    <row r="413" spans="1:6" ht="12.9" customHeight="1">
      <c r="A413" s="7">
        <v>20</v>
      </c>
      <c r="B413" s="7">
        <v>10.817000000000004</v>
      </c>
      <c r="C413" s="7"/>
      <c r="D413" s="7"/>
      <c r="E413" s="7"/>
      <c r="F413" s="8"/>
    </row>
    <row r="414" spans="1:6" ht="12.9" customHeight="1">
      <c r="A414" s="7">
        <v>21</v>
      </c>
      <c r="B414" s="7">
        <v>10.607000000000003</v>
      </c>
      <c r="C414" s="7"/>
      <c r="D414" s="7"/>
      <c r="E414" s="7"/>
      <c r="F414" s="8"/>
    </row>
    <row r="415" spans="1:6" ht="12.9" customHeight="1">
      <c r="A415" s="7">
        <v>22</v>
      </c>
      <c r="B415" s="7">
        <v>11.127000000000002</v>
      </c>
      <c r="C415" s="7"/>
      <c r="D415" s="7"/>
      <c r="E415" s="7"/>
      <c r="F415" s="8"/>
    </row>
    <row r="416" spans="1:6" ht="12.9" customHeight="1">
      <c r="A416" s="7">
        <v>22.5</v>
      </c>
      <c r="B416" s="7">
        <v>11.336000000000004</v>
      </c>
      <c r="C416" s="7"/>
      <c r="D416" s="7"/>
      <c r="E416" s="7"/>
      <c r="F416" s="8"/>
    </row>
    <row r="417" spans="1:6" ht="12.9" customHeight="1">
      <c r="A417" s="7">
        <v>23</v>
      </c>
      <c r="B417" s="7">
        <v>11.574000000000003</v>
      </c>
      <c r="C417" s="7"/>
      <c r="D417" s="7"/>
      <c r="E417" s="7"/>
      <c r="F417" s="8"/>
    </row>
    <row r="418" spans="1:6" ht="12.9" customHeight="1">
      <c r="A418" s="7">
        <v>24</v>
      </c>
      <c r="B418" s="7">
        <v>12.054000000000004</v>
      </c>
      <c r="C418" s="7"/>
      <c r="D418" s="7"/>
      <c r="E418" s="7"/>
      <c r="F418" s="8"/>
    </row>
    <row r="419" spans="1:6" ht="12.9" customHeight="1">
      <c r="A419" s="7">
        <v>24</v>
      </c>
      <c r="B419" s="7">
        <v>12.234000000000004</v>
      </c>
      <c r="C419" s="7"/>
      <c r="D419" s="7"/>
      <c r="E419" s="7"/>
      <c r="F419" s="8"/>
    </row>
    <row r="438" spans="1:6" ht="12.9" customHeight="1">
      <c r="A438" s="6" t="s">
        <v>61</v>
      </c>
      <c r="B438" s="7"/>
      <c r="C438" s="7"/>
      <c r="D438" s="7"/>
      <c r="E438" s="7"/>
      <c r="F438" s="8"/>
    </row>
    <row r="439" spans="1:6" ht="12.9" customHeight="1">
      <c r="A439" s="7" t="s">
        <v>5</v>
      </c>
      <c r="B439" s="7" t="s">
        <v>46</v>
      </c>
      <c r="C439" s="7"/>
      <c r="D439" s="7"/>
      <c r="E439" s="7"/>
      <c r="F439" s="8" t="s">
        <v>48</v>
      </c>
    </row>
    <row r="440" spans="1:6" ht="12.9" customHeight="1">
      <c r="A440" s="7">
        <v>0</v>
      </c>
      <c r="B440" s="7">
        <v>13.632000000000005</v>
      </c>
      <c r="C440" s="7"/>
      <c r="D440" s="7"/>
      <c r="E440" s="7"/>
      <c r="F440" s="8" t="s">
        <v>66</v>
      </c>
    </row>
    <row r="441" spans="1:6" ht="12.9" customHeight="1">
      <c r="A441" s="7">
        <v>1</v>
      </c>
      <c r="B441" s="7">
        <v>13.492000000000004</v>
      </c>
      <c r="C441" s="7"/>
      <c r="D441" s="7"/>
      <c r="E441" s="7"/>
      <c r="F441" s="8"/>
    </row>
    <row r="442" spans="1:6" ht="12.9" customHeight="1">
      <c r="A442" s="7">
        <v>2</v>
      </c>
      <c r="B442" s="7">
        <v>13.052000000000005</v>
      </c>
      <c r="C442" s="7"/>
      <c r="D442" s="7"/>
      <c r="E442" s="7"/>
      <c r="F442" s="8"/>
    </row>
    <row r="443" spans="1:6" ht="12.9" customHeight="1">
      <c r="A443" s="7">
        <v>3</v>
      </c>
      <c r="B443" s="7">
        <v>12.042000000000005</v>
      </c>
      <c r="C443" s="7"/>
      <c r="D443" s="7"/>
      <c r="E443" s="7"/>
      <c r="F443" s="8"/>
    </row>
    <row r="444" spans="1:6" ht="12.9" customHeight="1">
      <c r="A444" s="7">
        <v>4</v>
      </c>
      <c r="B444" s="7">
        <v>11.642000000000005</v>
      </c>
      <c r="C444" s="7"/>
      <c r="D444" s="7"/>
      <c r="E444" s="7"/>
      <c r="F444" s="8"/>
    </row>
    <row r="445" spans="1:6" ht="12.9" customHeight="1">
      <c r="A445" s="7">
        <v>5</v>
      </c>
      <c r="B445" s="7">
        <v>11.334000000000003</v>
      </c>
      <c r="C445" s="7"/>
      <c r="D445" s="7"/>
      <c r="E445" s="7"/>
      <c r="F445" s="8"/>
    </row>
    <row r="446" spans="1:6" ht="12.9" customHeight="1">
      <c r="A446" s="7">
        <v>6</v>
      </c>
      <c r="B446" s="7">
        <v>11.084000000000003</v>
      </c>
      <c r="C446" s="7"/>
      <c r="D446" s="7"/>
      <c r="E446" s="7"/>
      <c r="F446" s="8"/>
    </row>
    <row r="447" spans="1:6" ht="12.9" customHeight="1">
      <c r="A447" s="7">
        <v>7</v>
      </c>
      <c r="B447" s="7">
        <v>11.034000000000002</v>
      </c>
      <c r="C447" s="7"/>
      <c r="D447" s="7"/>
      <c r="E447" s="7"/>
      <c r="F447" s="8"/>
    </row>
    <row r="448" spans="1:6" ht="12.9" customHeight="1">
      <c r="A448" s="7">
        <v>8</v>
      </c>
      <c r="B448" s="7">
        <v>10.974000000000004</v>
      </c>
      <c r="C448" s="7"/>
      <c r="D448" s="7"/>
      <c r="E448" s="7"/>
      <c r="F448" s="8"/>
    </row>
    <row r="449" spans="1:6" ht="12.9" customHeight="1">
      <c r="A449" s="7">
        <v>9</v>
      </c>
      <c r="B449" s="7">
        <v>10.944000000000003</v>
      </c>
      <c r="C449" s="7"/>
      <c r="D449" s="7"/>
      <c r="E449" s="7"/>
      <c r="F449" s="8"/>
    </row>
    <row r="450" spans="1:6" ht="12.9" customHeight="1">
      <c r="A450" s="7">
        <v>11</v>
      </c>
      <c r="B450" s="7">
        <v>10.964000000000004</v>
      </c>
      <c r="C450" s="7"/>
      <c r="D450" s="7"/>
      <c r="E450" s="7"/>
      <c r="F450" s="8"/>
    </row>
    <row r="451" spans="1:6" ht="12.9" customHeight="1">
      <c r="A451" s="7">
        <v>13</v>
      </c>
      <c r="B451" s="7">
        <v>10.944000000000003</v>
      </c>
      <c r="C451" s="7"/>
      <c r="D451" s="7"/>
      <c r="E451" s="7"/>
      <c r="F451" s="8"/>
    </row>
    <row r="452" spans="1:6" ht="12.9" customHeight="1">
      <c r="A452" s="7">
        <v>15</v>
      </c>
      <c r="B452" s="7">
        <v>10.864000000000003</v>
      </c>
      <c r="C452" s="7"/>
      <c r="D452" s="7"/>
      <c r="E452" s="7"/>
      <c r="F452" s="8"/>
    </row>
    <row r="453" spans="1:6" ht="12.9" customHeight="1">
      <c r="A453" s="7">
        <v>17</v>
      </c>
      <c r="B453" s="7">
        <v>10.794000000000004</v>
      </c>
      <c r="C453" s="7"/>
      <c r="D453" s="7"/>
      <c r="E453" s="7"/>
      <c r="F453" s="8"/>
    </row>
    <row r="454" spans="1:6" ht="12.9" customHeight="1">
      <c r="A454" s="7">
        <v>19</v>
      </c>
      <c r="B454" s="7">
        <v>11.104000000000003</v>
      </c>
      <c r="C454" s="7"/>
      <c r="D454" s="7"/>
      <c r="E454" s="7"/>
      <c r="F454" s="8"/>
    </row>
    <row r="455" spans="1:6" ht="12.9" customHeight="1">
      <c r="A455" s="7">
        <v>21</v>
      </c>
      <c r="B455" s="7">
        <v>11.114000000000003</v>
      </c>
      <c r="C455" s="7"/>
      <c r="D455" s="7"/>
      <c r="E455" s="7"/>
      <c r="F455" s="8"/>
    </row>
    <row r="456" spans="1:6" ht="12.9" customHeight="1">
      <c r="A456" s="7">
        <v>22</v>
      </c>
      <c r="B456" s="7">
        <v>11.064000000000004</v>
      </c>
      <c r="C456" s="7"/>
      <c r="D456" s="7"/>
      <c r="E456" s="7"/>
      <c r="F456" s="8"/>
    </row>
    <row r="457" spans="1:6" ht="12.9" customHeight="1">
      <c r="A457" s="7">
        <v>23</v>
      </c>
      <c r="B457" s="7">
        <v>11.044000000000004</v>
      </c>
      <c r="C457" s="7"/>
      <c r="D457" s="7"/>
      <c r="E457" s="7"/>
      <c r="F457" s="8"/>
    </row>
    <row r="458" spans="1:6" ht="12.9" customHeight="1">
      <c r="A458" s="7">
        <v>24</v>
      </c>
      <c r="B458" s="7">
        <v>11.084000000000003</v>
      </c>
      <c r="C458" s="7"/>
      <c r="D458" s="7"/>
      <c r="E458" s="7"/>
      <c r="F458" s="8"/>
    </row>
    <row r="459" spans="1:6" ht="12.9" customHeight="1">
      <c r="A459" s="7">
        <v>24.5</v>
      </c>
      <c r="B459" s="7">
        <v>11.334000000000003</v>
      </c>
      <c r="C459" s="7"/>
      <c r="D459" s="7"/>
      <c r="E459" s="7"/>
      <c r="F459" s="8"/>
    </row>
    <row r="460" spans="1:6" ht="12.9" customHeight="1">
      <c r="A460" s="7">
        <v>25</v>
      </c>
      <c r="B460" s="7">
        <v>11.572000000000005</v>
      </c>
      <c r="C460" s="7"/>
      <c r="D460" s="7"/>
      <c r="E460" s="7"/>
      <c r="F460" s="8"/>
    </row>
    <row r="461" spans="1:6" ht="12.9" customHeight="1">
      <c r="A461" s="7">
        <v>26</v>
      </c>
      <c r="B461" s="7">
        <v>11.952000000000005</v>
      </c>
      <c r="C461" s="7"/>
      <c r="D461" s="7"/>
      <c r="E461" s="7"/>
      <c r="F461" s="8"/>
    </row>
    <row r="462" spans="1:6" ht="12.9" customHeight="1">
      <c r="A462" s="7">
        <v>28</v>
      </c>
      <c r="B462" s="7">
        <v>12.522000000000004</v>
      </c>
      <c r="C462" s="7"/>
      <c r="D462" s="7"/>
      <c r="E462" s="7"/>
      <c r="F462" s="8"/>
    </row>
    <row r="480" spans="1:6" ht="12.9" customHeight="1">
      <c r="A480" s="6" t="s">
        <v>62</v>
      </c>
      <c r="B480" s="7"/>
      <c r="C480" s="7"/>
      <c r="D480" s="7"/>
      <c r="E480" s="7"/>
      <c r="F480" s="8"/>
    </row>
    <row r="481" spans="1:6" ht="12.9" customHeight="1">
      <c r="A481" s="7" t="s">
        <v>5</v>
      </c>
      <c r="B481" s="7" t="s">
        <v>46</v>
      </c>
      <c r="C481" s="7"/>
      <c r="D481" s="7"/>
      <c r="E481" s="7"/>
      <c r="F481" s="8" t="s">
        <v>48</v>
      </c>
    </row>
    <row r="482" spans="1:6" ht="12.9" customHeight="1">
      <c r="A482" s="7">
        <v>0</v>
      </c>
      <c r="B482" s="7">
        <v>13.679000000000006</v>
      </c>
      <c r="C482" s="7"/>
      <c r="D482" s="7"/>
      <c r="E482" s="7"/>
      <c r="F482" s="8" t="s">
        <v>66</v>
      </c>
    </row>
    <row r="483" spans="1:6" ht="12.9" customHeight="1">
      <c r="A483" s="7">
        <v>1</v>
      </c>
      <c r="B483" s="7">
        <v>13.619000000000005</v>
      </c>
      <c r="C483" s="7"/>
      <c r="D483" s="7"/>
      <c r="E483" s="7"/>
      <c r="F483" s="8"/>
    </row>
    <row r="484" spans="1:6" ht="12.9" customHeight="1">
      <c r="A484" s="7">
        <v>2</v>
      </c>
      <c r="B484" s="7">
        <v>12.929000000000006</v>
      </c>
      <c r="C484" s="7"/>
      <c r="D484" s="7"/>
      <c r="E484" s="7"/>
      <c r="F484" s="8"/>
    </row>
    <row r="485" spans="1:6" ht="12.9" customHeight="1">
      <c r="A485" s="7">
        <v>3</v>
      </c>
      <c r="B485" s="7">
        <v>12.299000000000005</v>
      </c>
      <c r="C485" s="7"/>
      <c r="D485" s="7"/>
      <c r="E485" s="7"/>
      <c r="F485" s="8"/>
    </row>
    <row r="486" spans="1:6" ht="12.9" customHeight="1">
      <c r="A486" s="7">
        <v>4</v>
      </c>
      <c r="B486" s="7">
        <v>11.779000000000005</v>
      </c>
      <c r="C486" s="7"/>
      <c r="D486" s="7"/>
      <c r="E486" s="7"/>
      <c r="F486" s="8"/>
    </row>
    <row r="487" spans="1:6" ht="12.9" customHeight="1">
      <c r="A487" s="7">
        <v>5</v>
      </c>
      <c r="B487" s="7">
        <v>11.428000000000004</v>
      </c>
      <c r="C487" s="7"/>
      <c r="D487" s="7"/>
      <c r="E487" s="7"/>
      <c r="F487" s="8"/>
    </row>
    <row r="488" spans="1:6" ht="12.9" customHeight="1">
      <c r="A488" s="7">
        <v>6</v>
      </c>
      <c r="B488" s="7">
        <v>11.068000000000005</v>
      </c>
      <c r="C488" s="7"/>
      <c r="D488" s="7"/>
      <c r="E488" s="7"/>
      <c r="F488" s="8"/>
    </row>
    <row r="489" spans="1:6" ht="12.9" customHeight="1">
      <c r="A489" s="7">
        <v>7</v>
      </c>
      <c r="B489" s="7">
        <v>10.928000000000004</v>
      </c>
      <c r="C489" s="7"/>
      <c r="D489" s="7"/>
      <c r="E489" s="7"/>
      <c r="F489" s="8"/>
    </row>
    <row r="490" spans="1:6" ht="12.9" customHeight="1">
      <c r="A490" s="7">
        <v>8</v>
      </c>
      <c r="B490" s="7">
        <v>10.958000000000004</v>
      </c>
      <c r="C490" s="7"/>
      <c r="D490" s="7"/>
      <c r="E490" s="7"/>
      <c r="F490" s="8"/>
    </row>
    <row r="491" spans="1:6" ht="12.9" customHeight="1">
      <c r="A491" s="7">
        <v>9</v>
      </c>
      <c r="B491" s="7">
        <v>10.958000000000004</v>
      </c>
      <c r="C491" s="7"/>
      <c r="D491" s="7"/>
      <c r="E491" s="7"/>
      <c r="F491" s="8"/>
    </row>
    <row r="492" spans="1:6" ht="12.9" customHeight="1">
      <c r="A492" s="7">
        <v>10</v>
      </c>
      <c r="B492" s="7">
        <v>10.868000000000004</v>
      </c>
      <c r="C492" s="7"/>
      <c r="D492" s="7"/>
      <c r="E492" s="7"/>
      <c r="F492" s="8"/>
    </row>
    <row r="493" spans="1:6" ht="12.9" customHeight="1">
      <c r="A493" s="7">
        <v>12</v>
      </c>
      <c r="B493" s="7">
        <v>10.878000000000004</v>
      </c>
      <c r="C493" s="7"/>
      <c r="D493" s="7"/>
      <c r="E493" s="7"/>
      <c r="F493" s="8"/>
    </row>
    <row r="494" spans="1:6" ht="12.9" customHeight="1">
      <c r="A494" s="7">
        <v>14</v>
      </c>
      <c r="B494" s="7">
        <v>10.868000000000004</v>
      </c>
      <c r="C494" s="7"/>
      <c r="D494" s="7"/>
      <c r="E494" s="7"/>
      <c r="F494" s="8"/>
    </row>
    <row r="495" spans="1:6" ht="12.9" customHeight="1">
      <c r="A495" s="7">
        <v>16</v>
      </c>
      <c r="B495" s="7">
        <v>10.878000000000004</v>
      </c>
      <c r="C495" s="7"/>
      <c r="D495" s="7"/>
      <c r="E495" s="7"/>
      <c r="F495" s="8"/>
    </row>
    <row r="496" spans="1:6" ht="12.9" customHeight="1">
      <c r="A496" s="7">
        <v>17</v>
      </c>
      <c r="B496" s="7">
        <v>11.028000000000004</v>
      </c>
      <c r="C496" s="7"/>
      <c r="D496" s="7"/>
      <c r="E496" s="7"/>
      <c r="F496" s="8"/>
    </row>
    <row r="497" spans="1:6" ht="12.9" customHeight="1">
      <c r="A497" s="7">
        <v>18</v>
      </c>
      <c r="B497" s="7">
        <v>10.998000000000005</v>
      </c>
      <c r="C497" s="7"/>
      <c r="D497" s="7"/>
      <c r="E497" s="7"/>
      <c r="F497" s="8"/>
    </row>
    <row r="498" spans="1:6" ht="12.9" customHeight="1">
      <c r="A498" s="7">
        <v>19</v>
      </c>
      <c r="B498" s="7">
        <v>11.118000000000004</v>
      </c>
      <c r="C498" s="7"/>
      <c r="D498" s="7"/>
      <c r="E498" s="7"/>
      <c r="F498" s="8"/>
    </row>
    <row r="499" spans="1:6" ht="12.9" customHeight="1">
      <c r="A499" s="7">
        <v>20</v>
      </c>
      <c r="B499" s="7">
        <v>11.428000000000004</v>
      </c>
      <c r="C499" s="7"/>
      <c r="D499" s="7"/>
      <c r="E499" s="7"/>
      <c r="F499" s="8"/>
    </row>
    <row r="500" spans="1:6" ht="12.9" customHeight="1">
      <c r="A500" s="7">
        <v>21</v>
      </c>
      <c r="B500" s="7">
        <v>12.029000000000005</v>
      </c>
      <c r="C500" s="7"/>
      <c r="D500" s="7"/>
      <c r="E500" s="7"/>
      <c r="F500" s="8"/>
    </row>
    <row r="501" spans="1:6" ht="12.9" customHeight="1">
      <c r="A501" s="7">
        <v>22</v>
      </c>
      <c r="B501" s="7">
        <v>12.679000000000006</v>
      </c>
      <c r="C501" s="7"/>
      <c r="D501" s="7"/>
      <c r="E501" s="7"/>
      <c r="F501" s="8"/>
    </row>
    <row r="502" spans="1:6" ht="12.9" customHeight="1">
      <c r="A502" s="7">
        <v>23</v>
      </c>
      <c r="B502" s="7">
        <v>12.859000000000005</v>
      </c>
      <c r="C502" s="7"/>
      <c r="D502" s="7"/>
      <c r="E502" s="7"/>
      <c r="F502" s="8"/>
    </row>
    <row r="503" spans="1:6" ht="12.9" customHeight="1">
      <c r="A503" s="7">
        <v>24</v>
      </c>
      <c r="B503" s="7">
        <v>12.899000000000004</v>
      </c>
      <c r="C503" s="7"/>
      <c r="D503" s="7"/>
      <c r="E503" s="7"/>
      <c r="F503" s="8"/>
    </row>
    <row r="520" spans="1:6" ht="12.9" customHeight="1">
      <c r="A520" s="6" t="s">
        <v>63</v>
      </c>
      <c r="B520" s="7"/>
      <c r="C520" s="7"/>
      <c r="D520" s="7"/>
      <c r="E520" s="7"/>
      <c r="F520" s="8"/>
    </row>
    <row r="521" spans="1:6" ht="12.9" customHeight="1">
      <c r="A521" s="7" t="s">
        <v>5</v>
      </c>
      <c r="B521" s="7" t="s">
        <v>46</v>
      </c>
      <c r="C521" s="7"/>
      <c r="D521" s="7"/>
      <c r="E521" s="7"/>
      <c r="F521" s="8" t="s">
        <v>48</v>
      </c>
    </row>
    <row r="522" spans="1:6" ht="12.9" customHeight="1">
      <c r="A522" s="7">
        <v>0</v>
      </c>
      <c r="B522" s="7">
        <v>13.670000000000005</v>
      </c>
      <c r="C522" s="7"/>
      <c r="D522" s="7"/>
      <c r="E522" s="7"/>
      <c r="F522" s="8" t="s">
        <v>66</v>
      </c>
    </row>
    <row r="523" spans="1:6" ht="12.9" customHeight="1">
      <c r="A523" s="7">
        <v>1</v>
      </c>
      <c r="B523" s="7">
        <v>13.430000000000005</v>
      </c>
      <c r="C523" s="7"/>
      <c r="D523" s="7"/>
      <c r="E523" s="7"/>
      <c r="F523" s="8"/>
    </row>
    <row r="524" spans="1:6" ht="12.9" customHeight="1">
      <c r="A524" s="7">
        <v>2</v>
      </c>
      <c r="B524" s="7">
        <v>12.100000000000005</v>
      </c>
      <c r="C524" s="7"/>
      <c r="D524" s="7"/>
      <c r="E524" s="7"/>
      <c r="F524" s="8"/>
    </row>
    <row r="525" spans="1:6" ht="12.9" customHeight="1">
      <c r="A525" s="7">
        <v>3</v>
      </c>
      <c r="B525" s="7">
        <v>11.480000000000004</v>
      </c>
      <c r="C525" s="7"/>
      <c r="D525" s="7"/>
      <c r="E525" s="7"/>
      <c r="F525" s="8"/>
    </row>
    <row r="526" spans="1:6" ht="12.9" customHeight="1">
      <c r="A526" s="7">
        <v>3.2</v>
      </c>
      <c r="B526" s="7">
        <v>11.432000000000004</v>
      </c>
      <c r="C526" s="7"/>
      <c r="D526" s="7"/>
      <c r="E526" s="7"/>
      <c r="F526" s="8"/>
    </row>
    <row r="527" spans="1:6" ht="12.9" customHeight="1">
      <c r="A527" s="7">
        <v>4</v>
      </c>
      <c r="B527" s="7">
        <v>11.162000000000004</v>
      </c>
      <c r="C527" s="7"/>
      <c r="D527" s="7"/>
      <c r="E527" s="7"/>
      <c r="F527" s="8"/>
    </row>
    <row r="528" spans="1:6" ht="12.9" customHeight="1">
      <c r="A528" s="7">
        <v>5</v>
      </c>
      <c r="B528" s="7">
        <v>10.962000000000003</v>
      </c>
      <c r="C528" s="7"/>
      <c r="D528" s="7"/>
      <c r="E528" s="7"/>
      <c r="F528" s="8"/>
    </row>
    <row r="529" spans="1:6" ht="12.9" customHeight="1">
      <c r="A529" s="7">
        <v>6</v>
      </c>
      <c r="B529" s="7">
        <v>10.732000000000005</v>
      </c>
      <c r="C529" s="7"/>
      <c r="D529" s="7"/>
      <c r="E529" s="7"/>
      <c r="F529" s="8"/>
    </row>
    <row r="530" spans="1:6" ht="12.9" customHeight="1">
      <c r="A530" s="7">
        <v>8</v>
      </c>
      <c r="B530" s="7">
        <v>10.682000000000004</v>
      </c>
      <c r="C530" s="7"/>
      <c r="D530" s="7"/>
      <c r="E530" s="7"/>
      <c r="F530" s="8"/>
    </row>
    <row r="531" spans="1:6" ht="12.9" customHeight="1">
      <c r="A531" s="7">
        <v>10</v>
      </c>
      <c r="B531" s="7">
        <v>10.622000000000003</v>
      </c>
      <c r="C531" s="7"/>
      <c r="D531" s="7"/>
      <c r="E531" s="7"/>
      <c r="F531" s="8"/>
    </row>
    <row r="532" spans="1:6" ht="12.9" customHeight="1">
      <c r="A532" s="7">
        <v>12</v>
      </c>
      <c r="B532" s="7">
        <v>10.562000000000005</v>
      </c>
      <c r="C532" s="7"/>
      <c r="D532" s="7"/>
      <c r="E532" s="7"/>
      <c r="F532" s="8"/>
    </row>
    <row r="533" spans="1:6" ht="12.9" customHeight="1">
      <c r="A533" s="7">
        <v>14</v>
      </c>
      <c r="B533" s="7">
        <v>10.652000000000005</v>
      </c>
      <c r="C533" s="7"/>
      <c r="D533" s="7"/>
      <c r="E533" s="7"/>
      <c r="F533" s="8"/>
    </row>
    <row r="534" spans="1:6" ht="12.9" customHeight="1">
      <c r="A534" s="7">
        <v>16</v>
      </c>
      <c r="B534" s="7">
        <v>10.812000000000005</v>
      </c>
      <c r="C534" s="7"/>
      <c r="D534" s="7"/>
      <c r="E534" s="7"/>
      <c r="F534" s="8"/>
    </row>
    <row r="535" spans="1:6" ht="12.9" customHeight="1">
      <c r="A535" s="7">
        <v>18</v>
      </c>
      <c r="B535" s="7">
        <v>11.002000000000004</v>
      </c>
      <c r="C535" s="7"/>
      <c r="D535" s="7"/>
      <c r="E535" s="7"/>
      <c r="F535" s="8"/>
    </row>
    <row r="536" spans="1:6" ht="12.9" customHeight="1">
      <c r="A536" s="7">
        <v>19</v>
      </c>
      <c r="B536" s="7">
        <v>11.012000000000004</v>
      </c>
      <c r="C536" s="7"/>
      <c r="D536" s="7"/>
      <c r="E536" s="7"/>
      <c r="F536" s="8"/>
    </row>
    <row r="537" spans="1:6" ht="12.9" customHeight="1">
      <c r="A537" s="7">
        <v>20</v>
      </c>
      <c r="B537" s="7">
        <v>11.022000000000004</v>
      </c>
      <c r="C537" s="7"/>
      <c r="D537" s="7"/>
      <c r="E537" s="7"/>
      <c r="F537" s="8"/>
    </row>
    <row r="538" spans="1:6" ht="12.9" customHeight="1">
      <c r="A538" s="7">
        <v>21</v>
      </c>
      <c r="B538" s="7">
        <v>11.432000000000004</v>
      </c>
      <c r="C538" s="7"/>
      <c r="D538" s="7"/>
      <c r="E538" s="7"/>
      <c r="F538" s="8"/>
    </row>
    <row r="539" spans="1:6" ht="12.9" customHeight="1">
      <c r="A539" s="7">
        <v>22</v>
      </c>
      <c r="B539" s="7">
        <v>11.640000000000004</v>
      </c>
      <c r="C539" s="7"/>
      <c r="D539" s="7"/>
      <c r="E539" s="7"/>
      <c r="F539" s="8"/>
    </row>
    <row r="540" spans="1:6" ht="12.9" customHeight="1">
      <c r="A540" s="7">
        <v>23</v>
      </c>
      <c r="B540" s="7">
        <v>12.170000000000005</v>
      </c>
      <c r="C540" s="7"/>
      <c r="D540" s="7"/>
      <c r="E540" s="7"/>
      <c r="F540" s="8"/>
    </row>
    <row r="541" spans="1:6" ht="12.9" customHeight="1">
      <c r="A541" s="7">
        <v>24</v>
      </c>
      <c r="B541" s="7">
        <v>12.720000000000004</v>
      </c>
      <c r="C541" s="7"/>
      <c r="D541" s="7"/>
      <c r="E541" s="7"/>
      <c r="F541" s="8"/>
    </row>
    <row r="542" spans="1:6" ht="12.9" customHeight="1">
      <c r="A542" s="7">
        <v>26</v>
      </c>
      <c r="B542" s="7">
        <v>13.120000000000005</v>
      </c>
      <c r="C542" s="7"/>
      <c r="D542" s="7"/>
      <c r="E542" s="7"/>
      <c r="F542" s="8"/>
    </row>
    <row r="562" spans="1:6" ht="12.9" customHeight="1">
      <c r="A562" s="6" t="s">
        <v>64</v>
      </c>
      <c r="B562" s="7"/>
      <c r="C562" s="7"/>
      <c r="D562" s="7"/>
      <c r="E562" s="7"/>
      <c r="F562" s="8"/>
    </row>
    <row r="563" spans="1:6" ht="12.9" customHeight="1">
      <c r="A563" s="7" t="s">
        <v>5</v>
      </c>
      <c r="B563" s="7" t="s">
        <v>46</v>
      </c>
      <c r="C563" s="7"/>
      <c r="D563" s="7"/>
      <c r="E563" s="7"/>
      <c r="F563" s="8" t="s">
        <v>48</v>
      </c>
    </row>
    <row r="564" spans="1:6" ht="12.9" customHeight="1">
      <c r="A564" s="7">
        <v>0</v>
      </c>
      <c r="B564" s="7">
        <v>13.767000000000005</v>
      </c>
      <c r="C564" s="7"/>
      <c r="D564" s="7"/>
      <c r="E564" s="7"/>
      <c r="F564" s="8" t="s">
        <v>66</v>
      </c>
    </row>
    <row r="565" spans="1:6" ht="12.9" customHeight="1">
      <c r="A565" s="7">
        <v>1</v>
      </c>
      <c r="B565" s="7">
        <v>13.507000000000005</v>
      </c>
      <c r="C565" s="7"/>
      <c r="D565" s="7"/>
      <c r="E565" s="7"/>
      <c r="F565" s="8"/>
    </row>
    <row r="566" spans="1:6" ht="12.9" customHeight="1">
      <c r="A566" s="7">
        <v>2</v>
      </c>
      <c r="B566" s="7">
        <v>12.507000000000005</v>
      </c>
      <c r="C566" s="7"/>
      <c r="D566" s="7"/>
      <c r="E566" s="7"/>
      <c r="F566" s="8"/>
    </row>
    <row r="567" spans="1:6" ht="12.9" customHeight="1">
      <c r="A567" s="7">
        <v>3</v>
      </c>
      <c r="B567" s="7">
        <v>11.794000000000006</v>
      </c>
      <c r="C567" s="7"/>
      <c r="D567" s="7"/>
      <c r="E567" s="7"/>
      <c r="F567" s="8"/>
    </row>
    <row r="568" spans="1:6" ht="12.9" customHeight="1">
      <c r="A568" s="7">
        <v>3.5</v>
      </c>
      <c r="B568" s="7">
        <v>11.426000000000005</v>
      </c>
      <c r="C568" s="7"/>
      <c r="D568" s="7"/>
      <c r="E568" s="7"/>
      <c r="F568" s="8"/>
    </row>
    <row r="569" spans="1:6" ht="12.9" customHeight="1">
      <c r="A569" s="7">
        <v>4</v>
      </c>
      <c r="B569" s="7">
        <v>11.106</v>
      </c>
      <c r="C569" s="7"/>
      <c r="D569" s="7"/>
      <c r="E569" s="7"/>
      <c r="F569" s="8"/>
    </row>
    <row r="570" spans="1:6" ht="12.9" customHeight="1">
      <c r="A570" s="7">
        <v>5</v>
      </c>
      <c r="B570" s="7">
        <v>10.726000000000006</v>
      </c>
      <c r="C570" s="7"/>
      <c r="D570" s="7"/>
      <c r="E570" s="7"/>
      <c r="F570" s="8"/>
    </row>
    <row r="571" spans="1:6" ht="12.9" customHeight="1">
      <c r="A571" s="7">
        <v>6</v>
      </c>
      <c r="B571" s="7">
        <v>10.676000000000005</v>
      </c>
      <c r="C571" s="7"/>
      <c r="D571" s="7"/>
      <c r="E571" s="7"/>
      <c r="F571" s="8"/>
    </row>
    <row r="572" spans="1:6" ht="12.9" customHeight="1">
      <c r="A572" s="7">
        <v>7</v>
      </c>
      <c r="B572" s="7">
        <v>10.556000000000006</v>
      </c>
      <c r="C572" s="7"/>
      <c r="D572" s="7"/>
      <c r="E572" s="7"/>
      <c r="F572" s="8"/>
    </row>
    <row r="573" spans="1:6" ht="12.9" customHeight="1">
      <c r="A573" s="7">
        <v>8</v>
      </c>
      <c r="B573" s="7">
        <v>10.626000000000005</v>
      </c>
      <c r="C573" s="7"/>
      <c r="D573" s="7"/>
      <c r="E573" s="7"/>
      <c r="F573" s="8"/>
    </row>
    <row r="574" spans="1:6" ht="12.9" customHeight="1">
      <c r="A574" s="7">
        <v>10</v>
      </c>
      <c r="B574" s="7">
        <v>10.536000000000005</v>
      </c>
      <c r="C574" s="7"/>
      <c r="D574" s="7"/>
      <c r="E574" s="7"/>
      <c r="F574" s="8"/>
    </row>
    <row r="575" spans="1:6" ht="12.9" customHeight="1">
      <c r="A575" s="7">
        <v>12</v>
      </c>
      <c r="B575" s="7">
        <v>10.586000000000006</v>
      </c>
      <c r="C575" s="7"/>
      <c r="D575" s="7"/>
      <c r="E575" s="7"/>
      <c r="F575" s="8"/>
    </row>
    <row r="576" spans="1:6" ht="12.9" customHeight="1">
      <c r="A576" s="7">
        <v>14</v>
      </c>
      <c r="B576" s="7">
        <v>10.626000000000005</v>
      </c>
      <c r="C576" s="7"/>
      <c r="D576" s="7"/>
      <c r="E576" s="7"/>
      <c r="F576" s="8"/>
    </row>
    <row r="577" spans="1:6" ht="12.9" customHeight="1">
      <c r="A577" s="7">
        <v>16</v>
      </c>
      <c r="B577" s="7">
        <v>10.786000000000005</v>
      </c>
      <c r="C577" s="7"/>
      <c r="D577" s="7"/>
      <c r="E577" s="7"/>
      <c r="F577" s="8"/>
    </row>
    <row r="578" spans="1:6" ht="12.9" customHeight="1">
      <c r="A578" s="7">
        <v>18</v>
      </c>
      <c r="B578" s="7">
        <v>10.726000000000006</v>
      </c>
      <c r="C578" s="7"/>
      <c r="D578" s="7"/>
      <c r="E578" s="7"/>
      <c r="F578" s="8"/>
    </row>
    <row r="579" spans="1:6" ht="12.9" customHeight="1">
      <c r="A579" s="7">
        <v>19</v>
      </c>
      <c r="B579" s="7">
        <v>10.926000000000005</v>
      </c>
      <c r="C579" s="7"/>
      <c r="D579" s="7"/>
      <c r="E579" s="7"/>
      <c r="F579" s="8"/>
    </row>
    <row r="580" spans="1:6" ht="12.9" customHeight="1">
      <c r="A580" s="7">
        <v>20</v>
      </c>
      <c r="B580" s="7">
        <v>11.096000000000005</v>
      </c>
      <c r="C580" s="7"/>
      <c r="D580" s="7"/>
      <c r="E580" s="7"/>
      <c r="F580" s="8"/>
    </row>
    <row r="581" spans="1:6" ht="12.9" customHeight="1">
      <c r="A581" s="7">
        <v>21</v>
      </c>
      <c r="B581" s="7">
        <v>11.176000000000005</v>
      </c>
      <c r="C581" s="7"/>
      <c r="D581" s="7"/>
      <c r="E581" s="7"/>
      <c r="F581" s="8"/>
    </row>
    <row r="582" spans="1:6" ht="12.9" customHeight="1">
      <c r="A582" s="7">
        <v>21.5</v>
      </c>
      <c r="B582" s="7">
        <v>11.426000000000005</v>
      </c>
      <c r="C582" s="7"/>
      <c r="D582" s="7"/>
      <c r="E582" s="7"/>
      <c r="F582" s="8"/>
    </row>
    <row r="583" spans="1:6" ht="12.9" customHeight="1">
      <c r="A583" s="7">
        <v>22</v>
      </c>
      <c r="B583" s="7">
        <v>11.567000000000005</v>
      </c>
      <c r="C583" s="7"/>
      <c r="D583" s="7"/>
      <c r="E583" s="7"/>
      <c r="F583" s="8"/>
    </row>
    <row r="584" spans="1:6" ht="12.9" customHeight="1">
      <c r="A584" s="7">
        <v>23</v>
      </c>
      <c r="B584" s="7">
        <v>12.007000000000005</v>
      </c>
      <c r="C584" s="7"/>
      <c r="D584" s="7"/>
      <c r="E584" s="7"/>
      <c r="F584" s="8"/>
    </row>
    <row r="585" spans="1:6" ht="12.9" customHeight="1">
      <c r="A585" s="7">
        <v>24</v>
      </c>
      <c r="B585" s="7">
        <v>12.557000000000006</v>
      </c>
      <c r="C585" s="7"/>
      <c r="D585" s="7"/>
      <c r="E585" s="7"/>
      <c r="F585" s="8"/>
    </row>
    <row r="586" spans="1:6" ht="12.9" customHeight="1">
      <c r="A586" s="7">
        <v>25</v>
      </c>
      <c r="B586" s="7">
        <v>12.857000000000006</v>
      </c>
      <c r="C586" s="7"/>
      <c r="D586" s="7"/>
      <c r="E586" s="7"/>
      <c r="F586" s="8"/>
    </row>
    <row r="587" spans="1:6" ht="12.9" customHeight="1">
      <c r="A587" s="7">
        <v>28</v>
      </c>
      <c r="B587" s="7">
        <v>12.857000000000006</v>
      </c>
      <c r="C587" s="7"/>
      <c r="D587" s="7"/>
      <c r="E587" s="7"/>
      <c r="F587" s="8"/>
    </row>
    <row r="603" spans="1:6" ht="12.9" customHeight="1">
      <c r="A603" s="6" t="s">
        <v>67</v>
      </c>
      <c r="B603" s="7"/>
      <c r="C603" s="7"/>
      <c r="D603" s="7"/>
      <c r="E603" s="7"/>
      <c r="F603" s="8"/>
    </row>
    <row r="604" spans="1:6" ht="12.9" customHeight="1">
      <c r="A604" s="7" t="s">
        <v>5</v>
      </c>
      <c r="B604" s="7" t="s">
        <v>46</v>
      </c>
      <c r="C604" s="7"/>
      <c r="D604" s="7"/>
      <c r="E604" s="7"/>
      <c r="F604" s="8" t="s">
        <v>48</v>
      </c>
    </row>
    <row r="605" spans="1:6" ht="12.9" customHeight="1">
      <c r="A605" s="7">
        <v>0</v>
      </c>
      <c r="B605" s="7">
        <v>14.138000000000007</v>
      </c>
      <c r="C605" s="7"/>
      <c r="D605" s="7"/>
      <c r="E605" s="7"/>
      <c r="F605" s="8" t="s">
        <v>66</v>
      </c>
    </row>
    <row r="606" spans="1:6" ht="12.9" customHeight="1">
      <c r="A606" s="7">
        <v>1</v>
      </c>
      <c r="B606" s="7">
        <v>14.028000000000006</v>
      </c>
      <c r="C606" s="7"/>
      <c r="D606" s="7"/>
      <c r="E606" s="7"/>
      <c r="F606" s="8"/>
    </row>
    <row r="607" spans="1:6" ht="12.9" customHeight="1">
      <c r="A607" s="7">
        <v>2</v>
      </c>
      <c r="B607" s="7">
        <v>13.508000000000006</v>
      </c>
      <c r="C607" s="7"/>
      <c r="D607" s="7"/>
      <c r="E607" s="7"/>
      <c r="F607" s="8"/>
    </row>
    <row r="608" spans="1:6" ht="12.9" customHeight="1">
      <c r="A608" s="7">
        <v>3</v>
      </c>
      <c r="B608" s="7">
        <v>12.308000000000007</v>
      </c>
      <c r="C608" s="7"/>
      <c r="D608" s="7"/>
      <c r="E608" s="7"/>
      <c r="F608" s="8"/>
    </row>
    <row r="609" spans="1:6" ht="12.9" customHeight="1">
      <c r="A609" s="7">
        <v>4</v>
      </c>
      <c r="B609" s="7">
        <v>11.418000000000006</v>
      </c>
      <c r="C609" s="7"/>
      <c r="D609" s="7"/>
      <c r="E609" s="7"/>
      <c r="F609" s="8"/>
    </row>
    <row r="610" spans="1:6" ht="12.9" customHeight="1">
      <c r="A610" s="7">
        <v>5</v>
      </c>
      <c r="B610" s="7">
        <v>11.168000000000006</v>
      </c>
      <c r="C610" s="7"/>
      <c r="D610" s="7"/>
      <c r="E610" s="7"/>
      <c r="F610" s="8"/>
    </row>
    <row r="611" spans="1:6" ht="12.9" customHeight="1">
      <c r="A611" s="7">
        <v>6</v>
      </c>
      <c r="B611" s="7">
        <v>10.828000000000007</v>
      </c>
      <c r="C611" s="7"/>
      <c r="D611" s="7"/>
      <c r="E611" s="7"/>
      <c r="F611" s="8"/>
    </row>
    <row r="612" spans="1:6" ht="12.9" customHeight="1">
      <c r="A612" s="7">
        <v>7</v>
      </c>
      <c r="B612" s="7">
        <v>10.618000000000006</v>
      </c>
      <c r="C612" s="7"/>
      <c r="D612" s="7"/>
      <c r="E612" s="7"/>
      <c r="F612" s="8"/>
    </row>
    <row r="613" spans="1:6" ht="12.9" customHeight="1">
      <c r="A613" s="7">
        <v>9</v>
      </c>
      <c r="B613" s="7">
        <v>10.268000000000006</v>
      </c>
      <c r="C613" s="7"/>
      <c r="D613" s="7"/>
      <c r="E613" s="7"/>
      <c r="F613" s="8"/>
    </row>
    <row r="614" spans="1:6" ht="12.9" customHeight="1">
      <c r="A614" s="7">
        <v>11</v>
      </c>
      <c r="B614" s="7">
        <v>10.258000000000006</v>
      </c>
      <c r="C614" s="7"/>
      <c r="D614" s="7"/>
      <c r="E614" s="7"/>
      <c r="F614" s="8"/>
    </row>
    <row r="615" spans="1:6" ht="12.9" customHeight="1">
      <c r="A615" s="7">
        <v>13</v>
      </c>
      <c r="B615" s="7">
        <v>10.238000000000007</v>
      </c>
      <c r="C615" s="7"/>
      <c r="D615" s="7"/>
      <c r="E615" s="7"/>
      <c r="F615" s="8"/>
    </row>
    <row r="616" spans="1:6" ht="12.9" customHeight="1">
      <c r="A616" s="7">
        <v>15</v>
      </c>
      <c r="B616" s="7">
        <v>10.378000000000007</v>
      </c>
      <c r="C616" s="7"/>
      <c r="D616" s="7"/>
      <c r="E616" s="7"/>
      <c r="F616" s="8"/>
    </row>
    <row r="617" spans="1:6" ht="12.9" customHeight="1">
      <c r="A617" s="7">
        <v>17</v>
      </c>
      <c r="B617" s="7">
        <v>10.498000000000006</v>
      </c>
      <c r="C617" s="7"/>
      <c r="D617" s="7"/>
      <c r="E617" s="7"/>
      <c r="F617" s="8"/>
    </row>
    <row r="618" spans="1:6" ht="12.9" customHeight="1">
      <c r="A618" s="7">
        <v>18</v>
      </c>
      <c r="B618" s="7">
        <v>10.718000000000007</v>
      </c>
      <c r="C618" s="7"/>
      <c r="D618" s="7"/>
      <c r="E618" s="7"/>
      <c r="F618" s="8"/>
    </row>
    <row r="619" spans="1:6" ht="12.9" customHeight="1">
      <c r="A619" s="7">
        <v>19</v>
      </c>
      <c r="B619" s="7">
        <v>10.718000000000007</v>
      </c>
      <c r="C619" s="7"/>
      <c r="D619" s="7"/>
      <c r="E619" s="7"/>
      <c r="F619" s="8"/>
    </row>
    <row r="620" spans="1:6" ht="12.9" customHeight="1">
      <c r="A620" s="7">
        <v>20</v>
      </c>
      <c r="B620" s="7">
        <v>11.048000000000007</v>
      </c>
      <c r="C620" s="7"/>
      <c r="D620" s="7"/>
      <c r="E620" s="7"/>
      <c r="F620" s="8"/>
    </row>
    <row r="621" spans="1:6" ht="12.9" customHeight="1">
      <c r="A621" s="7">
        <v>21</v>
      </c>
      <c r="B621" s="7">
        <v>11.418000000000006</v>
      </c>
      <c r="C621" s="7"/>
      <c r="D621" s="7"/>
      <c r="E621" s="7"/>
      <c r="F621" s="8"/>
    </row>
    <row r="622" spans="1:6" ht="12.9" customHeight="1">
      <c r="A622" s="7">
        <v>22</v>
      </c>
      <c r="B622" s="7">
        <v>12.118000000000006</v>
      </c>
      <c r="C622" s="7"/>
      <c r="D622" s="7"/>
      <c r="E622" s="7"/>
      <c r="F622" s="8"/>
    </row>
    <row r="623" spans="1:6" ht="12.9" customHeight="1">
      <c r="A623" s="7">
        <v>23</v>
      </c>
      <c r="B623" s="7">
        <v>12.648000000000007</v>
      </c>
      <c r="C623" s="7"/>
      <c r="D623" s="7"/>
      <c r="E623" s="7"/>
      <c r="F623" s="8"/>
    </row>
    <row r="624" spans="1:6" ht="12.9" customHeight="1">
      <c r="A624" s="7">
        <v>24</v>
      </c>
      <c r="B624" s="7">
        <v>13.228000000000007</v>
      </c>
      <c r="C624" s="7"/>
      <c r="D624" s="7"/>
      <c r="E624" s="7"/>
      <c r="F624" s="8"/>
    </row>
    <row r="625" spans="1:6" ht="12.9" customHeight="1">
      <c r="A625" s="7">
        <v>25</v>
      </c>
      <c r="B625" s="7">
        <v>13.318000000000007</v>
      </c>
      <c r="C625" s="7"/>
      <c r="D625" s="7"/>
      <c r="E625" s="7"/>
      <c r="F625" s="8"/>
    </row>
    <row r="626" spans="1:6" ht="12.9" customHeight="1">
      <c r="A626" s="7">
        <v>27</v>
      </c>
      <c r="B626" s="7">
        <v>13.258000000000006</v>
      </c>
      <c r="C626" s="7"/>
      <c r="D626" s="7"/>
      <c r="E626" s="7"/>
      <c r="F626" s="8"/>
    </row>
    <row r="643" spans="1:6" ht="12.9" customHeight="1">
      <c r="A643" s="6" t="s">
        <v>68</v>
      </c>
      <c r="B643" s="7"/>
      <c r="C643" s="7"/>
      <c r="D643" s="7"/>
      <c r="E643" s="7"/>
      <c r="F643" s="8"/>
    </row>
    <row r="644" spans="1:6" ht="12.9" customHeight="1">
      <c r="A644" s="7" t="s">
        <v>5</v>
      </c>
      <c r="B644" s="7" t="s">
        <v>46</v>
      </c>
      <c r="C644" s="7"/>
      <c r="D644" s="7"/>
      <c r="E644" s="7"/>
      <c r="F644" s="8" t="s">
        <v>48</v>
      </c>
    </row>
    <row r="645" spans="1:6" ht="12.9" customHeight="1">
      <c r="A645" s="7">
        <v>0</v>
      </c>
      <c r="B645" s="7">
        <v>13.951000000000006</v>
      </c>
      <c r="C645" s="7"/>
      <c r="D645" s="7"/>
      <c r="E645" s="7"/>
      <c r="F645" s="8" t="s">
        <v>66</v>
      </c>
    </row>
    <row r="646" spans="1:6" ht="12.9" customHeight="1">
      <c r="A646" s="7">
        <v>1</v>
      </c>
      <c r="B646" s="7">
        <v>13.721000000000005</v>
      </c>
      <c r="C646" s="7"/>
      <c r="D646" s="7"/>
      <c r="E646" s="7"/>
      <c r="F646" s="8"/>
    </row>
    <row r="647" spans="1:6" ht="12.9" customHeight="1">
      <c r="A647" s="7">
        <v>2</v>
      </c>
      <c r="B647" s="7">
        <v>12.841000000000006</v>
      </c>
      <c r="C647" s="7"/>
      <c r="D647" s="7"/>
      <c r="E647" s="7"/>
      <c r="F647" s="8"/>
    </row>
    <row r="648" spans="1:6" ht="12.9" customHeight="1">
      <c r="A648" s="7">
        <v>3</v>
      </c>
      <c r="B648" s="7">
        <v>11.831000000000007</v>
      </c>
      <c r="C648" s="7"/>
      <c r="D648" s="7"/>
      <c r="E648" s="7"/>
      <c r="F648" s="8"/>
    </row>
    <row r="649" spans="1:6" ht="12.9" customHeight="1">
      <c r="A649" s="7">
        <v>4</v>
      </c>
      <c r="B649" s="7">
        <v>11.424000000000007</v>
      </c>
      <c r="C649" s="7"/>
      <c r="D649" s="7"/>
      <c r="E649" s="7"/>
      <c r="F649" s="8"/>
    </row>
    <row r="650" spans="1:6" ht="12.9" customHeight="1">
      <c r="A650" s="7">
        <v>5</v>
      </c>
      <c r="B650" s="7">
        <v>11.084000000000007</v>
      </c>
      <c r="C650" s="7"/>
      <c r="D650" s="7"/>
      <c r="E650" s="7"/>
      <c r="F650" s="8"/>
    </row>
    <row r="651" spans="1:6" ht="12.9" customHeight="1">
      <c r="A651" s="7">
        <v>6</v>
      </c>
      <c r="B651" s="7">
        <v>10.674000000000007</v>
      </c>
      <c r="C651" s="7"/>
      <c r="D651" s="7"/>
      <c r="E651" s="7"/>
      <c r="F651" s="8"/>
    </row>
    <row r="652" spans="1:6" ht="12.9" customHeight="1">
      <c r="A652" s="7">
        <v>7</v>
      </c>
      <c r="B652" s="7">
        <v>10.564000000000007</v>
      </c>
      <c r="C652" s="7"/>
      <c r="D652" s="7"/>
      <c r="E652" s="7"/>
      <c r="F652" s="8"/>
    </row>
    <row r="653" spans="1:6" ht="12.9" customHeight="1">
      <c r="A653" s="7">
        <v>9</v>
      </c>
      <c r="B653" s="7">
        <v>10.364000000000006</v>
      </c>
      <c r="C653" s="7"/>
      <c r="D653" s="7"/>
      <c r="E653" s="7"/>
      <c r="F653" s="8"/>
    </row>
    <row r="654" spans="1:6" ht="12.9" customHeight="1">
      <c r="A654" s="7">
        <v>11</v>
      </c>
      <c r="B654" s="7">
        <v>10.294000000000008</v>
      </c>
      <c r="C654" s="7"/>
      <c r="D654" s="7"/>
      <c r="E654" s="7"/>
      <c r="F654" s="8"/>
    </row>
    <row r="655" spans="1:6" ht="12.9" customHeight="1">
      <c r="A655" s="7">
        <v>13</v>
      </c>
      <c r="B655" s="7">
        <v>10.324000000000007</v>
      </c>
      <c r="C655" s="7"/>
      <c r="D655" s="7"/>
      <c r="E655" s="7"/>
      <c r="F655" s="8"/>
    </row>
    <row r="656" spans="1:6" ht="12.9" customHeight="1">
      <c r="A656" s="7">
        <v>15</v>
      </c>
      <c r="B656" s="7">
        <v>10.514000000000006</v>
      </c>
      <c r="C656" s="7"/>
      <c r="D656" s="7"/>
      <c r="E656" s="7"/>
      <c r="F656" s="8"/>
    </row>
    <row r="657" spans="1:6" ht="12.9" customHeight="1">
      <c r="A657" s="7">
        <v>17</v>
      </c>
      <c r="B657" s="7">
        <v>10.574000000000007</v>
      </c>
      <c r="C657" s="7"/>
      <c r="D657" s="7"/>
      <c r="E657" s="7"/>
      <c r="F657" s="8"/>
    </row>
    <row r="658" spans="1:6" ht="12.9" customHeight="1">
      <c r="A658" s="7">
        <v>19</v>
      </c>
      <c r="B658" s="7">
        <v>10.574000000000007</v>
      </c>
      <c r="C658" s="7"/>
      <c r="D658" s="7"/>
      <c r="E658" s="7"/>
      <c r="F658" s="8"/>
    </row>
    <row r="659" spans="1:6" ht="12.9" customHeight="1">
      <c r="A659" s="7">
        <v>21</v>
      </c>
      <c r="B659" s="7">
        <v>10.634000000000007</v>
      </c>
      <c r="C659" s="7"/>
      <c r="D659" s="7"/>
      <c r="E659" s="7"/>
      <c r="F659" s="8"/>
    </row>
    <row r="660" spans="1:6" ht="12.9" customHeight="1">
      <c r="A660" s="7">
        <v>23</v>
      </c>
      <c r="B660" s="7">
        <v>10.734000000000007</v>
      </c>
      <c r="C660" s="7"/>
      <c r="D660" s="7"/>
      <c r="E660" s="7"/>
      <c r="F660" s="8"/>
    </row>
    <row r="661" spans="1:6" ht="12.9" customHeight="1">
      <c r="A661" s="7">
        <v>24</v>
      </c>
      <c r="B661" s="7">
        <v>10.894000000000007</v>
      </c>
      <c r="C661" s="7"/>
      <c r="D661" s="7"/>
      <c r="E661" s="7"/>
      <c r="F661" s="8"/>
    </row>
    <row r="662" spans="1:6" ht="12.9" customHeight="1">
      <c r="A662" s="7">
        <v>25</v>
      </c>
      <c r="B662" s="7">
        <v>11.004000000000007</v>
      </c>
      <c r="C662" s="7"/>
      <c r="D662" s="7"/>
      <c r="E662" s="7"/>
      <c r="F662" s="8"/>
    </row>
    <row r="663" spans="1:6" ht="12.9" customHeight="1">
      <c r="A663" s="7">
        <v>26</v>
      </c>
      <c r="B663" s="7">
        <v>11.054000000000007</v>
      </c>
      <c r="C663" s="7"/>
      <c r="D663" s="7"/>
      <c r="E663" s="7"/>
      <c r="F663" s="8"/>
    </row>
    <row r="664" spans="1:6" ht="12.9" customHeight="1">
      <c r="A664" s="7">
        <v>27</v>
      </c>
      <c r="B664" s="7">
        <v>11.424000000000007</v>
      </c>
      <c r="C664" s="7"/>
      <c r="D664" s="7"/>
      <c r="E664" s="7"/>
      <c r="F664" s="8"/>
    </row>
    <row r="665" spans="1:6" ht="12.9" customHeight="1">
      <c r="A665" s="7">
        <v>28</v>
      </c>
      <c r="B665" s="7">
        <v>11.621000000000006</v>
      </c>
      <c r="C665" s="7"/>
      <c r="D665" s="7"/>
      <c r="E665" s="7"/>
      <c r="F665" s="8"/>
    </row>
    <row r="666" spans="1:6" ht="12.9" customHeight="1">
      <c r="A666" s="7">
        <v>30</v>
      </c>
      <c r="B666" s="7">
        <v>12.701000000000006</v>
      </c>
      <c r="C666" s="7"/>
      <c r="D666" s="7"/>
      <c r="E666" s="7"/>
      <c r="F666" s="8"/>
    </row>
    <row r="667" spans="1:6" ht="12.9" customHeight="1">
      <c r="A667" s="7">
        <v>32</v>
      </c>
      <c r="B667" s="7">
        <v>13.391000000000005</v>
      </c>
      <c r="C667" s="7"/>
      <c r="D667" s="7"/>
      <c r="E667" s="7"/>
      <c r="F667" s="8"/>
    </row>
    <row r="668" spans="1:6" ht="12.9" customHeight="1">
      <c r="A668" s="7">
        <v>33</v>
      </c>
      <c r="B668" s="7">
        <v>13.711000000000006</v>
      </c>
      <c r="C668" s="7"/>
      <c r="D668" s="7"/>
      <c r="E668" s="7"/>
      <c r="F668" s="8"/>
    </row>
    <row r="669" spans="1:6" ht="12.9" customHeight="1">
      <c r="A669" s="7">
        <v>34</v>
      </c>
      <c r="B669" s="7">
        <v>13.771000000000006</v>
      </c>
      <c r="C669" s="7"/>
      <c r="D669" s="7"/>
      <c r="E669" s="7"/>
      <c r="F669" s="8"/>
    </row>
    <row r="670" spans="1:6" ht="12.9" customHeight="1">
      <c r="A670" s="7">
        <v>36</v>
      </c>
      <c r="B670" s="7">
        <v>13.771000000000006</v>
      </c>
      <c r="C670" s="7"/>
      <c r="D670" s="7"/>
      <c r="E670" s="7"/>
      <c r="F670" s="8"/>
    </row>
    <row r="675" spans="1:6" ht="12.9" customHeight="1">
      <c r="A675" s="6" t="s">
        <v>69</v>
      </c>
      <c r="B675" s="7"/>
      <c r="C675" s="7"/>
      <c r="D675" s="7"/>
      <c r="E675" s="7"/>
      <c r="F675" s="8"/>
    </row>
    <row r="676" spans="1:6" ht="12.9" customHeight="1">
      <c r="A676" s="7" t="s">
        <v>5</v>
      </c>
      <c r="B676" s="7" t="s">
        <v>46</v>
      </c>
      <c r="C676" s="7"/>
      <c r="D676" s="7"/>
      <c r="E676" s="7"/>
      <c r="F676" s="8" t="s">
        <v>48</v>
      </c>
    </row>
    <row r="677" spans="1:6" ht="12.9" customHeight="1">
      <c r="A677" s="7">
        <v>0</v>
      </c>
      <c r="B677" s="7">
        <v>14.187000000000006</v>
      </c>
      <c r="C677" s="7"/>
      <c r="D677" s="7"/>
      <c r="E677" s="7"/>
      <c r="F677" s="8" t="s">
        <v>66</v>
      </c>
    </row>
    <row r="678" spans="1:6" ht="12.9" customHeight="1">
      <c r="A678" s="7">
        <v>1</v>
      </c>
      <c r="B678" s="7">
        <v>13.977000000000006</v>
      </c>
      <c r="C678" s="7"/>
      <c r="D678" s="7"/>
      <c r="E678" s="7"/>
      <c r="F678" s="8"/>
    </row>
    <row r="679" spans="1:6" ht="12.9" customHeight="1">
      <c r="A679" s="7">
        <v>2</v>
      </c>
      <c r="B679" s="7">
        <v>13.077000000000005</v>
      </c>
      <c r="C679" s="7"/>
      <c r="D679" s="7"/>
      <c r="E679" s="7"/>
      <c r="F679" s="8"/>
    </row>
    <row r="680" spans="1:6" ht="12.9" customHeight="1">
      <c r="A680" s="7">
        <v>3</v>
      </c>
      <c r="B680" s="7">
        <v>12.377000000000006</v>
      </c>
      <c r="C680" s="7"/>
      <c r="D680" s="7"/>
      <c r="E680" s="7"/>
      <c r="F680" s="8"/>
    </row>
    <row r="681" spans="1:6" ht="12.9" customHeight="1">
      <c r="A681" s="7">
        <v>4</v>
      </c>
      <c r="B681" s="7">
        <v>11.637000000000006</v>
      </c>
      <c r="C681" s="7"/>
      <c r="D681" s="7"/>
      <c r="E681" s="7"/>
      <c r="F681" s="8"/>
    </row>
    <row r="682" spans="1:6" ht="12.9" customHeight="1">
      <c r="A682" s="7">
        <v>4.5</v>
      </c>
      <c r="B682" s="7">
        <v>11.412000000000006</v>
      </c>
      <c r="C682" s="7"/>
      <c r="D682" s="7"/>
      <c r="E682" s="7"/>
      <c r="F682" s="8"/>
    </row>
    <row r="683" spans="1:6" ht="12.9" customHeight="1">
      <c r="A683" s="7">
        <v>5</v>
      </c>
      <c r="B683" s="7">
        <v>10.842000000000006</v>
      </c>
      <c r="C683" s="7"/>
      <c r="D683" s="7"/>
      <c r="E683" s="7"/>
      <c r="F683" s="8"/>
    </row>
    <row r="684" spans="1:6" ht="12.9" customHeight="1">
      <c r="A684" s="7">
        <v>6</v>
      </c>
      <c r="B684" s="7">
        <v>10.592000000000006</v>
      </c>
      <c r="C684" s="7"/>
      <c r="D684" s="7"/>
      <c r="E684" s="7"/>
      <c r="F684" s="8"/>
    </row>
    <row r="685" spans="1:6" ht="12.9" customHeight="1">
      <c r="A685" s="7">
        <v>7</v>
      </c>
      <c r="B685" s="7">
        <v>10.492000000000006</v>
      </c>
      <c r="C685" s="7"/>
      <c r="D685" s="7"/>
      <c r="E685" s="7"/>
      <c r="F685" s="8"/>
    </row>
    <row r="686" spans="1:6" ht="12.9" customHeight="1">
      <c r="A686" s="7">
        <v>9</v>
      </c>
      <c r="B686" s="7">
        <v>10.402000000000006</v>
      </c>
      <c r="C686" s="7"/>
      <c r="D686" s="7"/>
      <c r="E686" s="7"/>
      <c r="F686" s="8"/>
    </row>
    <row r="687" spans="1:6" ht="12.9" customHeight="1">
      <c r="A687" s="7">
        <v>11</v>
      </c>
      <c r="B687" s="7">
        <v>10.382000000000007</v>
      </c>
      <c r="C687" s="7"/>
      <c r="D687" s="7"/>
      <c r="E687" s="7"/>
      <c r="F687" s="8"/>
    </row>
    <row r="688" spans="1:6" ht="12.9" customHeight="1">
      <c r="A688" s="7">
        <v>13</v>
      </c>
      <c r="B688" s="7">
        <v>9.9420000000000055</v>
      </c>
      <c r="C688" s="7"/>
      <c r="D688" s="7"/>
      <c r="E688" s="7"/>
      <c r="F688" s="8"/>
    </row>
    <row r="689" spans="1:6" ht="12.9" customHeight="1">
      <c r="A689" s="7">
        <v>15</v>
      </c>
      <c r="B689" s="7">
        <v>9.4920000000000062</v>
      </c>
      <c r="C689" s="7"/>
      <c r="D689" s="7"/>
      <c r="E689" s="7"/>
      <c r="F689" s="8"/>
    </row>
    <row r="690" spans="1:6" ht="12.9" customHeight="1">
      <c r="A690" s="7">
        <v>17</v>
      </c>
      <c r="B690" s="7">
        <v>9.1620000000000061</v>
      </c>
      <c r="C690" s="7"/>
      <c r="D690" s="7"/>
      <c r="E690" s="7"/>
      <c r="F690" s="8"/>
    </row>
    <row r="691" spans="1:6" ht="12.9" customHeight="1">
      <c r="A691" s="7">
        <v>19</v>
      </c>
      <c r="B691" s="7">
        <v>10.382000000000007</v>
      </c>
      <c r="C691" s="7"/>
      <c r="D691" s="7"/>
      <c r="E691" s="7"/>
      <c r="F691" s="8"/>
    </row>
    <row r="692" spans="1:6" ht="12.9" customHeight="1">
      <c r="A692" s="7">
        <v>20</v>
      </c>
      <c r="B692" s="7">
        <v>10.672000000000006</v>
      </c>
      <c r="C692" s="7"/>
      <c r="D692" s="7"/>
      <c r="E692" s="7"/>
      <c r="F692" s="8"/>
    </row>
    <row r="693" spans="1:6" ht="12.9" customHeight="1">
      <c r="A693" s="7">
        <v>21</v>
      </c>
      <c r="B693" s="7">
        <v>11.092000000000006</v>
      </c>
      <c r="C693" s="7"/>
      <c r="D693" s="7"/>
      <c r="E693" s="7"/>
      <c r="F693" s="8"/>
    </row>
    <row r="694" spans="1:6" ht="12.9" customHeight="1">
      <c r="A694" s="7">
        <v>22</v>
      </c>
      <c r="B694" s="7">
        <v>11.412000000000006</v>
      </c>
      <c r="C694" s="7"/>
      <c r="D694" s="7"/>
      <c r="E694" s="7"/>
      <c r="F694" s="8"/>
    </row>
    <row r="695" spans="1:6" ht="12.9" customHeight="1">
      <c r="A695" s="7">
        <v>23</v>
      </c>
      <c r="B695" s="7">
        <v>11.807000000000006</v>
      </c>
      <c r="C695" s="7"/>
      <c r="D695" s="7"/>
      <c r="E695" s="7"/>
      <c r="F695" s="8"/>
    </row>
    <row r="696" spans="1:6" ht="12.9" customHeight="1">
      <c r="A696" s="7">
        <v>24</v>
      </c>
      <c r="B696" s="7">
        <v>12.147000000000006</v>
      </c>
      <c r="C696" s="7"/>
      <c r="D696" s="7"/>
      <c r="E696" s="7"/>
      <c r="F696" s="8"/>
    </row>
    <row r="697" spans="1:6" ht="12.9" customHeight="1">
      <c r="A697" s="7">
        <v>28</v>
      </c>
      <c r="B697" s="7">
        <v>12.337000000000007</v>
      </c>
      <c r="C697" s="7"/>
      <c r="D697" s="7"/>
      <c r="E697" s="7"/>
      <c r="F697" s="8"/>
    </row>
    <row r="698" spans="1:6" ht="12.9" customHeight="1">
      <c r="A698" s="7">
        <v>32</v>
      </c>
      <c r="B698" s="7">
        <v>12.257000000000005</v>
      </c>
      <c r="C698" s="7"/>
      <c r="D698" s="7"/>
      <c r="E698" s="7"/>
      <c r="F698" s="8"/>
    </row>
    <row r="699" spans="1:6" ht="12.9" customHeight="1">
      <c r="A699" s="7">
        <v>34</v>
      </c>
      <c r="B699" s="7">
        <v>13.227000000000006</v>
      </c>
      <c r="C699" s="7"/>
      <c r="D699" s="7"/>
      <c r="E699" s="7"/>
      <c r="F699" s="8"/>
    </row>
    <row r="700" spans="1:6" ht="12.9" customHeight="1">
      <c r="A700" s="7">
        <v>37</v>
      </c>
      <c r="B700" s="7">
        <v>14.037000000000006</v>
      </c>
      <c r="C700" s="7"/>
      <c r="D700" s="7"/>
      <c r="E700" s="7"/>
      <c r="F700" s="8" t="s">
        <v>74</v>
      </c>
    </row>
    <row r="725" spans="1:6" ht="12.9" customHeight="1">
      <c r="A725" s="6" t="s">
        <v>70</v>
      </c>
      <c r="B725" s="7"/>
      <c r="C725" s="7"/>
      <c r="D725" s="7"/>
      <c r="E725" s="7"/>
      <c r="F725" s="8"/>
    </row>
    <row r="726" spans="1:6" ht="12.9" customHeight="1">
      <c r="A726" s="7" t="s">
        <v>5</v>
      </c>
      <c r="B726" s="7" t="s">
        <v>46</v>
      </c>
      <c r="C726" s="7"/>
      <c r="D726" s="7"/>
      <c r="E726" s="7"/>
      <c r="F726" s="8" t="s">
        <v>48</v>
      </c>
    </row>
    <row r="727" spans="1:6" ht="12.9" customHeight="1">
      <c r="A727" s="7">
        <v>0</v>
      </c>
      <c r="B727" s="7">
        <v>14.216000000000008</v>
      </c>
      <c r="C727" s="7"/>
      <c r="D727" s="7"/>
      <c r="E727" s="7"/>
      <c r="F727" s="8" t="s">
        <v>66</v>
      </c>
    </row>
    <row r="728" spans="1:6" ht="12.9" customHeight="1">
      <c r="A728" s="7">
        <v>2</v>
      </c>
      <c r="B728" s="7">
        <v>13.847000000000008</v>
      </c>
      <c r="C728" s="7"/>
      <c r="D728" s="7"/>
      <c r="E728" s="7"/>
      <c r="F728" s="8"/>
    </row>
    <row r="729" spans="1:6" ht="12.9" customHeight="1">
      <c r="A729" s="7">
        <v>3</v>
      </c>
      <c r="B729" s="7">
        <v>13.23200000000001</v>
      </c>
      <c r="C729" s="7"/>
      <c r="D729" s="7"/>
      <c r="E729" s="7"/>
      <c r="F729" s="8"/>
    </row>
    <row r="730" spans="1:6" ht="12.9" customHeight="1">
      <c r="A730" s="7">
        <v>4</v>
      </c>
      <c r="B730" s="7">
        <v>12.612000000000009</v>
      </c>
      <c r="C730" s="7"/>
      <c r="D730" s="7"/>
      <c r="E730" s="7"/>
      <c r="F730" s="8"/>
    </row>
    <row r="731" spans="1:6" ht="12.9" customHeight="1">
      <c r="A731" s="7">
        <v>5</v>
      </c>
      <c r="B731" s="7">
        <v>11.75200000000001</v>
      </c>
      <c r="C731" s="7"/>
      <c r="D731" s="7"/>
      <c r="E731" s="7"/>
      <c r="F731" s="8"/>
    </row>
    <row r="732" spans="1:6" ht="12.9" customHeight="1">
      <c r="A732" s="7">
        <v>6</v>
      </c>
      <c r="B732" s="7">
        <v>11.432000000000009</v>
      </c>
      <c r="C732" s="7"/>
      <c r="D732" s="7"/>
      <c r="E732" s="7"/>
      <c r="F732" s="8"/>
    </row>
    <row r="733" spans="1:6" ht="12.9" customHeight="1">
      <c r="A733" s="7">
        <v>7</v>
      </c>
      <c r="B733" s="7">
        <v>10.932000000000009</v>
      </c>
      <c r="C733" s="7"/>
      <c r="D733" s="7"/>
      <c r="E733" s="7"/>
      <c r="F733" s="8"/>
    </row>
    <row r="734" spans="1:6" ht="12.9" customHeight="1">
      <c r="A734" s="7">
        <v>8</v>
      </c>
      <c r="B734" s="7">
        <v>10.592000000000009</v>
      </c>
      <c r="C734" s="7"/>
      <c r="D734" s="7"/>
      <c r="E734" s="7"/>
      <c r="F734" s="8"/>
    </row>
    <row r="735" spans="1:6" ht="12.9" customHeight="1">
      <c r="A735" s="7">
        <v>9</v>
      </c>
      <c r="B735" s="7">
        <v>10.49200000000001</v>
      </c>
      <c r="C735" s="7"/>
      <c r="D735" s="7"/>
      <c r="E735" s="7"/>
      <c r="F735" s="8"/>
    </row>
    <row r="736" spans="1:6" ht="12.9" customHeight="1">
      <c r="A736" s="7">
        <v>11</v>
      </c>
      <c r="B736" s="7">
        <v>10.352000000000009</v>
      </c>
      <c r="C736" s="7"/>
      <c r="D736" s="7"/>
      <c r="E736" s="7"/>
      <c r="F736" s="8"/>
    </row>
    <row r="737" spans="1:6" ht="12.9" customHeight="1">
      <c r="A737" s="7">
        <v>13</v>
      </c>
      <c r="B737" s="7">
        <v>10.39200000000001</v>
      </c>
      <c r="C737" s="7"/>
      <c r="D737" s="7"/>
      <c r="E737" s="7"/>
      <c r="F737" s="8"/>
    </row>
    <row r="738" spans="1:6" ht="12.9" customHeight="1">
      <c r="A738" s="7">
        <v>15</v>
      </c>
      <c r="B738" s="7">
        <v>10.25200000000001</v>
      </c>
      <c r="C738" s="7"/>
      <c r="D738" s="7"/>
      <c r="E738" s="7"/>
      <c r="F738" s="8"/>
    </row>
    <row r="739" spans="1:6" ht="12.9" customHeight="1">
      <c r="A739" s="7">
        <v>17</v>
      </c>
      <c r="B739" s="7">
        <v>10.24200000000001</v>
      </c>
      <c r="C739" s="7"/>
      <c r="D739" s="7"/>
      <c r="E739" s="7"/>
      <c r="F739" s="8"/>
    </row>
    <row r="740" spans="1:6" ht="12.9" customHeight="1">
      <c r="A740" s="7">
        <v>19</v>
      </c>
      <c r="B740" s="7">
        <v>10.192000000000009</v>
      </c>
      <c r="C740" s="7"/>
      <c r="D740" s="7"/>
      <c r="E740" s="7"/>
      <c r="F740" s="8"/>
    </row>
    <row r="741" spans="1:6" ht="12.9" customHeight="1">
      <c r="A741" s="7">
        <v>21</v>
      </c>
      <c r="B741" s="7">
        <v>10.112000000000009</v>
      </c>
      <c r="C741" s="7"/>
      <c r="D741" s="7"/>
      <c r="E741" s="7"/>
      <c r="F741" s="8"/>
    </row>
    <row r="742" spans="1:6" ht="12.9" customHeight="1">
      <c r="A742" s="7">
        <v>23</v>
      </c>
      <c r="B742" s="7">
        <v>10.30200000000001</v>
      </c>
      <c r="C742" s="7"/>
      <c r="D742" s="7"/>
      <c r="E742" s="7"/>
      <c r="F742" s="8"/>
    </row>
    <row r="743" spans="1:6" ht="12.9" customHeight="1">
      <c r="A743" s="7">
        <v>25</v>
      </c>
      <c r="B743" s="7">
        <v>10.422000000000009</v>
      </c>
      <c r="C743" s="7"/>
      <c r="D743" s="7"/>
      <c r="E743" s="7"/>
      <c r="F743" s="8"/>
    </row>
    <row r="744" spans="1:6" ht="12.9" customHeight="1">
      <c r="A744" s="7">
        <v>26</v>
      </c>
      <c r="B744" s="7">
        <v>10.57200000000001</v>
      </c>
      <c r="C744" s="7"/>
      <c r="D744" s="7"/>
      <c r="E744" s="7"/>
      <c r="F744" s="8"/>
    </row>
    <row r="745" spans="1:6" ht="12.9" customHeight="1">
      <c r="A745" s="7">
        <v>27</v>
      </c>
      <c r="B745" s="7">
        <v>10.73200000000001</v>
      </c>
      <c r="C745" s="7"/>
      <c r="D745" s="7"/>
      <c r="E745" s="7"/>
      <c r="F745" s="8"/>
    </row>
    <row r="746" spans="1:6" ht="12.9" customHeight="1">
      <c r="A746" s="7">
        <v>28</v>
      </c>
      <c r="B746" s="7">
        <v>10.81200000000001</v>
      </c>
      <c r="C746" s="7"/>
      <c r="D746" s="7"/>
      <c r="E746" s="7"/>
      <c r="F746" s="8"/>
    </row>
    <row r="747" spans="1:6" ht="12.9" customHeight="1">
      <c r="A747" s="7">
        <v>29</v>
      </c>
      <c r="B747" s="7">
        <v>11.432000000000009</v>
      </c>
      <c r="C747" s="7"/>
      <c r="D747" s="7"/>
      <c r="E747" s="7"/>
      <c r="F747" s="8"/>
    </row>
    <row r="748" spans="1:6" ht="12.9" customHeight="1">
      <c r="A748" s="7">
        <v>30</v>
      </c>
      <c r="B748" s="7">
        <v>11.692000000000009</v>
      </c>
      <c r="C748" s="7"/>
      <c r="D748" s="7"/>
      <c r="E748" s="7"/>
      <c r="F748" s="8"/>
    </row>
    <row r="749" spans="1:6" ht="12.9" customHeight="1">
      <c r="A749" s="7">
        <v>41</v>
      </c>
      <c r="B749" s="7">
        <v>13.692000000000009</v>
      </c>
      <c r="C749" s="7"/>
      <c r="D749" s="7"/>
      <c r="E749" s="7"/>
      <c r="F749" s="8" t="s">
        <v>75</v>
      </c>
    </row>
    <row r="767" spans="1:6" ht="12.9" customHeight="1">
      <c r="A767" s="6" t="s">
        <v>71</v>
      </c>
      <c r="B767" s="7"/>
      <c r="C767" s="7"/>
      <c r="D767" s="7"/>
      <c r="E767" s="7"/>
      <c r="F767" s="8"/>
    </row>
    <row r="768" spans="1:6" ht="12.9" customHeight="1">
      <c r="A768" s="7" t="s">
        <v>5</v>
      </c>
      <c r="B768" s="7" t="s">
        <v>46</v>
      </c>
      <c r="C768" s="7"/>
      <c r="D768" s="7"/>
      <c r="E768" s="7"/>
      <c r="F768" s="8" t="s">
        <v>48</v>
      </c>
    </row>
    <row r="769" spans="1:6" ht="12.9" customHeight="1">
      <c r="A769" s="7">
        <v>0</v>
      </c>
      <c r="B769" s="7">
        <v>14.342000000000009</v>
      </c>
      <c r="C769" s="7"/>
      <c r="D769" s="7"/>
      <c r="E769" s="7"/>
      <c r="F769" s="8" t="s">
        <v>66</v>
      </c>
    </row>
    <row r="770" spans="1:6" ht="12.9" customHeight="1">
      <c r="A770" s="7">
        <v>1</v>
      </c>
      <c r="B770" s="7">
        <v>13.90200000000001</v>
      </c>
      <c r="C770" s="7"/>
      <c r="D770" s="7"/>
      <c r="E770" s="7"/>
      <c r="F770" s="8"/>
    </row>
    <row r="771" spans="1:6" ht="12.9" customHeight="1">
      <c r="A771" s="7">
        <v>2</v>
      </c>
      <c r="B771" s="7">
        <v>12.762000000000009</v>
      </c>
      <c r="C771" s="7"/>
      <c r="D771" s="7"/>
      <c r="E771" s="7"/>
      <c r="F771" s="8"/>
    </row>
    <row r="772" spans="1:6" ht="12.9" customHeight="1">
      <c r="A772" s="7">
        <v>3</v>
      </c>
      <c r="B772" s="7">
        <v>11.98200000000001</v>
      </c>
      <c r="C772" s="7"/>
      <c r="D772" s="7"/>
      <c r="E772" s="7"/>
      <c r="F772" s="8"/>
    </row>
    <row r="773" spans="1:6" ht="12.9" customHeight="1">
      <c r="A773" s="7">
        <v>4</v>
      </c>
      <c r="B773" s="7">
        <v>11.436000000000011</v>
      </c>
      <c r="C773" s="7"/>
      <c r="D773" s="7"/>
      <c r="E773" s="7"/>
      <c r="F773" s="8"/>
    </row>
    <row r="774" spans="1:6" ht="12.9" customHeight="1">
      <c r="A774" s="7">
        <v>5</v>
      </c>
      <c r="B774" s="7">
        <v>10.96600000000001</v>
      </c>
      <c r="C774" s="7"/>
      <c r="D774" s="7"/>
      <c r="E774" s="7"/>
      <c r="F774" s="8"/>
    </row>
    <row r="775" spans="1:6" ht="12.9" customHeight="1">
      <c r="A775" s="7">
        <v>6</v>
      </c>
      <c r="B775" s="7">
        <v>10.77600000000001</v>
      </c>
      <c r="C775" s="7"/>
      <c r="D775" s="7"/>
      <c r="E775" s="7"/>
      <c r="F775" s="8"/>
    </row>
    <row r="776" spans="1:6" ht="12.9" customHeight="1">
      <c r="A776" s="7">
        <v>7</v>
      </c>
      <c r="B776" s="7">
        <v>10.766000000000011</v>
      </c>
      <c r="C776" s="7"/>
      <c r="D776" s="7"/>
      <c r="E776" s="7"/>
      <c r="F776" s="8"/>
    </row>
    <row r="777" spans="1:6" ht="12.9" customHeight="1">
      <c r="A777" s="7">
        <v>9</v>
      </c>
      <c r="B777" s="7">
        <v>10.63600000000001</v>
      </c>
      <c r="C777" s="7"/>
      <c r="D777" s="7"/>
      <c r="E777" s="7"/>
      <c r="F777" s="8"/>
    </row>
    <row r="778" spans="1:6" ht="12.9" customHeight="1">
      <c r="A778" s="7">
        <v>11</v>
      </c>
      <c r="B778" s="7">
        <v>10.496000000000011</v>
      </c>
      <c r="C778" s="7"/>
      <c r="D778" s="7"/>
      <c r="E778" s="7"/>
      <c r="F778" s="8"/>
    </row>
    <row r="779" spans="1:6" ht="12.9" customHeight="1">
      <c r="A779" s="7">
        <v>13</v>
      </c>
      <c r="B779" s="7">
        <v>10.416000000000011</v>
      </c>
      <c r="C779" s="7"/>
      <c r="D779" s="7"/>
      <c r="E779" s="7"/>
      <c r="F779" s="8"/>
    </row>
    <row r="780" spans="1:6" ht="12.9" customHeight="1">
      <c r="A780" s="7">
        <v>15</v>
      </c>
      <c r="B780" s="7">
        <v>10.47600000000001</v>
      </c>
      <c r="C780" s="7"/>
      <c r="D780" s="7"/>
      <c r="E780" s="7"/>
      <c r="F780" s="8"/>
    </row>
    <row r="781" spans="1:6" ht="12.9" customHeight="1">
      <c r="A781" s="7">
        <v>17</v>
      </c>
      <c r="B781" s="7">
        <v>10.36600000000001</v>
      </c>
      <c r="C781" s="7"/>
      <c r="D781" s="7"/>
      <c r="E781" s="7"/>
      <c r="F781" s="8"/>
    </row>
    <row r="782" spans="1:6" ht="12.9" customHeight="1">
      <c r="A782" s="7">
        <v>19</v>
      </c>
      <c r="B782" s="7">
        <v>10.246000000000011</v>
      </c>
      <c r="C782" s="7"/>
      <c r="D782" s="7"/>
      <c r="E782" s="7"/>
      <c r="F782" s="8"/>
    </row>
    <row r="783" spans="1:6" ht="12.9" customHeight="1">
      <c r="A783" s="7">
        <v>21</v>
      </c>
      <c r="B783" s="7">
        <v>10.266000000000011</v>
      </c>
      <c r="C783" s="7"/>
      <c r="D783" s="7"/>
      <c r="E783" s="7"/>
      <c r="F783" s="8"/>
    </row>
    <row r="784" spans="1:6" ht="12.9" customHeight="1">
      <c r="A784" s="7">
        <v>22</v>
      </c>
      <c r="B784" s="7">
        <v>10.426000000000011</v>
      </c>
      <c r="C784" s="7"/>
      <c r="D784" s="7"/>
      <c r="E784" s="7"/>
      <c r="F784" s="8"/>
    </row>
    <row r="785" spans="1:6" ht="12.9" customHeight="1">
      <c r="A785" s="7">
        <v>23</v>
      </c>
      <c r="B785" s="7">
        <v>11.016000000000011</v>
      </c>
      <c r="C785" s="7"/>
      <c r="D785" s="7"/>
      <c r="E785" s="7"/>
      <c r="F785" s="8"/>
    </row>
    <row r="786" spans="1:6" ht="12.9" customHeight="1">
      <c r="A786" s="7">
        <v>24</v>
      </c>
      <c r="B786" s="7">
        <v>11.096000000000011</v>
      </c>
      <c r="C786" s="7"/>
      <c r="D786" s="7"/>
      <c r="E786" s="7"/>
      <c r="F786" s="8"/>
    </row>
    <row r="787" spans="1:6" ht="12.9" customHeight="1">
      <c r="A787" s="7">
        <v>25</v>
      </c>
      <c r="B787" s="7">
        <v>11.436000000000011</v>
      </c>
      <c r="C787" s="7"/>
      <c r="D787" s="7"/>
      <c r="E787" s="7"/>
      <c r="F787" s="8"/>
    </row>
    <row r="788" spans="1:6" ht="12.9" customHeight="1">
      <c r="A788" s="7">
        <v>26</v>
      </c>
      <c r="B788" s="7">
        <v>12.31200000000001</v>
      </c>
      <c r="C788" s="7"/>
      <c r="D788" s="7"/>
      <c r="E788" s="7"/>
      <c r="F788" s="8"/>
    </row>
    <row r="789" spans="1:6" ht="12.9" customHeight="1">
      <c r="A789" s="7">
        <v>27</v>
      </c>
      <c r="B789" s="7">
        <v>13.012000000000009</v>
      </c>
      <c r="C789" s="7"/>
      <c r="D789" s="7"/>
      <c r="E789" s="7"/>
      <c r="F789" s="8"/>
    </row>
    <row r="790" spans="1:6" ht="12.9" customHeight="1">
      <c r="A790" s="7">
        <v>28</v>
      </c>
      <c r="B790" s="7">
        <v>13.83200000000001</v>
      </c>
      <c r="C790" s="7"/>
      <c r="D790" s="7"/>
      <c r="E790" s="7"/>
      <c r="F790" s="8"/>
    </row>
    <row r="791" spans="1:6" ht="12.9" customHeight="1">
      <c r="A791" s="7">
        <v>29</v>
      </c>
      <c r="B791" s="7">
        <v>14.262000000000009</v>
      </c>
      <c r="C791" s="7"/>
      <c r="D791" s="7"/>
      <c r="E791" s="7"/>
      <c r="F791" s="8" t="s">
        <v>74</v>
      </c>
    </row>
    <row r="808" spans="1:6" ht="12.9" customHeight="1">
      <c r="A808" s="6" t="s">
        <v>72</v>
      </c>
      <c r="B808" s="7"/>
      <c r="C808" s="7"/>
      <c r="D808" s="7"/>
      <c r="E808" s="7"/>
      <c r="F808" s="8"/>
    </row>
    <row r="809" spans="1:6" ht="12.9" customHeight="1">
      <c r="A809" s="7" t="s">
        <v>5</v>
      </c>
      <c r="B809" s="7" t="s">
        <v>46</v>
      </c>
      <c r="C809" s="7"/>
      <c r="D809" s="7"/>
      <c r="E809" s="7"/>
      <c r="F809" s="8" t="s">
        <v>48</v>
      </c>
    </row>
    <row r="810" spans="1:6" ht="12.9" customHeight="1">
      <c r="A810" s="7">
        <v>0</v>
      </c>
      <c r="B810" s="7">
        <v>14.32800000000001</v>
      </c>
      <c r="C810" s="7"/>
      <c r="D810" s="7"/>
      <c r="E810" s="7"/>
      <c r="F810" s="8" t="s">
        <v>66</v>
      </c>
    </row>
    <row r="811" spans="1:6" ht="12.9" customHeight="1">
      <c r="A811" s="7">
        <v>1</v>
      </c>
      <c r="B811" s="7">
        <v>13.89800000000001</v>
      </c>
      <c r="C811" s="7"/>
      <c r="D811" s="7"/>
      <c r="E811" s="7"/>
      <c r="F811" s="8"/>
    </row>
    <row r="812" spans="1:6" ht="12.9" customHeight="1">
      <c r="A812" s="7">
        <v>2</v>
      </c>
      <c r="B812" s="7">
        <v>13.30800000000001</v>
      </c>
      <c r="C812" s="7"/>
      <c r="D812" s="7"/>
      <c r="E812" s="7"/>
      <c r="F812" s="8"/>
    </row>
    <row r="813" spans="1:6" ht="12.9" customHeight="1">
      <c r="A813" s="7">
        <v>3</v>
      </c>
      <c r="B813" s="7">
        <v>12.618000000000011</v>
      </c>
      <c r="C813" s="7"/>
      <c r="D813" s="7"/>
      <c r="E813" s="7"/>
      <c r="F813" s="8"/>
    </row>
    <row r="814" spans="1:6" ht="12.9" customHeight="1">
      <c r="A814" s="7">
        <v>4</v>
      </c>
      <c r="B814" s="7">
        <v>11.838000000000012</v>
      </c>
      <c r="C814" s="7"/>
      <c r="D814" s="7"/>
      <c r="E814" s="7"/>
      <c r="F814" s="8"/>
    </row>
    <row r="815" spans="1:6" ht="12.9" customHeight="1">
      <c r="A815" s="7">
        <v>5</v>
      </c>
      <c r="B815" s="7">
        <v>11.41800000000001</v>
      </c>
      <c r="C815" s="7"/>
      <c r="D815" s="7"/>
      <c r="E815" s="7"/>
      <c r="F815" s="8"/>
    </row>
    <row r="816" spans="1:6" ht="12.9" customHeight="1">
      <c r="A816" s="7">
        <v>6</v>
      </c>
      <c r="B816" s="7">
        <v>10.97800000000001</v>
      </c>
      <c r="C816" s="7"/>
      <c r="D816" s="7"/>
      <c r="E816" s="7"/>
      <c r="F816" s="8"/>
    </row>
    <row r="817" spans="1:6" ht="12.9" customHeight="1">
      <c r="A817" s="7">
        <v>7</v>
      </c>
      <c r="B817" s="7">
        <v>10.82800000000001</v>
      </c>
      <c r="C817" s="7"/>
      <c r="D817" s="7"/>
      <c r="E817" s="7"/>
      <c r="F817" s="8"/>
    </row>
    <row r="818" spans="1:6" ht="12.9" customHeight="1">
      <c r="A818" s="7">
        <v>8</v>
      </c>
      <c r="B818" s="7">
        <v>10.698000000000009</v>
      </c>
      <c r="C818" s="7"/>
      <c r="D818" s="7"/>
      <c r="E818" s="7"/>
      <c r="F818" s="8"/>
    </row>
    <row r="819" spans="1:6" ht="12.9" customHeight="1">
      <c r="A819" s="7">
        <v>10</v>
      </c>
      <c r="B819" s="7">
        <v>10.438000000000009</v>
      </c>
      <c r="C819" s="7"/>
      <c r="D819" s="7"/>
      <c r="E819" s="7"/>
      <c r="F819" s="8"/>
    </row>
    <row r="820" spans="1:6" ht="12.9" customHeight="1">
      <c r="A820" s="7">
        <v>12</v>
      </c>
      <c r="B820" s="7">
        <v>10.31800000000001</v>
      </c>
      <c r="C820" s="7"/>
      <c r="D820" s="7"/>
      <c r="E820" s="7"/>
      <c r="F820" s="8"/>
    </row>
    <row r="821" spans="1:6" ht="12.9" customHeight="1">
      <c r="A821" s="7">
        <v>14</v>
      </c>
      <c r="B821" s="7">
        <v>10.26800000000001</v>
      </c>
      <c r="C821" s="7"/>
      <c r="D821" s="7"/>
      <c r="E821" s="7"/>
      <c r="F821" s="8"/>
    </row>
    <row r="822" spans="1:6" ht="12.9" customHeight="1">
      <c r="A822" s="7">
        <v>16</v>
      </c>
      <c r="B822" s="7">
        <v>9.9680000000000106</v>
      </c>
      <c r="C822" s="7"/>
      <c r="D822" s="7"/>
      <c r="E822" s="7"/>
      <c r="F822" s="8"/>
    </row>
    <row r="823" spans="1:6" ht="12.9" customHeight="1">
      <c r="A823" s="7">
        <v>18</v>
      </c>
      <c r="B823" s="7">
        <v>10.028000000000009</v>
      </c>
      <c r="C823" s="7"/>
      <c r="D823" s="7"/>
      <c r="E823" s="7"/>
      <c r="F823" s="8"/>
    </row>
    <row r="824" spans="1:6" ht="12.9" customHeight="1">
      <c r="A824" s="7">
        <v>20</v>
      </c>
      <c r="B824" s="7">
        <v>10.26800000000001</v>
      </c>
      <c r="C824" s="7"/>
      <c r="D824" s="7"/>
      <c r="E824" s="7"/>
      <c r="F824" s="8"/>
    </row>
    <row r="825" spans="1:6" ht="12.9" customHeight="1">
      <c r="A825" s="7">
        <v>21</v>
      </c>
      <c r="B825" s="7">
        <v>10.40800000000001</v>
      </c>
      <c r="C825" s="7"/>
      <c r="D825" s="7"/>
      <c r="E825" s="7"/>
      <c r="F825" s="8"/>
    </row>
    <row r="826" spans="1:6" ht="12.9" customHeight="1">
      <c r="A826" s="7">
        <v>22</v>
      </c>
      <c r="B826" s="7">
        <v>10.548000000000011</v>
      </c>
      <c r="C826" s="7"/>
      <c r="D826" s="7"/>
      <c r="E826" s="7"/>
      <c r="F826" s="8"/>
    </row>
    <row r="827" spans="1:6" ht="12.9" customHeight="1">
      <c r="A827" s="7">
        <v>23</v>
      </c>
      <c r="B827" s="7">
        <v>10.64800000000001</v>
      </c>
      <c r="C827" s="7"/>
      <c r="D827" s="7"/>
      <c r="E827" s="7"/>
      <c r="F827" s="8"/>
    </row>
    <row r="828" spans="1:6" ht="12.9" customHeight="1">
      <c r="A828" s="7">
        <v>24</v>
      </c>
      <c r="B828" s="7">
        <v>10.92800000000001</v>
      </c>
      <c r="C828" s="7"/>
      <c r="D828" s="7"/>
      <c r="E828" s="7"/>
      <c r="F828" s="8"/>
    </row>
    <row r="829" spans="1:6" ht="12.9" customHeight="1">
      <c r="A829" s="7">
        <v>25</v>
      </c>
      <c r="B829" s="7">
        <v>11.41800000000001</v>
      </c>
      <c r="C829" s="7"/>
      <c r="D829" s="7"/>
      <c r="E829" s="7"/>
      <c r="F829" s="8"/>
    </row>
    <row r="830" spans="1:6" ht="12.9" customHeight="1">
      <c r="A830" s="7">
        <v>26</v>
      </c>
      <c r="B830" s="7">
        <v>11.698000000000011</v>
      </c>
      <c r="C830" s="7"/>
      <c r="D830" s="7"/>
      <c r="E830" s="7"/>
      <c r="F830" s="8"/>
    </row>
    <row r="831" spans="1:6" ht="12.9" customHeight="1">
      <c r="A831" s="7">
        <v>27</v>
      </c>
      <c r="B831" s="7">
        <v>11.72800000000001</v>
      </c>
      <c r="C831" s="7"/>
      <c r="D831" s="7"/>
      <c r="E831" s="7"/>
      <c r="F831" s="8"/>
    </row>
    <row r="832" spans="1:6" ht="12.9" customHeight="1">
      <c r="A832" s="7">
        <v>28</v>
      </c>
      <c r="B832" s="7">
        <v>12.06800000000001</v>
      </c>
      <c r="C832" s="7"/>
      <c r="D832" s="7"/>
      <c r="E832" s="7"/>
      <c r="F832" s="8"/>
    </row>
    <row r="833" spans="1:6" ht="12.9" customHeight="1">
      <c r="A833" s="7">
        <v>29</v>
      </c>
      <c r="B833" s="7">
        <v>12.98800000000001</v>
      </c>
      <c r="C833" s="7"/>
      <c r="D833" s="7"/>
      <c r="E833" s="7"/>
      <c r="F833" s="8"/>
    </row>
    <row r="834" spans="1:6" ht="12.9" customHeight="1">
      <c r="A834" s="7">
        <v>30</v>
      </c>
      <c r="B834" s="7">
        <v>13.788000000000011</v>
      </c>
      <c r="C834" s="7"/>
      <c r="D834" s="7"/>
      <c r="E834" s="7"/>
      <c r="F834" s="8"/>
    </row>
    <row r="835" spans="1:6" ht="12.9" customHeight="1">
      <c r="A835" s="7">
        <v>40</v>
      </c>
      <c r="B835" s="7"/>
      <c r="C835" s="7"/>
      <c r="D835" s="7"/>
      <c r="E835" s="7"/>
      <c r="F835" s="8" t="s">
        <v>76</v>
      </c>
    </row>
    <row r="843" spans="1:6" ht="12.9" customHeight="1">
      <c r="A843" s="6" t="s">
        <v>73</v>
      </c>
      <c r="B843" s="7"/>
      <c r="C843" s="7"/>
      <c r="D843" s="7"/>
      <c r="E843" s="7"/>
      <c r="F843" s="8"/>
    </row>
    <row r="844" spans="1:6" ht="12.9" customHeight="1">
      <c r="A844" s="7" t="s">
        <v>5</v>
      </c>
      <c r="B844" s="7" t="s">
        <v>46</v>
      </c>
      <c r="C844" s="7"/>
      <c r="D844" s="7"/>
      <c r="E844" s="7"/>
      <c r="F844" s="8" t="s">
        <v>48</v>
      </c>
    </row>
    <row r="845" spans="1:6" ht="12.9" customHeight="1">
      <c r="A845" s="7">
        <v>0</v>
      </c>
      <c r="B845" s="7">
        <v>14.893000000000011</v>
      </c>
      <c r="C845" s="7"/>
      <c r="D845" s="7"/>
      <c r="E845" s="7"/>
      <c r="F845" s="8" t="s">
        <v>66</v>
      </c>
    </row>
    <row r="846" spans="1:6" ht="12.9" customHeight="1">
      <c r="A846" s="7">
        <v>2</v>
      </c>
      <c r="B846" s="7">
        <v>14.233000000000013</v>
      </c>
      <c r="C846" s="7"/>
      <c r="D846" s="7"/>
      <c r="E846" s="7"/>
      <c r="F846" s="8"/>
    </row>
    <row r="847" spans="1:6" ht="12.9" customHeight="1">
      <c r="A847" s="7">
        <v>3</v>
      </c>
      <c r="B847" s="7">
        <v>13.613000000000012</v>
      </c>
      <c r="C847" s="7"/>
      <c r="D847" s="7"/>
      <c r="E847" s="7"/>
      <c r="F847" s="8"/>
    </row>
    <row r="848" spans="1:6" ht="12.9" customHeight="1">
      <c r="A848" s="7">
        <v>5</v>
      </c>
      <c r="B848" s="7">
        <v>12.473000000000013</v>
      </c>
      <c r="C848" s="7"/>
      <c r="D848" s="7"/>
      <c r="E848" s="7"/>
      <c r="F848" s="8"/>
    </row>
    <row r="849" spans="1:6" ht="12.9" customHeight="1">
      <c r="A849" s="7">
        <v>6</v>
      </c>
      <c r="B849" s="7">
        <v>11.453000000000014</v>
      </c>
      <c r="C849" s="7"/>
      <c r="D849" s="7"/>
      <c r="E849" s="7"/>
      <c r="F849" s="8"/>
    </row>
    <row r="850" spans="1:6" ht="12.9" customHeight="1">
      <c r="A850" s="7">
        <v>7</v>
      </c>
      <c r="B850" s="7">
        <v>11.233000000000013</v>
      </c>
      <c r="C850" s="7"/>
      <c r="D850" s="7"/>
      <c r="E850" s="7"/>
      <c r="F850" s="8"/>
    </row>
    <row r="851" spans="1:6" ht="12.9" customHeight="1">
      <c r="A851" s="7">
        <v>8</v>
      </c>
      <c r="B851" s="7">
        <v>10.973000000000013</v>
      </c>
      <c r="C851" s="7"/>
      <c r="D851" s="7"/>
      <c r="E851" s="7"/>
      <c r="F851" s="8"/>
    </row>
    <row r="852" spans="1:6" ht="12.9" customHeight="1">
      <c r="A852" s="7">
        <v>9</v>
      </c>
      <c r="B852" s="7">
        <v>10.983000000000013</v>
      </c>
      <c r="C852" s="7"/>
      <c r="D852" s="7"/>
      <c r="E852" s="7"/>
      <c r="F852" s="8"/>
    </row>
    <row r="853" spans="1:6" ht="12.9" customHeight="1">
      <c r="A853" s="7">
        <v>11</v>
      </c>
      <c r="B853" s="7">
        <v>10.933000000000014</v>
      </c>
      <c r="C853" s="7"/>
      <c r="D853" s="7"/>
      <c r="E853" s="7"/>
      <c r="F853" s="8"/>
    </row>
    <row r="854" spans="1:6" ht="12.9" customHeight="1">
      <c r="A854" s="7">
        <v>13</v>
      </c>
      <c r="B854" s="7">
        <v>10.883000000000013</v>
      </c>
      <c r="C854" s="7"/>
      <c r="D854" s="7"/>
      <c r="E854" s="7"/>
      <c r="F854" s="8"/>
    </row>
    <row r="855" spans="1:6" ht="12.9" customHeight="1">
      <c r="A855" s="7">
        <v>15</v>
      </c>
      <c r="B855" s="7">
        <v>11.013000000000014</v>
      </c>
      <c r="C855" s="7"/>
      <c r="D855" s="7"/>
      <c r="E855" s="7"/>
      <c r="F855" s="8"/>
    </row>
    <row r="856" spans="1:6" ht="12.9" customHeight="1">
      <c r="A856" s="7">
        <v>17</v>
      </c>
      <c r="B856" s="7">
        <v>11.043000000000013</v>
      </c>
      <c r="C856" s="7"/>
      <c r="D856" s="7"/>
      <c r="E856" s="7"/>
      <c r="F856" s="8"/>
    </row>
    <row r="857" spans="1:6" ht="12.9" customHeight="1">
      <c r="A857" s="7">
        <v>19</v>
      </c>
      <c r="B857" s="7">
        <v>11.053000000000013</v>
      </c>
      <c r="C857" s="7"/>
      <c r="D857" s="7"/>
      <c r="E857" s="7"/>
      <c r="F857" s="8"/>
    </row>
    <row r="858" spans="1:6" ht="12.9" customHeight="1">
      <c r="A858" s="7">
        <v>21</v>
      </c>
      <c r="B858" s="7">
        <v>10.973000000000013</v>
      </c>
      <c r="C858" s="7"/>
      <c r="D858" s="7"/>
      <c r="E858" s="7"/>
      <c r="F858" s="8"/>
    </row>
    <row r="859" spans="1:6" ht="12.9" customHeight="1">
      <c r="A859" s="7">
        <v>23</v>
      </c>
      <c r="B859" s="7">
        <v>10.963000000000013</v>
      </c>
      <c r="C859" s="7"/>
      <c r="D859" s="7"/>
      <c r="E859" s="7"/>
      <c r="F859" s="8"/>
    </row>
    <row r="860" spans="1:6" ht="12.9" customHeight="1">
      <c r="A860" s="7">
        <v>25</v>
      </c>
      <c r="B860" s="7">
        <v>10.893000000000013</v>
      </c>
      <c r="C860" s="7"/>
      <c r="D860" s="7"/>
      <c r="E860" s="7"/>
      <c r="F860" s="8"/>
    </row>
    <row r="861" spans="1:6" ht="12.9" customHeight="1">
      <c r="A861" s="7">
        <v>27</v>
      </c>
      <c r="B861" s="7">
        <v>10.803000000000013</v>
      </c>
      <c r="C861" s="7"/>
      <c r="D861" s="7"/>
      <c r="E861" s="7"/>
      <c r="F861" s="8"/>
    </row>
    <row r="862" spans="1:6" ht="12.9" customHeight="1">
      <c r="A862" s="7">
        <v>29</v>
      </c>
      <c r="B862" s="7">
        <v>10.773000000000014</v>
      </c>
      <c r="C862" s="7"/>
      <c r="D862" s="7"/>
      <c r="E862" s="7"/>
      <c r="F862" s="8"/>
    </row>
    <row r="863" spans="1:6" ht="12.9" customHeight="1">
      <c r="A863" s="7">
        <v>31</v>
      </c>
      <c r="B863" s="7">
        <v>10.833000000000014</v>
      </c>
      <c r="C863" s="7"/>
      <c r="D863" s="7"/>
      <c r="E863" s="7"/>
      <c r="F863" s="8"/>
    </row>
    <row r="864" spans="1:6" ht="12.9" customHeight="1">
      <c r="A864" s="7">
        <v>33</v>
      </c>
      <c r="B864" s="7">
        <v>10.923000000000014</v>
      </c>
      <c r="C864" s="7"/>
      <c r="D864" s="7"/>
      <c r="E864" s="7"/>
      <c r="F864" s="8"/>
    </row>
    <row r="865" spans="1:6" ht="12.9" customHeight="1">
      <c r="A865" s="7">
        <v>35</v>
      </c>
      <c r="B865" s="7">
        <v>10.913000000000014</v>
      </c>
      <c r="C865" s="7"/>
      <c r="D865" s="7"/>
      <c r="E865" s="7"/>
      <c r="F865" s="8"/>
    </row>
    <row r="866" spans="1:6" ht="12.9" customHeight="1">
      <c r="A866" s="7">
        <v>36</v>
      </c>
      <c r="B866" s="7">
        <v>10.973000000000013</v>
      </c>
      <c r="C866" s="7"/>
      <c r="D866" s="7"/>
      <c r="E866" s="7"/>
      <c r="F866" s="8"/>
    </row>
    <row r="867" spans="1:6" ht="12.9" customHeight="1">
      <c r="A867" s="7">
        <v>37</v>
      </c>
      <c r="B867" s="7">
        <v>11.023000000000014</v>
      </c>
      <c r="C867" s="7"/>
      <c r="D867" s="7"/>
      <c r="E867" s="7"/>
      <c r="F867" s="8"/>
    </row>
    <row r="868" spans="1:6" ht="12.9" customHeight="1">
      <c r="A868" s="7">
        <v>38</v>
      </c>
      <c r="B868" s="7">
        <v>11.053000000000013</v>
      </c>
      <c r="C868" s="7"/>
      <c r="D868" s="7"/>
      <c r="E868" s="7"/>
      <c r="F868" s="8"/>
    </row>
    <row r="869" spans="1:6" ht="12.9" customHeight="1">
      <c r="A869" s="7">
        <v>39</v>
      </c>
      <c r="B869" s="7">
        <v>11.053000000000013</v>
      </c>
      <c r="C869" s="7"/>
      <c r="D869" s="7"/>
      <c r="E869" s="7"/>
      <c r="F869" s="8"/>
    </row>
    <row r="870" spans="1:6" ht="12.9" customHeight="1">
      <c r="A870" s="7">
        <v>40</v>
      </c>
      <c r="B870" s="7">
        <v>11.457000000000011</v>
      </c>
      <c r="C870" s="7"/>
      <c r="D870" s="7"/>
      <c r="E870" s="7"/>
      <c r="F870" s="8"/>
    </row>
    <row r="871" spans="1:6" ht="12.9" customHeight="1">
      <c r="A871" s="7">
        <v>41</v>
      </c>
      <c r="B871" s="7">
        <v>11.063000000000013</v>
      </c>
      <c r="C871" s="7"/>
      <c r="D871" s="7"/>
      <c r="E871" s="7"/>
      <c r="F871" s="8"/>
    </row>
    <row r="872" spans="1:6" ht="12.9" customHeight="1">
      <c r="A872" s="7">
        <v>42</v>
      </c>
      <c r="B872" s="7">
        <v>12.483000000000013</v>
      </c>
      <c r="C872" s="7"/>
      <c r="D872" s="7"/>
      <c r="E872" s="7"/>
      <c r="F872" s="8"/>
    </row>
    <row r="873" spans="1:6" ht="12.9" customHeight="1">
      <c r="A873" s="7">
        <v>43</v>
      </c>
      <c r="B873" s="7">
        <v>12.083000000000013</v>
      </c>
      <c r="C873" s="7"/>
      <c r="D873" s="7"/>
      <c r="E873" s="7"/>
      <c r="F873" s="8"/>
    </row>
    <row r="874" spans="1:6" ht="12.9" customHeight="1">
      <c r="A874" s="7">
        <v>44</v>
      </c>
      <c r="B874" s="7">
        <v>12.843000000000012</v>
      </c>
      <c r="C874" s="7"/>
      <c r="D874" s="7"/>
      <c r="E874" s="7"/>
      <c r="F874" s="8" t="s">
        <v>77</v>
      </c>
    </row>
  </sheetData>
  <mergeCells count="2">
    <mergeCell ref="A1:V1"/>
    <mergeCell ref="A2:V2"/>
  </mergeCells>
  <printOptions horizontalCentered="1"/>
  <pageMargins left="0.5" right="0.5" top="0.5" bottom="0.5" header="0" footer="0"/>
  <pageSetup scale="6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V968"/>
  <sheetViews>
    <sheetView view="pageBreakPreview" zoomScale="90" zoomScaleNormal="112" zoomScaleSheetLayoutView="90" workbookViewId="0">
      <selection activeCell="J37" sqref="J37"/>
    </sheetView>
  </sheetViews>
  <sheetFormatPr defaultRowHeight="14.4"/>
  <cols>
    <col min="1" max="1" width="11.44140625" style="5" customWidth="1"/>
    <col min="2" max="5" width="11.33203125" style="5" customWidth="1"/>
    <col min="6" max="6" width="20" hidden="1" customWidth="1"/>
    <col min="18" max="18" width="9.5546875" customWidth="1"/>
    <col min="19" max="19" width="11.88671875" customWidth="1"/>
  </cols>
  <sheetData>
    <row r="6" spans="1:22">
      <c r="A6" s="13" t="s">
        <v>47</v>
      </c>
      <c r="B6" s="14"/>
      <c r="C6" s="14"/>
      <c r="D6" s="14"/>
      <c r="E6" s="15"/>
      <c r="F6" s="11"/>
      <c r="R6" s="10" t="s">
        <v>78</v>
      </c>
      <c r="S6" s="10"/>
    </row>
    <row r="7" spans="1:22">
      <c r="A7" s="12" t="s">
        <v>5</v>
      </c>
      <c r="B7" s="12" t="s">
        <v>46</v>
      </c>
      <c r="C7" s="12" t="s">
        <v>80</v>
      </c>
      <c r="D7" s="12" t="s">
        <v>79</v>
      </c>
      <c r="E7" s="12" t="s">
        <v>81</v>
      </c>
      <c r="F7" s="8" t="s">
        <v>48</v>
      </c>
      <c r="R7" s="7" t="s">
        <v>5</v>
      </c>
      <c r="S7" s="7" t="s">
        <v>46</v>
      </c>
      <c r="T7" s="12" t="s">
        <v>80</v>
      </c>
      <c r="U7" s="12" t="s">
        <v>79</v>
      </c>
      <c r="V7" s="12" t="s">
        <v>81</v>
      </c>
    </row>
    <row r="8" spans="1:22">
      <c r="A8" s="7">
        <v>0</v>
      </c>
      <c r="B8" s="7">
        <v>12.972999999999999</v>
      </c>
      <c r="C8" s="7"/>
      <c r="D8" s="7"/>
      <c r="E8" s="7"/>
      <c r="F8" s="8" t="s">
        <v>66</v>
      </c>
      <c r="R8" s="7">
        <v>0</v>
      </c>
      <c r="S8" s="7">
        <v>12.972999999999999</v>
      </c>
      <c r="T8" s="7"/>
      <c r="U8" s="7"/>
      <c r="V8" s="7"/>
    </row>
    <row r="9" spans="1:22">
      <c r="A9" s="7">
        <v>1</v>
      </c>
      <c r="B9" s="7">
        <v>12.792999999999999</v>
      </c>
      <c r="C9" s="7">
        <f>ROUND((B8+B9)/2,2)</f>
        <v>12.88</v>
      </c>
      <c r="D9" s="7">
        <f>A9-A8</f>
        <v>1</v>
      </c>
      <c r="E9" s="7">
        <f>ROUND(C9*D9,2)</f>
        <v>12.88</v>
      </c>
      <c r="F9" s="8"/>
      <c r="R9" s="7">
        <v>1</v>
      </c>
      <c r="S9" s="7">
        <v>12.792999999999999</v>
      </c>
      <c r="T9" s="7">
        <f>ROUND((S8+S9)/2,2)</f>
        <v>12.88</v>
      </c>
      <c r="U9" s="7">
        <f>R9-R8</f>
        <v>1</v>
      </c>
      <c r="V9" s="7">
        <f>ROUND(T9*U9,2)</f>
        <v>12.88</v>
      </c>
    </row>
    <row r="10" spans="1:22">
      <c r="A10" s="7">
        <v>2</v>
      </c>
      <c r="B10" s="7">
        <v>11.923</v>
      </c>
      <c r="C10" s="7">
        <f t="shared" ref="C10:C32" si="0">ROUND((B9+B10)/2,2)</f>
        <v>12.36</v>
      </c>
      <c r="D10" s="7">
        <f t="shared" ref="D10:D32" si="1">A10-A9</f>
        <v>1</v>
      </c>
      <c r="E10" s="7">
        <f t="shared" ref="E10:E32" si="2">ROUND(C10*D10,2)</f>
        <v>12.36</v>
      </c>
      <c r="F10" s="8"/>
      <c r="R10" s="7">
        <v>2</v>
      </c>
      <c r="S10" s="7">
        <v>11.923</v>
      </c>
      <c r="T10" s="7">
        <f t="shared" ref="T10:T23" si="3">ROUND((S9+S10)/2,2)</f>
        <v>12.36</v>
      </c>
      <c r="U10" s="7">
        <f t="shared" ref="U10:U23" si="4">R10-R9</f>
        <v>1</v>
      </c>
      <c r="V10" s="7">
        <f t="shared" ref="V10:V23" si="5">ROUND(T10*U10,2)</f>
        <v>12.36</v>
      </c>
    </row>
    <row r="11" spans="1:22">
      <c r="A11" s="7">
        <v>3</v>
      </c>
      <c r="B11" s="7">
        <v>11.132999999999999</v>
      </c>
      <c r="C11" s="7">
        <f t="shared" si="0"/>
        <v>11.53</v>
      </c>
      <c r="D11" s="7">
        <f t="shared" si="1"/>
        <v>1</v>
      </c>
      <c r="E11" s="7">
        <f t="shared" si="2"/>
        <v>11.53</v>
      </c>
      <c r="F11" s="8"/>
      <c r="R11" s="7">
        <v>3</v>
      </c>
      <c r="S11" s="7">
        <v>11.132999999999999</v>
      </c>
      <c r="T11" s="7">
        <f t="shared" si="3"/>
        <v>11.53</v>
      </c>
      <c r="U11" s="7">
        <f t="shared" si="4"/>
        <v>1</v>
      </c>
      <c r="V11" s="7">
        <f t="shared" si="5"/>
        <v>11.53</v>
      </c>
    </row>
    <row r="12" spans="1:22">
      <c r="A12" s="7">
        <v>4</v>
      </c>
      <c r="B12" s="7">
        <v>11.096</v>
      </c>
      <c r="C12" s="7">
        <f t="shared" si="0"/>
        <v>11.11</v>
      </c>
      <c r="D12" s="7">
        <f t="shared" si="1"/>
        <v>1</v>
      </c>
      <c r="E12" s="7">
        <f t="shared" si="2"/>
        <v>11.11</v>
      </c>
      <c r="F12" s="8"/>
      <c r="R12" s="7">
        <v>4</v>
      </c>
      <c r="S12" s="7">
        <v>11.096</v>
      </c>
      <c r="T12" s="7">
        <f t="shared" si="3"/>
        <v>11.11</v>
      </c>
      <c r="U12" s="7">
        <f t="shared" si="4"/>
        <v>1</v>
      </c>
      <c r="V12" s="7">
        <f t="shared" si="5"/>
        <v>11.11</v>
      </c>
    </row>
    <row r="13" spans="1:22">
      <c r="A13" s="7">
        <v>4.5</v>
      </c>
      <c r="B13" s="7">
        <v>10.756</v>
      </c>
      <c r="C13" s="7">
        <f t="shared" si="0"/>
        <v>10.93</v>
      </c>
      <c r="D13" s="7">
        <f t="shared" si="1"/>
        <v>0.5</v>
      </c>
      <c r="E13" s="7">
        <f t="shared" si="2"/>
        <v>5.47</v>
      </c>
      <c r="F13" s="8"/>
      <c r="R13" s="7">
        <v>4.5</v>
      </c>
      <c r="S13" s="7">
        <v>10.756</v>
      </c>
      <c r="T13" s="7">
        <f t="shared" si="3"/>
        <v>10.93</v>
      </c>
      <c r="U13" s="7">
        <f t="shared" si="4"/>
        <v>0.5</v>
      </c>
      <c r="V13" s="7">
        <f t="shared" si="5"/>
        <v>5.47</v>
      </c>
    </row>
    <row r="14" spans="1:22">
      <c r="A14" s="7">
        <v>5</v>
      </c>
      <c r="B14" s="7">
        <v>10.576000000000001</v>
      </c>
      <c r="C14" s="7">
        <f t="shared" si="0"/>
        <v>10.67</v>
      </c>
      <c r="D14" s="7">
        <f t="shared" si="1"/>
        <v>0.5</v>
      </c>
      <c r="E14" s="7">
        <f t="shared" si="2"/>
        <v>5.34</v>
      </c>
      <c r="F14" s="8"/>
      <c r="R14" s="7">
        <v>5</v>
      </c>
      <c r="S14" s="7">
        <v>10.4</v>
      </c>
      <c r="T14" s="7">
        <f t="shared" si="3"/>
        <v>10.58</v>
      </c>
      <c r="U14" s="7">
        <f t="shared" si="4"/>
        <v>0.5</v>
      </c>
      <c r="V14" s="7">
        <f t="shared" si="5"/>
        <v>5.29</v>
      </c>
    </row>
    <row r="15" spans="1:22">
      <c r="A15" s="7">
        <v>6</v>
      </c>
      <c r="B15" s="7">
        <v>10.396000000000001</v>
      </c>
      <c r="C15" s="7">
        <f t="shared" si="0"/>
        <v>10.49</v>
      </c>
      <c r="D15" s="7">
        <f t="shared" si="1"/>
        <v>1</v>
      </c>
      <c r="E15" s="7">
        <f t="shared" si="2"/>
        <v>10.49</v>
      </c>
      <c r="F15" s="8"/>
      <c r="R15" s="7">
        <f>R14+2.5</f>
        <v>7.5</v>
      </c>
      <c r="S15" s="7">
        <v>10.4</v>
      </c>
      <c r="T15" s="7">
        <f t="shared" si="3"/>
        <v>10.4</v>
      </c>
      <c r="U15" s="7">
        <f t="shared" si="4"/>
        <v>2.5</v>
      </c>
      <c r="V15" s="7">
        <f t="shared" si="5"/>
        <v>26</v>
      </c>
    </row>
    <row r="16" spans="1:22">
      <c r="A16" s="7">
        <v>7</v>
      </c>
      <c r="B16" s="7">
        <v>10.396000000000001</v>
      </c>
      <c r="C16" s="7">
        <f t="shared" si="0"/>
        <v>10.4</v>
      </c>
      <c r="D16" s="7">
        <f t="shared" si="1"/>
        <v>1</v>
      </c>
      <c r="E16" s="7">
        <f t="shared" si="2"/>
        <v>10.4</v>
      </c>
      <c r="F16" s="8"/>
      <c r="R16" s="7">
        <f>ROUND(R15+(S15-S16)*1.5,2)</f>
        <v>9.6</v>
      </c>
      <c r="S16" s="7">
        <v>9</v>
      </c>
      <c r="T16" s="7">
        <f t="shared" si="3"/>
        <v>9.6999999999999993</v>
      </c>
      <c r="U16" s="7">
        <f t="shared" si="4"/>
        <v>2.0999999999999996</v>
      </c>
      <c r="V16" s="7">
        <f t="shared" si="5"/>
        <v>20.37</v>
      </c>
    </row>
    <row r="17" spans="1:22">
      <c r="A17" s="7">
        <v>9</v>
      </c>
      <c r="B17" s="7">
        <v>10.385999999999999</v>
      </c>
      <c r="C17" s="7">
        <f t="shared" si="0"/>
        <v>10.39</v>
      </c>
      <c r="D17" s="7">
        <f t="shared" si="1"/>
        <v>2</v>
      </c>
      <c r="E17" s="7">
        <f t="shared" si="2"/>
        <v>20.78</v>
      </c>
      <c r="F17" s="8"/>
      <c r="R17" s="7">
        <f>R16+15</f>
        <v>24.6</v>
      </c>
      <c r="S17" s="7">
        <v>9</v>
      </c>
      <c r="T17" s="7">
        <f t="shared" si="3"/>
        <v>9</v>
      </c>
      <c r="U17" s="7">
        <f t="shared" si="4"/>
        <v>15.000000000000002</v>
      </c>
      <c r="V17" s="7">
        <f t="shared" si="5"/>
        <v>135</v>
      </c>
    </row>
    <row r="18" spans="1:22">
      <c r="A18" s="7">
        <v>11</v>
      </c>
      <c r="B18" s="7">
        <v>10.396000000000001</v>
      </c>
      <c r="C18" s="7">
        <f t="shared" si="0"/>
        <v>10.39</v>
      </c>
      <c r="D18" s="7">
        <f t="shared" si="1"/>
        <v>2</v>
      </c>
      <c r="E18" s="7">
        <f t="shared" si="2"/>
        <v>20.78</v>
      </c>
      <c r="F18" s="8"/>
      <c r="R18" s="7">
        <f>ROUND(R17+(S18-S17)*1.5,2)</f>
        <v>26.7</v>
      </c>
      <c r="S18" s="7">
        <v>10.4</v>
      </c>
      <c r="T18" s="7">
        <f t="shared" si="3"/>
        <v>9.6999999999999993</v>
      </c>
      <c r="U18" s="7">
        <f t="shared" si="4"/>
        <v>2.0999999999999979</v>
      </c>
      <c r="V18" s="7">
        <f t="shared" si="5"/>
        <v>20.37</v>
      </c>
    </row>
    <row r="19" spans="1:22">
      <c r="A19" s="7">
        <v>13</v>
      </c>
      <c r="B19" s="7">
        <v>10.396000000000001</v>
      </c>
      <c r="C19" s="7">
        <f t="shared" si="0"/>
        <v>10.4</v>
      </c>
      <c r="D19" s="7">
        <f t="shared" si="1"/>
        <v>2</v>
      </c>
      <c r="E19" s="7">
        <f t="shared" si="2"/>
        <v>20.8</v>
      </c>
      <c r="F19" s="8"/>
      <c r="R19" s="7">
        <f>R18+2.5</f>
        <v>29.2</v>
      </c>
      <c r="S19" s="7">
        <v>10.4</v>
      </c>
      <c r="T19" s="7">
        <f t="shared" si="3"/>
        <v>10.4</v>
      </c>
      <c r="U19" s="7">
        <f t="shared" si="4"/>
        <v>2.5</v>
      </c>
      <c r="V19" s="7">
        <f t="shared" si="5"/>
        <v>26</v>
      </c>
    </row>
    <row r="20" spans="1:22">
      <c r="A20" s="7">
        <v>15</v>
      </c>
      <c r="B20" s="7">
        <v>10.416</v>
      </c>
      <c r="C20" s="7">
        <f t="shared" si="0"/>
        <v>10.41</v>
      </c>
      <c r="D20" s="7">
        <f t="shared" si="1"/>
        <v>2</v>
      </c>
      <c r="E20" s="7">
        <f t="shared" si="2"/>
        <v>20.82</v>
      </c>
      <c r="F20" s="8"/>
      <c r="R20" s="7">
        <v>30</v>
      </c>
      <c r="S20" s="7">
        <v>10.826000000000001</v>
      </c>
      <c r="T20" s="7">
        <f t="shared" si="3"/>
        <v>10.61</v>
      </c>
      <c r="U20" s="7">
        <f t="shared" si="4"/>
        <v>0.80000000000000071</v>
      </c>
      <c r="V20" s="7">
        <f t="shared" si="5"/>
        <v>8.49</v>
      </c>
    </row>
    <row r="21" spans="1:22">
      <c r="A21" s="7">
        <v>17</v>
      </c>
      <c r="B21" s="7">
        <v>10.406000000000001</v>
      </c>
      <c r="C21" s="7">
        <f t="shared" si="0"/>
        <v>10.41</v>
      </c>
      <c r="D21" s="7">
        <f t="shared" si="1"/>
        <v>2</v>
      </c>
      <c r="E21" s="7">
        <f t="shared" si="2"/>
        <v>20.82</v>
      </c>
      <c r="F21" s="8"/>
      <c r="R21" s="7">
        <v>32</v>
      </c>
      <c r="S21" s="7">
        <v>11.343</v>
      </c>
      <c r="T21" s="7">
        <f t="shared" si="3"/>
        <v>11.08</v>
      </c>
      <c r="U21" s="7">
        <f t="shared" si="4"/>
        <v>2</v>
      </c>
      <c r="V21" s="7">
        <f t="shared" si="5"/>
        <v>22.16</v>
      </c>
    </row>
    <row r="22" spans="1:22">
      <c r="A22" s="7">
        <v>19</v>
      </c>
      <c r="B22" s="7">
        <v>10.416</v>
      </c>
      <c r="C22" s="7">
        <f t="shared" si="0"/>
        <v>10.41</v>
      </c>
      <c r="D22" s="7">
        <f t="shared" si="1"/>
        <v>2</v>
      </c>
      <c r="E22" s="7">
        <f t="shared" si="2"/>
        <v>20.82</v>
      </c>
      <c r="F22" s="8"/>
      <c r="R22" s="7">
        <v>33</v>
      </c>
      <c r="S22" s="7">
        <v>12.023</v>
      </c>
      <c r="T22" s="7">
        <f t="shared" si="3"/>
        <v>11.68</v>
      </c>
      <c r="U22" s="7">
        <f t="shared" si="4"/>
        <v>1</v>
      </c>
      <c r="V22" s="7">
        <f t="shared" si="5"/>
        <v>11.68</v>
      </c>
    </row>
    <row r="23" spans="1:22">
      <c r="A23" s="7">
        <v>21</v>
      </c>
      <c r="B23" s="7">
        <v>10.446</v>
      </c>
      <c r="C23" s="7">
        <f t="shared" si="0"/>
        <v>10.43</v>
      </c>
      <c r="D23" s="7">
        <f t="shared" si="1"/>
        <v>2</v>
      </c>
      <c r="E23" s="7">
        <f t="shared" si="2"/>
        <v>20.86</v>
      </c>
      <c r="F23" s="8"/>
      <c r="R23" s="7">
        <v>34</v>
      </c>
      <c r="S23" s="7">
        <v>12.083</v>
      </c>
      <c r="T23" s="7">
        <f t="shared" si="3"/>
        <v>12.05</v>
      </c>
      <c r="U23" s="7">
        <f t="shared" si="4"/>
        <v>1</v>
      </c>
      <c r="V23" s="7">
        <f t="shared" si="5"/>
        <v>12.05</v>
      </c>
    </row>
    <row r="24" spans="1:22">
      <c r="A24" s="7">
        <v>23</v>
      </c>
      <c r="B24" s="7">
        <v>10.426</v>
      </c>
      <c r="C24" s="7">
        <f t="shared" si="0"/>
        <v>10.44</v>
      </c>
      <c r="D24" s="7">
        <f t="shared" si="1"/>
        <v>2</v>
      </c>
      <c r="E24" s="7">
        <f t="shared" si="2"/>
        <v>20.88</v>
      </c>
      <c r="F24" s="8"/>
      <c r="L24" s="4">
        <f>E33-V24</f>
        <v>24.680000000000007</v>
      </c>
      <c r="R24" s="16"/>
      <c r="S24" s="17"/>
      <c r="T24" s="17" t="s">
        <v>82</v>
      </c>
      <c r="U24" s="7">
        <f>SUM(U9:U23)</f>
        <v>34</v>
      </c>
      <c r="V24" s="18">
        <f>SUM(V9:V23)</f>
        <v>340.76000000000005</v>
      </c>
    </row>
    <row r="25" spans="1:22">
      <c r="A25" s="7">
        <v>25</v>
      </c>
      <c r="B25" s="7">
        <v>10.426</v>
      </c>
      <c r="C25" s="7">
        <f t="shared" si="0"/>
        <v>10.43</v>
      </c>
      <c r="D25" s="7">
        <f t="shared" si="1"/>
        <v>2</v>
      </c>
      <c r="E25" s="7">
        <f t="shared" si="2"/>
        <v>20.86</v>
      </c>
      <c r="F25" s="8"/>
      <c r="R25" t="s">
        <v>65</v>
      </c>
    </row>
    <row r="26" spans="1:22">
      <c r="A26" s="7">
        <v>27</v>
      </c>
      <c r="B26" s="7">
        <v>10.426</v>
      </c>
      <c r="C26" s="7">
        <f t="shared" si="0"/>
        <v>10.43</v>
      </c>
      <c r="D26" s="7">
        <f t="shared" si="1"/>
        <v>2</v>
      </c>
      <c r="E26" s="7">
        <f t="shared" si="2"/>
        <v>20.86</v>
      </c>
      <c r="F26" s="8"/>
    </row>
    <row r="27" spans="1:22">
      <c r="A27" s="7">
        <v>28</v>
      </c>
      <c r="B27" s="7">
        <v>10.426</v>
      </c>
      <c r="C27" s="7">
        <f t="shared" si="0"/>
        <v>10.43</v>
      </c>
      <c r="D27" s="7">
        <f t="shared" si="1"/>
        <v>1</v>
      </c>
      <c r="E27" s="7">
        <f t="shared" si="2"/>
        <v>10.43</v>
      </c>
      <c r="F27" s="8"/>
    </row>
    <row r="28" spans="1:22">
      <c r="A28" s="7">
        <v>29</v>
      </c>
      <c r="B28" s="7">
        <v>10.625999999999999</v>
      </c>
      <c r="C28" s="7">
        <f t="shared" si="0"/>
        <v>10.53</v>
      </c>
      <c r="D28" s="7">
        <f t="shared" si="1"/>
        <v>1</v>
      </c>
      <c r="E28" s="7">
        <f t="shared" si="2"/>
        <v>10.53</v>
      </c>
      <c r="F28" s="8"/>
    </row>
    <row r="29" spans="1:22">
      <c r="A29" s="7">
        <v>30</v>
      </c>
      <c r="B29" s="7">
        <v>10.826000000000001</v>
      </c>
      <c r="C29" s="7">
        <f t="shared" si="0"/>
        <v>10.73</v>
      </c>
      <c r="D29" s="7">
        <f t="shared" si="1"/>
        <v>1</v>
      </c>
      <c r="E29" s="7">
        <f t="shared" si="2"/>
        <v>10.73</v>
      </c>
      <c r="F29" s="8"/>
    </row>
    <row r="30" spans="1:22">
      <c r="A30" s="7">
        <v>32</v>
      </c>
      <c r="B30" s="7">
        <v>11.343</v>
      </c>
      <c r="C30" s="7">
        <f t="shared" si="0"/>
        <v>11.08</v>
      </c>
      <c r="D30" s="7">
        <f t="shared" si="1"/>
        <v>2</v>
      </c>
      <c r="E30" s="7">
        <f t="shared" si="2"/>
        <v>22.16</v>
      </c>
      <c r="F30" s="8"/>
      <c r="N30" s="4">
        <f>L24+M62+M101+M145+L185+M226+M267+M304+L351+L390+L429</f>
        <v>241.58999999999975</v>
      </c>
    </row>
    <row r="31" spans="1:22">
      <c r="A31" s="7">
        <v>33</v>
      </c>
      <c r="B31" s="7">
        <v>12.023</v>
      </c>
      <c r="C31" s="7">
        <f t="shared" si="0"/>
        <v>11.68</v>
      </c>
      <c r="D31" s="7">
        <f t="shared" si="1"/>
        <v>1</v>
      </c>
      <c r="E31" s="7">
        <f t="shared" si="2"/>
        <v>11.68</v>
      </c>
      <c r="F31" s="8"/>
    </row>
    <row r="32" spans="1:22">
      <c r="A32" s="7">
        <v>34</v>
      </c>
      <c r="B32" s="7">
        <v>12.083</v>
      </c>
      <c r="C32" s="7">
        <f t="shared" si="0"/>
        <v>12.05</v>
      </c>
      <c r="D32" s="7">
        <f t="shared" si="1"/>
        <v>1</v>
      </c>
      <c r="E32" s="7">
        <f t="shared" si="2"/>
        <v>12.05</v>
      </c>
      <c r="F32" s="8"/>
    </row>
    <row r="33" spans="1:22">
      <c r="A33" s="16"/>
      <c r="B33" s="17"/>
      <c r="C33" s="17" t="s">
        <v>82</v>
      </c>
      <c r="D33" s="7">
        <f>SUM(D9:D32)</f>
        <v>34</v>
      </c>
      <c r="E33" s="18">
        <f>SUM(E9:E32)</f>
        <v>365.44000000000005</v>
      </c>
    </row>
    <row r="34" spans="1:22">
      <c r="N34">
        <f>N30/11</f>
        <v>21.96272727272725</v>
      </c>
    </row>
    <row r="42" spans="1:22">
      <c r="A42" s="6" t="s">
        <v>49</v>
      </c>
      <c r="B42" s="7"/>
      <c r="C42" s="7"/>
      <c r="D42" s="7"/>
      <c r="E42" s="7"/>
      <c r="F42" s="8"/>
      <c r="R42" s="10" t="s">
        <v>78</v>
      </c>
      <c r="S42" s="10"/>
    </row>
    <row r="43" spans="1:22">
      <c r="A43" s="7" t="s">
        <v>5</v>
      </c>
      <c r="B43" s="7" t="s">
        <v>46</v>
      </c>
      <c r="C43" s="12" t="s">
        <v>80</v>
      </c>
      <c r="D43" s="12" t="s">
        <v>79</v>
      </c>
      <c r="E43" s="12" t="s">
        <v>81</v>
      </c>
      <c r="F43" s="8" t="s">
        <v>48</v>
      </c>
      <c r="R43" s="7" t="s">
        <v>5</v>
      </c>
      <c r="S43" s="7" t="s">
        <v>46</v>
      </c>
      <c r="T43" s="12" t="s">
        <v>80</v>
      </c>
      <c r="U43" s="12" t="s">
        <v>79</v>
      </c>
      <c r="V43" s="12" t="s">
        <v>81</v>
      </c>
    </row>
    <row r="44" spans="1:22">
      <c r="A44" s="7">
        <v>0</v>
      </c>
      <c r="B44" s="7">
        <v>13.120000000000001</v>
      </c>
      <c r="C44" s="7"/>
      <c r="D44" s="7"/>
      <c r="E44" s="7"/>
      <c r="F44" s="8" t="s">
        <v>66</v>
      </c>
      <c r="R44" s="7">
        <v>0</v>
      </c>
      <c r="S44" s="7">
        <v>13.120000000000001</v>
      </c>
      <c r="T44" s="7"/>
      <c r="U44" s="7"/>
      <c r="V44" s="7"/>
    </row>
    <row r="45" spans="1:22">
      <c r="A45" s="7">
        <v>1</v>
      </c>
      <c r="B45" s="7">
        <v>13.110000000000001</v>
      </c>
      <c r="C45" s="7">
        <f>ROUND((B44+B45)/2,2)</f>
        <v>13.12</v>
      </c>
      <c r="D45" s="7">
        <f>A45-A44</f>
        <v>1</v>
      </c>
      <c r="E45" s="7">
        <f>ROUND(C45*D45,2)</f>
        <v>13.12</v>
      </c>
      <c r="F45" s="8"/>
      <c r="R45" s="7">
        <v>1</v>
      </c>
      <c r="S45" s="7">
        <v>13.110000000000001</v>
      </c>
      <c r="T45" s="7">
        <f>ROUND((S44+S45)/2,2)</f>
        <v>13.12</v>
      </c>
      <c r="U45" s="7">
        <f>R45-R44</f>
        <v>1</v>
      </c>
      <c r="V45" s="7">
        <f>ROUND(T45*U45,2)</f>
        <v>13.12</v>
      </c>
    </row>
    <row r="46" spans="1:22">
      <c r="A46" s="7">
        <v>2</v>
      </c>
      <c r="B46" s="7">
        <v>12.330000000000002</v>
      </c>
      <c r="C46" s="7">
        <f t="shared" ref="C46:C70" si="6">ROUND((B45+B46)/2,2)</f>
        <v>12.72</v>
      </c>
      <c r="D46" s="7">
        <f t="shared" ref="D46:D51" si="7">A46-A45</f>
        <v>1</v>
      </c>
      <c r="E46" s="7">
        <f t="shared" ref="E46:E51" si="8">ROUND(C46*D46,2)</f>
        <v>12.72</v>
      </c>
      <c r="F46" s="8"/>
      <c r="R46" s="7">
        <v>2</v>
      </c>
      <c r="S46" s="7">
        <v>12.330000000000002</v>
      </c>
      <c r="T46" s="7">
        <f t="shared" ref="T46:T62" si="9">ROUND((S45+S46)/2,2)</f>
        <v>12.72</v>
      </c>
      <c r="U46" s="7">
        <f t="shared" ref="U46:U62" si="10">R46-R45</f>
        <v>1</v>
      </c>
      <c r="V46" s="7">
        <f t="shared" ref="V46:V62" si="11">ROUND(T46*U46,2)</f>
        <v>12.72</v>
      </c>
    </row>
    <row r="47" spans="1:22">
      <c r="A47" s="7">
        <v>3</v>
      </c>
      <c r="B47" s="7">
        <v>11.63</v>
      </c>
      <c r="C47" s="7">
        <f t="shared" si="6"/>
        <v>11.98</v>
      </c>
      <c r="D47" s="7">
        <f t="shared" si="7"/>
        <v>1</v>
      </c>
      <c r="E47" s="7">
        <f t="shared" si="8"/>
        <v>11.98</v>
      </c>
      <c r="F47" s="8"/>
      <c r="R47" s="7">
        <v>3</v>
      </c>
      <c r="S47" s="7">
        <v>11.63</v>
      </c>
      <c r="T47" s="7">
        <f t="shared" si="9"/>
        <v>11.98</v>
      </c>
      <c r="U47" s="7">
        <f t="shared" si="10"/>
        <v>1</v>
      </c>
      <c r="V47" s="7">
        <f t="shared" si="11"/>
        <v>11.98</v>
      </c>
    </row>
    <row r="48" spans="1:22">
      <c r="A48" s="7">
        <v>4</v>
      </c>
      <c r="B48" s="7">
        <v>11.097000000000001</v>
      </c>
      <c r="C48" s="7">
        <f t="shared" si="6"/>
        <v>11.36</v>
      </c>
      <c r="D48" s="7">
        <f t="shared" si="7"/>
        <v>1</v>
      </c>
      <c r="E48" s="7">
        <f t="shared" si="8"/>
        <v>11.36</v>
      </c>
      <c r="F48" s="8"/>
      <c r="R48" s="7">
        <v>4</v>
      </c>
      <c r="S48" s="7">
        <v>11.097000000000001</v>
      </c>
      <c r="T48" s="7">
        <f t="shared" si="9"/>
        <v>11.36</v>
      </c>
      <c r="U48" s="7">
        <f t="shared" si="10"/>
        <v>1</v>
      </c>
      <c r="V48" s="7">
        <f t="shared" si="11"/>
        <v>11.36</v>
      </c>
    </row>
    <row r="49" spans="1:22">
      <c r="A49" s="7">
        <v>5</v>
      </c>
      <c r="B49" s="7">
        <v>10.427000000000001</v>
      </c>
      <c r="C49" s="7">
        <f t="shared" si="6"/>
        <v>10.76</v>
      </c>
      <c r="D49" s="7">
        <f t="shared" si="7"/>
        <v>1</v>
      </c>
      <c r="E49" s="7">
        <f t="shared" si="8"/>
        <v>10.76</v>
      </c>
      <c r="F49" s="8"/>
      <c r="R49" s="7">
        <v>5</v>
      </c>
      <c r="S49" s="7">
        <v>10.427000000000001</v>
      </c>
      <c r="T49" s="7">
        <f t="shared" si="9"/>
        <v>10.76</v>
      </c>
      <c r="U49" s="7">
        <f t="shared" si="10"/>
        <v>1</v>
      </c>
      <c r="V49" s="7">
        <f t="shared" si="11"/>
        <v>10.76</v>
      </c>
    </row>
    <row r="50" spans="1:22">
      <c r="A50" s="7">
        <v>6</v>
      </c>
      <c r="B50" s="7">
        <v>10.327000000000002</v>
      </c>
      <c r="C50" s="7">
        <f t="shared" si="6"/>
        <v>10.38</v>
      </c>
      <c r="D50" s="7">
        <f t="shared" si="7"/>
        <v>1</v>
      </c>
      <c r="E50" s="7">
        <f t="shared" si="8"/>
        <v>10.38</v>
      </c>
      <c r="F50" s="8"/>
      <c r="R50" s="7">
        <v>6</v>
      </c>
      <c r="S50" s="7">
        <v>10.327000000000002</v>
      </c>
      <c r="T50" s="7">
        <f t="shared" si="9"/>
        <v>10.38</v>
      </c>
      <c r="U50" s="7">
        <f t="shared" si="10"/>
        <v>1</v>
      </c>
      <c r="V50" s="7">
        <f t="shared" si="11"/>
        <v>10.38</v>
      </c>
    </row>
    <row r="51" spans="1:22">
      <c r="A51" s="7">
        <v>7</v>
      </c>
      <c r="B51" s="7">
        <v>10.587000000000002</v>
      </c>
      <c r="C51" s="7">
        <f t="shared" si="6"/>
        <v>10.46</v>
      </c>
      <c r="D51" s="7">
        <f t="shared" si="7"/>
        <v>1</v>
      </c>
      <c r="E51" s="7">
        <f t="shared" si="8"/>
        <v>10.46</v>
      </c>
      <c r="F51" s="8"/>
      <c r="R51" s="7">
        <f>R50+2.5</f>
        <v>8.5</v>
      </c>
      <c r="S51" s="7">
        <v>10.4</v>
      </c>
      <c r="T51" s="7">
        <f t="shared" si="9"/>
        <v>10.36</v>
      </c>
      <c r="U51" s="7">
        <f t="shared" si="10"/>
        <v>2.5</v>
      </c>
      <c r="V51" s="7">
        <f t="shared" si="11"/>
        <v>25.9</v>
      </c>
    </row>
    <row r="52" spans="1:22">
      <c r="A52" s="7">
        <v>9</v>
      </c>
      <c r="B52" s="7">
        <v>10.487000000000002</v>
      </c>
      <c r="C52" s="7">
        <f t="shared" si="6"/>
        <v>10.54</v>
      </c>
      <c r="D52" s="7">
        <f t="shared" ref="D52:D70" si="12">A52-A51</f>
        <v>2</v>
      </c>
      <c r="E52" s="7">
        <f t="shared" ref="E52:E70" si="13">ROUND(C52*D52,2)</f>
        <v>21.08</v>
      </c>
      <c r="F52" s="8"/>
      <c r="R52" s="7">
        <f>ROUND(R51+(S51-S52)*1.5,2)</f>
        <v>10.6</v>
      </c>
      <c r="S52" s="7">
        <v>9</v>
      </c>
      <c r="T52" s="7">
        <f t="shared" si="9"/>
        <v>9.6999999999999993</v>
      </c>
      <c r="U52" s="7">
        <f t="shared" si="10"/>
        <v>2.0999999999999996</v>
      </c>
      <c r="V52" s="7">
        <f t="shared" si="11"/>
        <v>20.37</v>
      </c>
    </row>
    <row r="53" spans="1:22">
      <c r="A53" s="7">
        <v>11</v>
      </c>
      <c r="B53" s="7">
        <v>10.467000000000001</v>
      </c>
      <c r="C53" s="7">
        <f t="shared" si="6"/>
        <v>10.48</v>
      </c>
      <c r="D53" s="7">
        <f t="shared" si="12"/>
        <v>2</v>
      </c>
      <c r="E53" s="7">
        <f t="shared" si="13"/>
        <v>20.96</v>
      </c>
      <c r="F53" s="8"/>
      <c r="R53" s="7">
        <f>R52+15</f>
        <v>25.6</v>
      </c>
      <c r="S53" s="7">
        <v>9</v>
      </c>
      <c r="T53" s="7">
        <f t="shared" si="9"/>
        <v>9</v>
      </c>
      <c r="U53" s="7">
        <f t="shared" si="10"/>
        <v>15.000000000000002</v>
      </c>
      <c r="V53" s="7">
        <f t="shared" si="11"/>
        <v>135</v>
      </c>
    </row>
    <row r="54" spans="1:22">
      <c r="A54" s="7">
        <v>13</v>
      </c>
      <c r="B54" s="7">
        <v>10.467000000000001</v>
      </c>
      <c r="C54" s="7">
        <f t="shared" si="6"/>
        <v>10.47</v>
      </c>
      <c r="D54" s="7">
        <f t="shared" si="12"/>
        <v>2</v>
      </c>
      <c r="E54" s="7">
        <f t="shared" si="13"/>
        <v>20.94</v>
      </c>
      <c r="F54" s="8"/>
      <c r="R54" s="7">
        <f>ROUND(R53+(S54-S53)*1.5,2)</f>
        <v>27.7</v>
      </c>
      <c r="S54" s="7">
        <v>10.4</v>
      </c>
      <c r="T54" s="7">
        <f t="shared" si="9"/>
        <v>9.6999999999999993</v>
      </c>
      <c r="U54" s="7">
        <f t="shared" si="10"/>
        <v>2.0999999999999979</v>
      </c>
      <c r="V54" s="7">
        <f t="shared" si="11"/>
        <v>20.37</v>
      </c>
    </row>
    <row r="55" spans="1:22">
      <c r="A55" s="7">
        <v>15</v>
      </c>
      <c r="B55" s="7">
        <v>10.377000000000001</v>
      </c>
      <c r="C55" s="7">
        <f t="shared" si="6"/>
        <v>10.42</v>
      </c>
      <c r="D55" s="7">
        <f t="shared" si="12"/>
        <v>2</v>
      </c>
      <c r="E55" s="7">
        <f t="shared" si="13"/>
        <v>20.84</v>
      </c>
      <c r="F55" s="8"/>
      <c r="R55" s="7">
        <f>R54+2.5</f>
        <v>30.2</v>
      </c>
      <c r="S55" s="7">
        <v>10.4</v>
      </c>
      <c r="T55" s="7">
        <f t="shared" si="9"/>
        <v>10.4</v>
      </c>
      <c r="U55" s="7">
        <f t="shared" si="10"/>
        <v>2.5</v>
      </c>
      <c r="V55" s="7">
        <f t="shared" si="11"/>
        <v>26</v>
      </c>
    </row>
    <row r="56" spans="1:22">
      <c r="A56" s="7">
        <v>17</v>
      </c>
      <c r="B56" s="7">
        <v>10.377000000000001</v>
      </c>
      <c r="C56" s="7">
        <f t="shared" si="6"/>
        <v>10.38</v>
      </c>
      <c r="D56" s="7">
        <f t="shared" si="12"/>
        <v>2</v>
      </c>
      <c r="E56" s="7">
        <f t="shared" si="13"/>
        <v>20.76</v>
      </c>
      <c r="F56" s="8"/>
      <c r="R56" s="7">
        <v>31</v>
      </c>
      <c r="S56" s="7">
        <v>10.797000000000001</v>
      </c>
      <c r="T56" s="7">
        <f t="shared" si="9"/>
        <v>10.6</v>
      </c>
      <c r="U56" s="7">
        <f t="shared" si="10"/>
        <v>0.80000000000000071</v>
      </c>
      <c r="V56" s="7">
        <f t="shared" si="11"/>
        <v>8.48</v>
      </c>
    </row>
    <row r="57" spans="1:22">
      <c r="A57" s="7">
        <v>19</v>
      </c>
      <c r="B57" s="7">
        <v>10.367000000000001</v>
      </c>
      <c r="C57" s="7">
        <f t="shared" si="6"/>
        <v>10.37</v>
      </c>
      <c r="D57" s="7">
        <f t="shared" si="12"/>
        <v>2</v>
      </c>
      <c r="E57" s="7">
        <f t="shared" si="13"/>
        <v>20.74</v>
      </c>
      <c r="F57" s="8"/>
      <c r="R57" s="7">
        <v>32</v>
      </c>
      <c r="S57" s="7">
        <v>10.807000000000002</v>
      </c>
      <c r="T57" s="7">
        <f t="shared" si="9"/>
        <v>10.8</v>
      </c>
      <c r="U57" s="7">
        <f t="shared" si="10"/>
        <v>1</v>
      </c>
      <c r="V57" s="7">
        <f t="shared" si="11"/>
        <v>10.8</v>
      </c>
    </row>
    <row r="58" spans="1:22">
      <c r="A58" s="7">
        <v>21</v>
      </c>
      <c r="B58" s="7">
        <v>10.477000000000002</v>
      </c>
      <c r="C58" s="7">
        <f t="shared" si="6"/>
        <v>10.42</v>
      </c>
      <c r="D58" s="7">
        <f t="shared" si="12"/>
        <v>2</v>
      </c>
      <c r="E58" s="7">
        <f t="shared" si="13"/>
        <v>20.84</v>
      </c>
      <c r="F58" s="8"/>
      <c r="R58" s="7">
        <v>33</v>
      </c>
      <c r="S58" s="7">
        <v>10.867000000000001</v>
      </c>
      <c r="T58" s="7">
        <f t="shared" si="9"/>
        <v>10.84</v>
      </c>
      <c r="U58" s="7">
        <f t="shared" si="10"/>
        <v>1</v>
      </c>
      <c r="V58" s="7">
        <f t="shared" si="11"/>
        <v>10.84</v>
      </c>
    </row>
    <row r="59" spans="1:22">
      <c r="A59" s="7">
        <v>23</v>
      </c>
      <c r="B59" s="7">
        <v>10.397000000000002</v>
      </c>
      <c r="C59" s="7">
        <f t="shared" si="6"/>
        <v>10.44</v>
      </c>
      <c r="D59" s="7">
        <f t="shared" si="12"/>
        <v>2</v>
      </c>
      <c r="E59" s="7">
        <f t="shared" si="13"/>
        <v>20.88</v>
      </c>
      <c r="F59" s="8"/>
      <c r="R59" s="7">
        <v>34</v>
      </c>
      <c r="S59" s="7">
        <v>11.097000000000001</v>
      </c>
      <c r="T59" s="7">
        <f t="shared" si="9"/>
        <v>10.98</v>
      </c>
      <c r="U59" s="7">
        <f t="shared" si="10"/>
        <v>1</v>
      </c>
      <c r="V59" s="7">
        <f t="shared" si="11"/>
        <v>10.98</v>
      </c>
    </row>
    <row r="60" spans="1:22">
      <c r="A60" s="7">
        <v>25</v>
      </c>
      <c r="B60" s="7">
        <v>10.467000000000001</v>
      </c>
      <c r="C60" s="7">
        <f t="shared" si="6"/>
        <v>10.43</v>
      </c>
      <c r="D60" s="7">
        <f t="shared" si="12"/>
        <v>2</v>
      </c>
      <c r="E60" s="7">
        <f t="shared" si="13"/>
        <v>20.86</v>
      </c>
      <c r="F60" s="8"/>
      <c r="R60" s="7">
        <v>35</v>
      </c>
      <c r="S60" s="7">
        <v>11.3</v>
      </c>
      <c r="T60" s="7">
        <f t="shared" si="9"/>
        <v>11.2</v>
      </c>
      <c r="U60" s="7">
        <f t="shared" si="10"/>
        <v>1</v>
      </c>
      <c r="V60" s="7">
        <f t="shared" si="11"/>
        <v>11.2</v>
      </c>
    </row>
    <row r="61" spans="1:22">
      <c r="A61" s="7">
        <v>27</v>
      </c>
      <c r="B61" s="7">
        <v>10.577000000000002</v>
      </c>
      <c r="C61" s="7">
        <f t="shared" si="6"/>
        <v>10.52</v>
      </c>
      <c r="D61" s="7">
        <f t="shared" si="12"/>
        <v>2</v>
      </c>
      <c r="E61" s="7">
        <f t="shared" si="13"/>
        <v>21.04</v>
      </c>
      <c r="F61" s="8"/>
      <c r="R61" s="7">
        <v>36</v>
      </c>
      <c r="S61" s="7">
        <v>11.830000000000002</v>
      </c>
      <c r="T61" s="7">
        <f t="shared" si="9"/>
        <v>11.57</v>
      </c>
      <c r="U61" s="7">
        <f t="shared" si="10"/>
        <v>1</v>
      </c>
      <c r="V61" s="7">
        <f t="shared" si="11"/>
        <v>11.57</v>
      </c>
    </row>
    <row r="62" spans="1:22">
      <c r="A62" s="7">
        <v>29</v>
      </c>
      <c r="B62" s="7">
        <v>10.707000000000001</v>
      </c>
      <c r="C62" s="7">
        <f t="shared" si="6"/>
        <v>10.64</v>
      </c>
      <c r="D62" s="7">
        <f t="shared" si="12"/>
        <v>2</v>
      </c>
      <c r="E62" s="7">
        <f t="shared" si="13"/>
        <v>21.28</v>
      </c>
      <c r="F62" s="8"/>
      <c r="M62" s="4">
        <f>E71-V63</f>
        <v>26.079999999999984</v>
      </c>
      <c r="R62" s="7">
        <v>37</v>
      </c>
      <c r="S62" s="7">
        <v>11.97</v>
      </c>
      <c r="T62" s="7">
        <f t="shared" si="9"/>
        <v>11.9</v>
      </c>
      <c r="U62" s="7">
        <f t="shared" si="10"/>
        <v>1</v>
      </c>
      <c r="V62" s="7">
        <f t="shared" si="11"/>
        <v>11.9</v>
      </c>
    </row>
    <row r="63" spans="1:22">
      <c r="A63" s="7">
        <v>30</v>
      </c>
      <c r="B63" s="7">
        <v>10.767000000000001</v>
      </c>
      <c r="C63" s="7">
        <f t="shared" si="6"/>
        <v>10.74</v>
      </c>
      <c r="D63" s="7">
        <f t="shared" si="12"/>
        <v>1</v>
      </c>
      <c r="E63" s="7">
        <f t="shared" si="13"/>
        <v>10.74</v>
      </c>
      <c r="F63" s="8"/>
      <c r="V63" s="4">
        <f>SUM(V45:V62)</f>
        <v>373.72999999999996</v>
      </c>
    </row>
    <row r="64" spans="1:22">
      <c r="A64" s="7">
        <v>31</v>
      </c>
      <c r="B64" s="7">
        <v>10.797000000000001</v>
      </c>
      <c r="C64" s="7">
        <f t="shared" si="6"/>
        <v>10.78</v>
      </c>
      <c r="D64" s="7">
        <f t="shared" si="12"/>
        <v>1</v>
      </c>
      <c r="E64" s="7">
        <f t="shared" si="13"/>
        <v>10.78</v>
      </c>
      <c r="F64" s="8"/>
    </row>
    <row r="65" spans="1:6">
      <c r="A65" s="7">
        <v>32</v>
      </c>
      <c r="B65" s="7">
        <v>10.807000000000002</v>
      </c>
      <c r="C65" s="7">
        <f t="shared" si="6"/>
        <v>10.8</v>
      </c>
      <c r="D65" s="7">
        <f t="shared" si="12"/>
        <v>1</v>
      </c>
      <c r="E65" s="7">
        <f t="shared" si="13"/>
        <v>10.8</v>
      </c>
      <c r="F65" s="8"/>
    </row>
    <row r="66" spans="1:6">
      <c r="A66" s="7">
        <v>33</v>
      </c>
      <c r="B66" s="7">
        <v>10.867000000000001</v>
      </c>
      <c r="C66" s="7">
        <f t="shared" si="6"/>
        <v>10.84</v>
      </c>
      <c r="D66" s="7">
        <f t="shared" si="12"/>
        <v>1</v>
      </c>
      <c r="E66" s="7">
        <f t="shared" si="13"/>
        <v>10.84</v>
      </c>
      <c r="F66" s="8"/>
    </row>
    <row r="67" spans="1:6">
      <c r="A67" s="7">
        <v>34</v>
      </c>
      <c r="B67" s="7">
        <v>11.097000000000001</v>
      </c>
      <c r="C67" s="7">
        <f t="shared" si="6"/>
        <v>10.98</v>
      </c>
      <c r="D67" s="7">
        <f t="shared" si="12"/>
        <v>1</v>
      </c>
      <c r="E67" s="7">
        <f t="shared" si="13"/>
        <v>10.98</v>
      </c>
      <c r="F67" s="8"/>
    </row>
    <row r="68" spans="1:6">
      <c r="A68" s="7">
        <v>35</v>
      </c>
      <c r="B68" s="7">
        <v>11.3</v>
      </c>
      <c r="C68" s="7">
        <f t="shared" si="6"/>
        <v>11.2</v>
      </c>
      <c r="D68" s="7">
        <f t="shared" si="12"/>
        <v>1</v>
      </c>
      <c r="E68" s="7">
        <f t="shared" si="13"/>
        <v>11.2</v>
      </c>
      <c r="F68" s="8"/>
    </row>
    <row r="69" spans="1:6">
      <c r="A69" s="7">
        <v>36</v>
      </c>
      <c r="B69" s="7">
        <v>11.830000000000002</v>
      </c>
      <c r="C69" s="7">
        <f t="shared" si="6"/>
        <v>11.57</v>
      </c>
      <c r="D69" s="7">
        <f t="shared" si="12"/>
        <v>1</v>
      </c>
      <c r="E69" s="7">
        <f t="shared" si="13"/>
        <v>11.57</v>
      </c>
      <c r="F69" s="8"/>
    </row>
    <row r="70" spans="1:6">
      <c r="A70" s="7">
        <v>37</v>
      </c>
      <c r="B70" s="7">
        <v>11.97</v>
      </c>
      <c r="C70" s="7">
        <f t="shared" si="6"/>
        <v>11.9</v>
      </c>
      <c r="D70" s="7">
        <f t="shared" si="12"/>
        <v>1</v>
      </c>
      <c r="E70" s="7">
        <f t="shared" si="13"/>
        <v>11.9</v>
      </c>
      <c r="F70" s="8"/>
    </row>
    <row r="71" spans="1:6">
      <c r="E71" s="5">
        <f>SUM(E45:E70)</f>
        <v>399.80999999999995</v>
      </c>
    </row>
    <row r="84" spans="1:22">
      <c r="A84" s="6" t="s">
        <v>50</v>
      </c>
      <c r="B84" s="7"/>
      <c r="C84" s="7"/>
      <c r="D84" s="7"/>
      <c r="E84" s="7"/>
      <c r="F84" s="8"/>
    </row>
    <row r="85" spans="1:22">
      <c r="A85" s="7" t="s">
        <v>5</v>
      </c>
      <c r="B85" s="7" t="s">
        <v>46</v>
      </c>
      <c r="C85" s="12" t="s">
        <v>80</v>
      </c>
      <c r="D85" s="12" t="s">
        <v>79</v>
      </c>
      <c r="E85" s="12" t="s">
        <v>81</v>
      </c>
      <c r="F85" s="8" t="s">
        <v>48</v>
      </c>
      <c r="R85" s="10" t="s">
        <v>78</v>
      </c>
      <c r="S85" s="10"/>
    </row>
    <row r="86" spans="1:22">
      <c r="A86" s="7">
        <v>0</v>
      </c>
      <c r="B86" s="7">
        <v>13.392000000000003</v>
      </c>
      <c r="C86" s="7"/>
      <c r="D86" s="7"/>
      <c r="E86" s="7"/>
      <c r="F86" s="8" t="s">
        <v>66</v>
      </c>
      <c r="R86" s="7" t="s">
        <v>5</v>
      </c>
      <c r="S86" s="7" t="s">
        <v>46</v>
      </c>
      <c r="T86" s="12" t="s">
        <v>80</v>
      </c>
      <c r="U86" s="12" t="s">
        <v>79</v>
      </c>
      <c r="V86" s="12" t="s">
        <v>81</v>
      </c>
    </row>
    <row r="87" spans="1:22">
      <c r="A87" s="7">
        <v>1</v>
      </c>
      <c r="B87" s="7">
        <v>13.287000000000003</v>
      </c>
      <c r="C87" s="7">
        <f>ROUND((B86+B87)/2,2)</f>
        <v>13.34</v>
      </c>
      <c r="D87" s="7">
        <f>A87-A86</f>
        <v>1</v>
      </c>
      <c r="E87" s="7">
        <f>ROUND(C87*D87,2)</f>
        <v>13.34</v>
      </c>
      <c r="F87" s="8"/>
      <c r="R87" s="7">
        <v>0</v>
      </c>
      <c r="S87" s="7">
        <v>13.392000000000003</v>
      </c>
      <c r="T87" s="7"/>
      <c r="U87" s="7"/>
      <c r="V87" s="7"/>
    </row>
    <row r="88" spans="1:22">
      <c r="A88" s="7">
        <v>2</v>
      </c>
      <c r="B88" s="7">
        <v>12.557000000000002</v>
      </c>
      <c r="C88" s="7">
        <f t="shared" ref="C88:C107" si="14">ROUND((B87+B88)/2,2)</f>
        <v>12.92</v>
      </c>
      <c r="D88" s="7">
        <f t="shared" ref="D88:D107" si="15">A88-A87</f>
        <v>1</v>
      </c>
      <c r="E88" s="7">
        <f t="shared" ref="E88:E107" si="16">ROUND(C88*D88,2)</f>
        <v>12.92</v>
      </c>
      <c r="F88" s="8"/>
      <c r="R88" s="7">
        <v>1</v>
      </c>
      <c r="S88" s="7">
        <v>13.287000000000003</v>
      </c>
      <c r="T88" s="7">
        <f>ROUND((S87+S88)/2,2)</f>
        <v>13.34</v>
      </c>
      <c r="U88" s="7">
        <f>R88-R87</f>
        <v>1</v>
      </c>
      <c r="V88" s="7">
        <f>ROUND(T88*U88,2)</f>
        <v>13.34</v>
      </c>
    </row>
    <row r="89" spans="1:22">
      <c r="A89" s="7">
        <v>3</v>
      </c>
      <c r="B89" s="7">
        <v>11.612000000000002</v>
      </c>
      <c r="C89" s="7">
        <f t="shared" si="14"/>
        <v>12.08</v>
      </c>
      <c r="D89" s="7">
        <f t="shared" si="15"/>
        <v>1</v>
      </c>
      <c r="E89" s="7">
        <f t="shared" si="16"/>
        <v>12.08</v>
      </c>
      <c r="F89" s="8"/>
      <c r="R89" s="7">
        <v>2</v>
      </c>
      <c r="S89" s="7">
        <v>12.557000000000002</v>
      </c>
      <c r="T89" s="7">
        <f t="shared" ref="T89:T102" si="17">ROUND((S88+S89)/2,2)</f>
        <v>12.92</v>
      </c>
      <c r="U89" s="7">
        <f t="shared" ref="U89:U102" si="18">R89-R88</f>
        <v>1</v>
      </c>
      <c r="V89" s="7">
        <f t="shared" ref="V89:V102" si="19">ROUND(T89*U89,2)</f>
        <v>12.92</v>
      </c>
    </row>
    <row r="90" spans="1:22">
      <c r="A90" s="7">
        <v>4</v>
      </c>
      <c r="B90" s="7">
        <v>11.103000000000002</v>
      </c>
      <c r="C90" s="7">
        <f t="shared" si="14"/>
        <v>11.36</v>
      </c>
      <c r="D90" s="7">
        <f t="shared" si="15"/>
        <v>1</v>
      </c>
      <c r="E90" s="7">
        <f t="shared" si="16"/>
        <v>11.36</v>
      </c>
      <c r="F90" s="8"/>
      <c r="R90" s="7">
        <v>3</v>
      </c>
      <c r="S90" s="7">
        <v>11.612000000000002</v>
      </c>
      <c r="T90" s="7">
        <f t="shared" si="17"/>
        <v>12.08</v>
      </c>
      <c r="U90" s="7">
        <f t="shared" si="18"/>
        <v>1</v>
      </c>
      <c r="V90" s="7">
        <f t="shared" si="19"/>
        <v>12.08</v>
      </c>
    </row>
    <row r="91" spans="1:22">
      <c r="A91" s="7">
        <v>5</v>
      </c>
      <c r="B91" s="7">
        <v>10.783000000000001</v>
      </c>
      <c r="C91" s="7">
        <f t="shared" si="14"/>
        <v>10.94</v>
      </c>
      <c r="D91" s="7">
        <f t="shared" si="15"/>
        <v>1</v>
      </c>
      <c r="E91" s="7">
        <f t="shared" si="16"/>
        <v>10.94</v>
      </c>
      <c r="F91" s="8"/>
      <c r="R91" s="7">
        <v>4</v>
      </c>
      <c r="S91" s="7">
        <v>11.103000000000002</v>
      </c>
      <c r="T91" s="7">
        <f t="shared" si="17"/>
        <v>11.36</v>
      </c>
      <c r="U91" s="7">
        <f t="shared" si="18"/>
        <v>1</v>
      </c>
      <c r="V91" s="7">
        <f t="shared" si="19"/>
        <v>11.36</v>
      </c>
    </row>
    <row r="92" spans="1:22">
      <c r="A92" s="7">
        <v>6</v>
      </c>
      <c r="B92" s="7">
        <v>10.563000000000002</v>
      </c>
      <c r="C92" s="7">
        <f t="shared" si="14"/>
        <v>10.67</v>
      </c>
      <c r="D92" s="7">
        <f t="shared" si="15"/>
        <v>1</v>
      </c>
      <c r="E92" s="7">
        <f t="shared" si="16"/>
        <v>10.67</v>
      </c>
      <c r="F92" s="8"/>
      <c r="R92" s="7">
        <f>R91+(S91-S96)*1.5</f>
        <v>5.0545000000000018</v>
      </c>
      <c r="S92" s="7">
        <v>10.4</v>
      </c>
      <c r="T92" s="7">
        <f t="shared" si="17"/>
        <v>10.75</v>
      </c>
      <c r="U92" s="7">
        <f t="shared" si="18"/>
        <v>1.0545000000000018</v>
      </c>
      <c r="V92" s="7">
        <f t="shared" si="19"/>
        <v>11.34</v>
      </c>
    </row>
    <row r="93" spans="1:22">
      <c r="A93" s="7">
        <v>7</v>
      </c>
      <c r="B93" s="7">
        <v>10.503000000000002</v>
      </c>
      <c r="C93" s="7">
        <f t="shared" si="14"/>
        <v>10.53</v>
      </c>
      <c r="D93" s="7">
        <f t="shared" si="15"/>
        <v>1</v>
      </c>
      <c r="E93" s="7">
        <f t="shared" si="16"/>
        <v>10.53</v>
      </c>
      <c r="F93" s="8"/>
      <c r="R93" s="5">
        <f>R92+2.5</f>
        <v>7.5545000000000018</v>
      </c>
      <c r="S93" s="9">
        <v>10.4</v>
      </c>
      <c r="T93" s="7">
        <f t="shared" si="17"/>
        <v>10.4</v>
      </c>
      <c r="U93" s="7">
        <f t="shared" si="18"/>
        <v>2.5</v>
      </c>
      <c r="V93" s="7">
        <f t="shared" si="19"/>
        <v>26</v>
      </c>
    </row>
    <row r="94" spans="1:22">
      <c r="A94" s="7">
        <v>9</v>
      </c>
      <c r="B94" s="7">
        <v>10.433000000000002</v>
      </c>
      <c r="C94" s="7">
        <f t="shared" si="14"/>
        <v>10.47</v>
      </c>
      <c r="D94" s="7">
        <f t="shared" si="15"/>
        <v>2</v>
      </c>
      <c r="E94" s="7">
        <f t="shared" si="16"/>
        <v>20.94</v>
      </c>
      <c r="F94" s="8"/>
      <c r="R94" s="7">
        <f>ROUND(R93+(S93-S94)*1.5,2)</f>
        <v>9.65</v>
      </c>
      <c r="S94" s="7">
        <v>9</v>
      </c>
      <c r="T94" s="7">
        <f t="shared" si="17"/>
        <v>9.6999999999999993</v>
      </c>
      <c r="U94" s="7">
        <f t="shared" si="18"/>
        <v>2.0954999999999986</v>
      </c>
      <c r="V94" s="7">
        <f t="shared" si="19"/>
        <v>20.329999999999998</v>
      </c>
    </row>
    <row r="95" spans="1:22">
      <c r="A95" s="7">
        <v>11</v>
      </c>
      <c r="B95" s="7">
        <v>10.423000000000002</v>
      </c>
      <c r="C95" s="7">
        <f t="shared" si="14"/>
        <v>10.43</v>
      </c>
      <c r="D95" s="7">
        <f t="shared" si="15"/>
        <v>2</v>
      </c>
      <c r="E95" s="7">
        <f t="shared" si="16"/>
        <v>20.86</v>
      </c>
      <c r="F95" s="8"/>
      <c r="R95" s="7">
        <f>R94+10</f>
        <v>19.649999999999999</v>
      </c>
      <c r="S95" s="7">
        <v>9</v>
      </c>
      <c r="T95" s="7">
        <f t="shared" si="17"/>
        <v>9</v>
      </c>
      <c r="U95" s="7">
        <f t="shared" si="18"/>
        <v>9.9999999999999982</v>
      </c>
      <c r="V95" s="7">
        <f t="shared" si="19"/>
        <v>90</v>
      </c>
    </row>
    <row r="96" spans="1:22">
      <c r="A96" s="7">
        <v>13</v>
      </c>
      <c r="B96" s="7">
        <v>10.393000000000001</v>
      </c>
      <c r="C96" s="7">
        <f t="shared" si="14"/>
        <v>10.41</v>
      </c>
      <c r="D96" s="7">
        <f t="shared" si="15"/>
        <v>2</v>
      </c>
      <c r="E96" s="7">
        <f t="shared" si="16"/>
        <v>20.82</v>
      </c>
      <c r="F96" s="8"/>
      <c r="R96" s="7">
        <f>ROUND(R95+(S96-S95)*1.5,2)</f>
        <v>21.75</v>
      </c>
      <c r="S96" s="7">
        <v>10.4</v>
      </c>
      <c r="T96" s="7">
        <f t="shared" si="17"/>
        <v>9.6999999999999993</v>
      </c>
      <c r="U96" s="7">
        <f t="shared" si="18"/>
        <v>2.1000000000000014</v>
      </c>
      <c r="V96" s="7">
        <f t="shared" si="19"/>
        <v>20.37</v>
      </c>
    </row>
    <row r="97" spans="1:22">
      <c r="A97" s="7">
        <v>15</v>
      </c>
      <c r="B97" s="7">
        <v>10.393000000000001</v>
      </c>
      <c r="C97" s="7">
        <f t="shared" si="14"/>
        <v>10.39</v>
      </c>
      <c r="D97" s="7">
        <f t="shared" si="15"/>
        <v>2</v>
      </c>
      <c r="E97" s="7">
        <f t="shared" si="16"/>
        <v>20.78</v>
      </c>
      <c r="F97" s="8"/>
      <c r="R97" s="7">
        <f>R96+2.5</f>
        <v>24.25</v>
      </c>
      <c r="S97" s="7">
        <v>10.4</v>
      </c>
      <c r="T97" s="7">
        <f t="shared" si="17"/>
        <v>10.4</v>
      </c>
      <c r="U97" s="7">
        <f t="shared" si="18"/>
        <v>2.5</v>
      </c>
      <c r="V97" s="7">
        <f t="shared" si="19"/>
        <v>26</v>
      </c>
    </row>
    <row r="98" spans="1:22">
      <c r="A98" s="7">
        <v>17</v>
      </c>
      <c r="B98" s="7">
        <v>10.413000000000002</v>
      </c>
      <c r="C98" s="7">
        <f t="shared" si="14"/>
        <v>10.4</v>
      </c>
      <c r="D98" s="7">
        <f t="shared" si="15"/>
        <v>2</v>
      </c>
      <c r="E98" s="7">
        <f t="shared" si="16"/>
        <v>20.8</v>
      </c>
      <c r="F98" s="8"/>
      <c r="R98" s="7">
        <v>25</v>
      </c>
      <c r="S98" s="7">
        <v>11.103000000000002</v>
      </c>
      <c r="T98" s="7">
        <f t="shared" si="17"/>
        <v>10.75</v>
      </c>
      <c r="U98" s="7">
        <f t="shared" si="18"/>
        <v>0.75</v>
      </c>
      <c r="V98" s="7">
        <f t="shared" si="19"/>
        <v>8.06</v>
      </c>
    </row>
    <row r="99" spans="1:22">
      <c r="A99" s="7">
        <v>19</v>
      </c>
      <c r="B99" s="7">
        <v>10.393000000000001</v>
      </c>
      <c r="C99" s="7">
        <f t="shared" si="14"/>
        <v>10.4</v>
      </c>
      <c r="D99" s="7">
        <f t="shared" si="15"/>
        <v>2</v>
      </c>
      <c r="E99" s="7">
        <f t="shared" si="16"/>
        <v>20.8</v>
      </c>
      <c r="F99" s="8"/>
      <c r="R99" s="7">
        <v>26</v>
      </c>
      <c r="S99" s="7">
        <v>11.447000000000003</v>
      </c>
      <c r="T99" s="7">
        <f t="shared" si="17"/>
        <v>11.28</v>
      </c>
      <c r="U99" s="7">
        <f t="shared" si="18"/>
        <v>1</v>
      </c>
      <c r="V99" s="7">
        <f t="shared" si="19"/>
        <v>11.28</v>
      </c>
    </row>
    <row r="100" spans="1:22">
      <c r="A100" s="7">
        <v>21</v>
      </c>
      <c r="B100" s="7">
        <v>10.423000000000002</v>
      </c>
      <c r="C100" s="7">
        <f t="shared" si="14"/>
        <v>10.41</v>
      </c>
      <c r="D100" s="7">
        <f t="shared" si="15"/>
        <v>2</v>
      </c>
      <c r="E100" s="7">
        <f t="shared" si="16"/>
        <v>20.82</v>
      </c>
      <c r="F100" s="8"/>
      <c r="R100" s="7">
        <v>27</v>
      </c>
      <c r="S100" s="7">
        <v>11.907000000000004</v>
      </c>
      <c r="T100" s="7">
        <f t="shared" si="17"/>
        <v>11.68</v>
      </c>
      <c r="U100" s="7">
        <f t="shared" si="18"/>
        <v>1</v>
      </c>
      <c r="V100" s="7">
        <f t="shared" si="19"/>
        <v>11.68</v>
      </c>
    </row>
    <row r="101" spans="1:22">
      <c r="A101" s="7">
        <v>23</v>
      </c>
      <c r="B101" s="7">
        <v>10.463000000000001</v>
      </c>
      <c r="C101" s="7">
        <f t="shared" si="14"/>
        <v>10.44</v>
      </c>
      <c r="D101" s="7">
        <f t="shared" si="15"/>
        <v>2</v>
      </c>
      <c r="E101" s="7">
        <f t="shared" si="16"/>
        <v>20.88</v>
      </c>
      <c r="F101" s="8"/>
      <c r="M101" s="4">
        <f>E108-V103</f>
        <v>18.159999999999968</v>
      </c>
      <c r="R101" s="7">
        <v>28</v>
      </c>
      <c r="S101" s="7">
        <v>12.147000000000002</v>
      </c>
      <c r="T101" s="7">
        <f t="shared" si="17"/>
        <v>12.03</v>
      </c>
      <c r="U101" s="7">
        <f t="shared" si="18"/>
        <v>1</v>
      </c>
      <c r="V101" s="7">
        <f t="shared" si="19"/>
        <v>12.03</v>
      </c>
    </row>
    <row r="102" spans="1:22">
      <c r="A102" s="7">
        <v>24</v>
      </c>
      <c r="B102" s="7">
        <v>10.633000000000001</v>
      </c>
      <c r="C102" s="7">
        <f t="shared" si="14"/>
        <v>10.55</v>
      </c>
      <c r="D102" s="7">
        <f t="shared" si="15"/>
        <v>1</v>
      </c>
      <c r="E102" s="7">
        <f t="shared" si="16"/>
        <v>10.55</v>
      </c>
      <c r="F102" s="8"/>
      <c r="R102" s="7">
        <v>29</v>
      </c>
      <c r="S102" s="7">
        <v>12.077000000000002</v>
      </c>
      <c r="T102" s="7">
        <f t="shared" si="17"/>
        <v>12.11</v>
      </c>
      <c r="U102" s="7">
        <f t="shared" si="18"/>
        <v>1</v>
      </c>
      <c r="V102" s="7">
        <f t="shared" si="19"/>
        <v>12.11</v>
      </c>
    </row>
    <row r="103" spans="1:22">
      <c r="A103" s="7">
        <v>25</v>
      </c>
      <c r="B103" s="7">
        <v>11.103000000000002</v>
      </c>
      <c r="C103" s="7">
        <f t="shared" si="14"/>
        <v>10.87</v>
      </c>
      <c r="D103" s="7">
        <f t="shared" si="15"/>
        <v>1</v>
      </c>
      <c r="E103" s="7">
        <f t="shared" si="16"/>
        <v>10.87</v>
      </c>
      <c r="F103" s="8"/>
      <c r="V103" s="4">
        <f>SUM(V88:V102)</f>
        <v>298.89999999999998</v>
      </c>
    </row>
    <row r="104" spans="1:22">
      <c r="A104" s="7">
        <v>26</v>
      </c>
      <c r="B104" s="7">
        <v>11.447000000000003</v>
      </c>
      <c r="C104" s="7">
        <f t="shared" si="14"/>
        <v>11.28</v>
      </c>
      <c r="D104" s="7">
        <f t="shared" si="15"/>
        <v>1</v>
      </c>
      <c r="E104" s="7">
        <f t="shared" si="16"/>
        <v>11.28</v>
      </c>
      <c r="F104" s="8"/>
    </row>
    <row r="105" spans="1:22">
      <c r="A105" s="7">
        <v>27</v>
      </c>
      <c r="B105" s="7">
        <v>11.907000000000004</v>
      </c>
      <c r="C105" s="7">
        <f t="shared" si="14"/>
        <v>11.68</v>
      </c>
      <c r="D105" s="7">
        <f t="shared" si="15"/>
        <v>1</v>
      </c>
      <c r="E105" s="7">
        <f t="shared" si="16"/>
        <v>11.68</v>
      </c>
      <c r="F105" s="8"/>
    </row>
    <row r="106" spans="1:22">
      <c r="A106" s="7">
        <v>28</v>
      </c>
      <c r="B106" s="7">
        <v>12.147000000000002</v>
      </c>
      <c r="C106" s="7">
        <f t="shared" si="14"/>
        <v>12.03</v>
      </c>
      <c r="D106" s="7">
        <f t="shared" si="15"/>
        <v>1</v>
      </c>
      <c r="E106" s="7">
        <f t="shared" si="16"/>
        <v>12.03</v>
      </c>
      <c r="F106" s="8"/>
    </row>
    <row r="107" spans="1:22">
      <c r="A107" s="7">
        <v>29</v>
      </c>
      <c r="B107" s="7">
        <v>12.077000000000002</v>
      </c>
      <c r="C107" s="7">
        <f t="shared" si="14"/>
        <v>12.11</v>
      </c>
      <c r="D107" s="7">
        <f t="shared" si="15"/>
        <v>1</v>
      </c>
      <c r="E107" s="7">
        <f t="shared" si="16"/>
        <v>12.11</v>
      </c>
      <c r="F107" s="8"/>
    </row>
    <row r="108" spans="1:22">
      <c r="E108" s="5">
        <f>SUM(E87:E107)</f>
        <v>317.05999999999995</v>
      </c>
    </row>
    <row r="124" spans="1:22">
      <c r="A124" s="6" t="s">
        <v>51</v>
      </c>
      <c r="B124" s="7"/>
      <c r="C124" s="7"/>
      <c r="D124" s="7"/>
      <c r="E124" s="7"/>
      <c r="F124" s="8"/>
      <c r="R124" s="10" t="s">
        <v>78</v>
      </c>
      <c r="S124" s="10"/>
    </row>
    <row r="125" spans="1:22">
      <c r="A125" s="7" t="s">
        <v>5</v>
      </c>
      <c r="B125" s="7" t="s">
        <v>46</v>
      </c>
      <c r="C125" s="12" t="s">
        <v>80</v>
      </c>
      <c r="D125" s="12" t="s">
        <v>79</v>
      </c>
      <c r="E125" s="12" t="s">
        <v>81</v>
      </c>
      <c r="F125" s="8" t="s">
        <v>48</v>
      </c>
      <c r="R125" s="7" t="s">
        <v>5</v>
      </c>
      <c r="S125" s="7" t="s">
        <v>46</v>
      </c>
      <c r="T125" s="12" t="s">
        <v>80</v>
      </c>
      <c r="U125" s="12" t="s">
        <v>79</v>
      </c>
      <c r="V125" s="12" t="s">
        <v>81</v>
      </c>
    </row>
    <row r="126" spans="1:22">
      <c r="A126" s="7">
        <v>0</v>
      </c>
      <c r="B126" s="7">
        <v>13.346000000000004</v>
      </c>
      <c r="C126" s="7"/>
      <c r="D126" s="7"/>
      <c r="E126" s="7"/>
      <c r="F126" s="8" t="s">
        <v>66</v>
      </c>
      <c r="R126" s="7">
        <v>0</v>
      </c>
      <c r="S126" s="7">
        <v>13.346000000000004</v>
      </c>
      <c r="T126" s="7"/>
      <c r="U126" s="7"/>
      <c r="V126" s="7"/>
    </row>
    <row r="127" spans="1:22">
      <c r="A127" s="7">
        <v>1</v>
      </c>
      <c r="B127" s="7">
        <v>13.296000000000003</v>
      </c>
      <c r="C127" s="7">
        <f>ROUND((B126+B127)/2,2)</f>
        <v>13.32</v>
      </c>
      <c r="D127" s="7">
        <f>A127-A126</f>
        <v>1</v>
      </c>
      <c r="E127" s="7">
        <f>ROUND(C127*D127,2)</f>
        <v>13.32</v>
      </c>
      <c r="F127" s="8"/>
      <c r="R127" s="7">
        <v>1</v>
      </c>
      <c r="S127" s="7">
        <v>13.296000000000003</v>
      </c>
      <c r="T127" s="7">
        <f>ROUND((S126+S127)/2,2)</f>
        <v>13.32</v>
      </c>
      <c r="U127" s="7">
        <f>R127-R126</f>
        <v>1</v>
      </c>
      <c r="V127" s="7">
        <f>ROUND(T127*U127,2)</f>
        <v>13.32</v>
      </c>
    </row>
    <row r="128" spans="1:22">
      <c r="A128" s="7">
        <v>2</v>
      </c>
      <c r="B128" s="7">
        <v>12.296000000000003</v>
      </c>
      <c r="C128" s="7">
        <f t="shared" ref="C128:C148" si="20">ROUND((B127+B128)/2,2)</f>
        <v>12.8</v>
      </c>
      <c r="D128" s="7">
        <f t="shared" ref="D128:D148" si="21">A128-A127</f>
        <v>1</v>
      </c>
      <c r="E128" s="7">
        <f t="shared" ref="E128:E148" si="22">ROUND(C128*D128,2)</f>
        <v>12.8</v>
      </c>
      <c r="F128" s="8"/>
      <c r="R128" s="7">
        <v>2</v>
      </c>
      <c r="S128" s="7">
        <v>12.296000000000003</v>
      </c>
      <c r="T128" s="7">
        <f t="shared" ref="T128:T142" si="23">ROUND((S127+S128)/2,2)</f>
        <v>12.8</v>
      </c>
      <c r="U128" s="7">
        <f t="shared" ref="U128:U142" si="24">R128-R127</f>
        <v>1</v>
      </c>
      <c r="V128" s="7">
        <f t="shared" ref="V128:V142" si="25">ROUND(T128*U128,2)</f>
        <v>12.8</v>
      </c>
    </row>
    <row r="129" spans="1:22">
      <c r="A129" s="7">
        <v>3</v>
      </c>
      <c r="B129" s="7">
        <v>11.676000000000004</v>
      </c>
      <c r="C129" s="7">
        <f t="shared" si="20"/>
        <v>11.99</v>
      </c>
      <c r="D129" s="7">
        <f t="shared" si="21"/>
        <v>1</v>
      </c>
      <c r="E129" s="7">
        <f t="shared" si="22"/>
        <v>11.99</v>
      </c>
      <c r="F129" s="8"/>
      <c r="R129" s="7">
        <v>3</v>
      </c>
      <c r="S129" s="7">
        <v>11.676000000000004</v>
      </c>
      <c r="T129" s="7">
        <f t="shared" si="23"/>
        <v>11.99</v>
      </c>
      <c r="U129" s="7">
        <f t="shared" si="24"/>
        <v>1</v>
      </c>
      <c r="V129" s="7">
        <f t="shared" si="25"/>
        <v>11.99</v>
      </c>
    </row>
    <row r="130" spans="1:22">
      <c r="A130" s="7">
        <v>4</v>
      </c>
      <c r="B130" s="7">
        <v>11.112000000000004</v>
      </c>
      <c r="C130" s="7">
        <f t="shared" si="20"/>
        <v>11.39</v>
      </c>
      <c r="D130" s="7">
        <f t="shared" si="21"/>
        <v>1</v>
      </c>
      <c r="E130" s="7">
        <f t="shared" si="22"/>
        <v>11.39</v>
      </c>
      <c r="F130" s="8"/>
      <c r="R130" s="7">
        <v>4</v>
      </c>
      <c r="S130" s="7">
        <v>11.112000000000004</v>
      </c>
      <c r="T130" s="7">
        <f t="shared" si="23"/>
        <v>11.39</v>
      </c>
      <c r="U130" s="7">
        <f t="shared" si="24"/>
        <v>1</v>
      </c>
      <c r="V130" s="7">
        <f t="shared" si="25"/>
        <v>11.39</v>
      </c>
    </row>
    <row r="131" spans="1:22">
      <c r="A131" s="7">
        <v>5</v>
      </c>
      <c r="B131" s="7">
        <v>10.362000000000004</v>
      </c>
      <c r="C131" s="7">
        <f t="shared" si="20"/>
        <v>10.74</v>
      </c>
      <c r="D131" s="7">
        <f t="shared" si="21"/>
        <v>1</v>
      </c>
      <c r="E131" s="7">
        <f t="shared" si="22"/>
        <v>10.74</v>
      </c>
      <c r="F131" s="8"/>
      <c r="R131" s="7">
        <f>R130+(S130-S135)*1.5</f>
        <v>5.0680000000000049</v>
      </c>
      <c r="S131" s="7">
        <v>10.4</v>
      </c>
      <c r="T131" s="7">
        <f t="shared" si="23"/>
        <v>10.76</v>
      </c>
      <c r="U131" s="7">
        <f t="shared" si="24"/>
        <v>1.0680000000000049</v>
      </c>
      <c r="V131" s="7">
        <f t="shared" si="25"/>
        <v>11.49</v>
      </c>
    </row>
    <row r="132" spans="1:22">
      <c r="A132" s="7">
        <v>6</v>
      </c>
      <c r="B132" s="7">
        <v>10.562000000000003</v>
      </c>
      <c r="C132" s="7">
        <f t="shared" si="20"/>
        <v>10.46</v>
      </c>
      <c r="D132" s="7">
        <f t="shared" si="21"/>
        <v>1</v>
      </c>
      <c r="E132" s="7">
        <f t="shared" si="22"/>
        <v>10.46</v>
      </c>
      <c r="F132" s="8"/>
      <c r="R132" s="5">
        <f>R131+2.5</f>
        <v>7.5680000000000049</v>
      </c>
      <c r="S132" s="9">
        <v>10.4</v>
      </c>
      <c r="T132" s="7">
        <f t="shared" si="23"/>
        <v>10.4</v>
      </c>
      <c r="U132" s="7">
        <f t="shared" si="24"/>
        <v>2.5</v>
      </c>
      <c r="V132" s="7">
        <f t="shared" si="25"/>
        <v>26</v>
      </c>
    </row>
    <row r="133" spans="1:22">
      <c r="A133" s="7">
        <v>7</v>
      </c>
      <c r="B133" s="7">
        <v>10.542000000000003</v>
      </c>
      <c r="C133" s="7">
        <f t="shared" si="20"/>
        <v>10.55</v>
      </c>
      <c r="D133" s="7">
        <f t="shared" si="21"/>
        <v>1</v>
      </c>
      <c r="E133" s="7">
        <f t="shared" si="22"/>
        <v>10.55</v>
      </c>
      <c r="F133" s="8"/>
      <c r="R133" s="7">
        <f>ROUND(R132+(S132-S133)*1.5,2)</f>
        <v>9.67</v>
      </c>
      <c r="S133" s="7">
        <v>9</v>
      </c>
      <c r="T133" s="7">
        <f t="shared" si="23"/>
        <v>9.6999999999999993</v>
      </c>
      <c r="U133" s="7">
        <f t="shared" si="24"/>
        <v>2.101999999999995</v>
      </c>
      <c r="V133" s="7">
        <f t="shared" si="25"/>
        <v>20.39</v>
      </c>
    </row>
    <row r="134" spans="1:22">
      <c r="A134" s="7">
        <v>9</v>
      </c>
      <c r="B134" s="7">
        <v>10.502000000000004</v>
      </c>
      <c r="C134" s="7">
        <f t="shared" si="20"/>
        <v>10.52</v>
      </c>
      <c r="D134" s="7">
        <f t="shared" si="21"/>
        <v>2</v>
      </c>
      <c r="E134" s="7">
        <f t="shared" si="22"/>
        <v>21.04</v>
      </c>
      <c r="F134" s="8"/>
      <c r="R134" s="7">
        <f>R133+10</f>
        <v>19.670000000000002</v>
      </c>
      <c r="S134" s="7">
        <v>9</v>
      </c>
      <c r="T134" s="7">
        <f t="shared" si="23"/>
        <v>9</v>
      </c>
      <c r="U134" s="7">
        <f t="shared" si="24"/>
        <v>10.000000000000002</v>
      </c>
      <c r="V134" s="7">
        <f t="shared" si="25"/>
        <v>90</v>
      </c>
    </row>
    <row r="135" spans="1:22">
      <c r="A135" s="7">
        <v>11</v>
      </c>
      <c r="B135" s="7">
        <v>10.552000000000003</v>
      </c>
      <c r="C135" s="7">
        <f t="shared" si="20"/>
        <v>10.53</v>
      </c>
      <c r="D135" s="7">
        <f t="shared" si="21"/>
        <v>2</v>
      </c>
      <c r="E135" s="7">
        <f t="shared" si="22"/>
        <v>21.06</v>
      </c>
      <c r="F135" s="8"/>
      <c r="R135" s="7">
        <f>ROUND(R134+(S135-S134)*1.5,2)</f>
        <v>21.77</v>
      </c>
      <c r="S135" s="7">
        <v>10.4</v>
      </c>
      <c r="T135" s="7">
        <f t="shared" si="23"/>
        <v>9.6999999999999993</v>
      </c>
      <c r="U135" s="7">
        <f t="shared" si="24"/>
        <v>2.0999999999999979</v>
      </c>
      <c r="V135" s="7">
        <f t="shared" si="25"/>
        <v>20.37</v>
      </c>
    </row>
    <row r="136" spans="1:22">
      <c r="A136" s="7">
        <v>13</v>
      </c>
      <c r="B136" s="7">
        <v>10.522000000000004</v>
      </c>
      <c r="C136" s="7">
        <f t="shared" si="20"/>
        <v>10.54</v>
      </c>
      <c r="D136" s="7">
        <f t="shared" si="21"/>
        <v>2</v>
      </c>
      <c r="E136" s="7">
        <f t="shared" si="22"/>
        <v>21.08</v>
      </c>
      <c r="F136" s="8"/>
      <c r="R136" s="7">
        <f>R135+2.5</f>
        <v>24.27</v>
      </c>
      <c r="S136" s="7">
        <v>10.4</v>
      </c>
      <c r="T136" s="7">
        <f t="shared" si="23"/>
        <v>10.4</v>
      </c>
      <c r="U136" s="7">
        <f t="shared" si="24"/>
        <v>2.5</v>
      </c>
      <c r="V136" s="7">
        <f t="shared" si="25"/>
        <v>26</v>
      </c>
    </row>
    <row r="137" spans="1:22">
      <c r="A137" s="7">
        <v>15</v>
      </c>
      <c r="B137" s="7">
        <v>10.522000000000004</v>
      </c>
      <c r="C137" s="7">
        <f t="shared" si="20"/>
        <v>10.52</v>
      </c>
      <c r="D137" s="7">
        <f t="shared" si="21"/>
        <v>2</v>
      </c>
      <c r="E137" s="7">
        <f t="shared" si="22"/>
        <v>21.04</v>
      </c>
      <c r="F137" s="8"/>
      <c r="R137" s="7">
        <v>25</v>
      </c>
      <c r="S137" s="7">
        <v>10.562000000000003</v>
      </c>
      <c r="T137" s="7">
        <f t="shared" si="23"/>
        <v>10.48</v>
      </c>
      <c r="U137" s="7">
        <f t="shared" si="24"/>
        <v>0.73000000000000043</v>
      </c>
      <c r="V137" s="7">
        <f t="shared" si="25"/>
        <v>7.65</v>
      </c>
    </row>
    <row r="138" spans="1:22">
      <c r="A138" s="7">
        <v>17</v>
      </c>
      <c r="B138" s="7">
        <v>10.522000000000004</v>
      </c>
      <c r="C138" s="7">
        <f t="shared" si="20"/>
        <v>10.52</v>
      </c>
      <c r="D138" s="7">
        <f t="shared" si="21"/>
        <v>2</v>
      </c>
      <c r="E138" s="7">
        <f t="shared" si="22"/>
        <v>21.04</v>
      </c>
      <c r="F138" s="8"/>
      <c r="R138" s="7">
        <v>26</v>
      </c>
      <c r="S138" s="7">
        <v>10.642000000000003</v>
      </c>
      <c r="T138" s="7">
        <f t="shared" si="23"/>
        <v>10.6</v>
      </c>
      <c r="U138" s="7">
        <f t="shared" si="24"/>
        <v>1</v>
      </c>
      <c r="V138" s="7">
        <f t="shared" si="25"/>
        <v>10.6</v>
      </c>
    </row>
    <row r="139" spans="1:22">
      <c r="A139" s="7">
        <v>19</v>
      </c>
      <c r="B139" s="7">
        <v>10.482000000000003</v>
      </c>
      <c r="C139" s="7">
        <f t="shared" si="20"/>
        <v>10.5</v>
      </c>
      <c r="D139" s="7">
        <f t="shared" si="21"/>
        <v>2</v>
      </c>
      <c r="E139" s="7">
        <f t="shared" si="22"/>
        <v>21</v>
      </c>
      <c r="F139" s="8"/>
      <c r="R139" s="7">
        <v>27</v>
      </c>
      <c r="S139" s="7">
        <v>11.112000000000004</v>
      </c>
      <c r="T139" s="7">
        <f t="shared" si="23"/>
        <v>10.88</v>
      </c>
      <c r="U139" s="7">
        <f t="shared" si="24"/>
        <v>1</v>
      </c>
      <c r="V139" s="7">
        <f t="shared" si="25"/>
        <v>10.88</v>
      </c>
    </row>
    <row r="140" spans="1:22">
      <c r="A140" s="7">
        <v>21</v>
      </c>
      <c r="B140" s="7">
        <v>10.432000000000004</v>
      </c>
      <c r="C140" s="7">
        <f t="shared" si="20"/>
        <v>10.46</v>
      </c>
      <c r="D140" s="7">
        <f t="shared" si="21"/>
        <v>2</v>
      </c>
      <c r="E140" s="7">
        <f t="shared" si="22"/>
        <v>20.92</v>
      </c>
      <c r="F140" s="8"/>
      <c r="R140" s="7">
        <v>28</v>
      </c>
      <c r="S140" s="7">
        <v>11.546000000000003</v>
      </c>
      <c r="T140" s="7">
        <f t="shared" si="23"/>
        <v>11.33</v>
      </c>
      <c r="U140" s="7">
        <f t="shared" si="24"/>
        <v>1</v>
      </c>
      <c r="V140" s="7">
        <f t="shared" si="25"/>
        <v>11.33</v>
      </c>
    </row>
    <row r="141" spans="1:22">
      <c r="A141" s="7">
        <v>23</v>
      </c>
      <c r="B141" s="7">
        <v>10.322000000000003</v>
      </c>
      <c r="C141" s="7">
        <f t="shared" si="20"/>
        <v>10.38</v>
      </c>
      <c r="D141" s="7">
        <f t="shared" si="21"/>
        <v>2</v>
      </c>
      <c r="E141" s="7">
        <f t="shared" si="22"/>
        <v>20.76</v>
      </c>
      <c r="F141" s="8"/>
      <c r="R141" s="7">
        <v>29</v>
      </c>
      <c r="S141" s="7">
        <v>11.966000000000005</v>
      </c>
      <c r="T141" s="7">
        <f t="shared" si="23"/>
        <v>11.76</v>
      </c>
      <c r="U141" s="7">
        <f t="shared" si="24"/>
        <v>1</v>
      </c>
      <c r="V141" s="7">
        <f t="shared" si="25"/>
        <v>11.76</v>
      </c>
    </row>
    <row r="142" spans="1:22">
      <c r="A142" s="7">
        <v>24</v>
      </c>
      <c r="B142" s="7">
        <v>10.332000000000004</v>
      </c>
      <c r="C142" s="7">
        <f t="shared" si="20"/>
        <v>10.33</v>
      </c>
      <c r="D142" s="7">
        <f t="shared" si="21"/>
        <v>1</v>
      </c>
      <c r="E142" s="7">
        <f t="shared" si="22"/>
        <v>10.33</v>
      </c>
      <c r="F142" s="8"/>
      <c r="R142" s="7">
        <v>30</v>
      </c>
      <c r="S142" s="7">
        <v>12.076000000000004</v>
      </c>
      <c r="T142" s="7">
        <f t="shared" si="23"/>
        <v>12.02</v>
      </c>
      <c r="U142" s="7">
        <f t="shared" si="24"/>
        <v>1</v>
      </c>
      <c r="V142" s="7">
        <f t="shared" si="25"/>
        <v>12.02</v>
      </c>
    </row>
    <row r="143" spans="1:22">
      <c r="A143" s="7">
        <v>25</v>
      </c>
      <c r="B143" s="7">
        <v>10.562000000000003</v>
      </c>
      <c r="C143" s="7">
        <f t="shared" si="20"/>
        <v>10.45</v>
      </c>
      <c r="D143" s="7">
        <f t="shared" si="21"/>
        <v>1</v>
      </c>
      <c r="E143" s="7">
        <f t="shared" si="22"/>
        <v>10.45</v>
      </c>
      <c r="F143" s="8"/>
      <c r="V143" s="4">
        <f>SUM(V127:V142)</f>
        <v>307.98999999999995</v>
      </c>
    </row>
    <row r="144" spans="1:22">
      <c r="A144" s="7">
        <v>26</v>
      </c>
      <c r="B144" s="7">
        <v>10.642000000000003</v>
      </c>
      <c r="C144" s="7">
        <f t="shared" si="20"/>
        <v>10.6</v>
      </c>
      <c r="D144" s="7">
        <f t="shared" si="21"/>
        <v>1</v>
      </c>
      <c r="E144" s="7">
        <f t="shared" si="22"/>
        <v>10.6</v>
      </c>
      <c r="F144" s="8"/>
    </row>
    <row r="145" spans="1:13">
      <c r="A145" s="7">
        <v>27</v>
      </c>
      <c r="B145" s="7">
        <v>11.112000000000004</v>
      </c>
      <c r="C145" s="7">
        <f t="shared" si="20"/>
        <v>10.88</v>
      </c>
      <c r="D145" s="7">
        <f t="shared" si="21"/>
        <v>1</v>
      </c>
      <c r="E145" s="7">
        <f t="shared" si="22"/>
        <v>10.88</v>
      </c>
      <c r="F145" s="8"/>
      <c r="M145" s="4">
        <f>E149-V143</f>
        <v>18.569999999999993</v>
      </c>
    </row>
    <row r="146" spans="1:13">
      <c r="A146" s="7">
        <v>28</v>
      </c>
      <c r="B146" s="7">
        <v>11.546000000000003</v>
      </c>
      <c r="C146" s="7">
        <f t="shared" si="20"/>
        <v>11.33</v>
      </c>
      <c r="D146" s="7">
        <f t="shared" si="21"/>
        <v>1</v>
      </c>
      <c r="E146" s="7">
        <f t="shared" si="22"/>
        <v>11.33</v>
      </c>
      <c r="F146" s="8"/>
    </row>
    <row r="147" spans="1:13">
      <c r="A147" s="7">
        <v>29</v>
      </c>
      <c r="B147" s="7">
        <v>11.966000000000005</v>
      </c>
      <c r="C147" s="7">
        <f t="shared" si="20"/>
        <v>11.76</v>
      </c>
      <c r="D147" s="7">
        <f t="shared" si="21"/>
        <v>1</v>
      </c>
      <c r="E147" s="7">
        <f t="shared" si="22"/>
        <v>11.76</v>
      </c>
      <c r="F147" s="8"/>
    </row>
    <row r="148" spans="1:13">
      <c r="A148" s="7">
        <v>30</v>
      </c>
      <c r="B148" s="7">
        <v>12.076000000000004</v>
      </c>
      <c r="C148" s="7">
        <f t="shared" si="20"/>
        <v>12.02</v>
      </c>
      <c r="D148" s="7">
        <f t="shared" si="21"/>
        <v>1</v>
      </c>
      <c r="E148" s="7">
        <f t="shared" si="22"/>
        <v>12.02</v>
      </c>
      <c r="F148" s="8"/>
    </row>
    <row r="149" spans="1:13">
      <c r="E149" s="5">
        <f>SUM(E127:E148)</f>
        <v>326.55999999999995</v>
      </c>
    </row>
    <row r="166" spans="1:22">
      <c r="A166" s="6" t="s">
        <v>52</v>
      </c>
      <c r="B166" s="7"/>
      <c r="C166" s="7"/>
      <c r="D166" s="7"/>
      <c r="E166" s="7"/>
      <c r="F166" s="8"/>
      <c r="R166" s="10" t="s">
        <v>78</v>
      </c>
      <c r="S166" s="10"/>
    </row>
    <row r="167" spans="1:22">
      <c r="A167" s="7" t="s">
        <v>5</v>
      </c>
      <c r="B167" s="7" t="s">
        <v>46</v>
      </c>
      <c r="C167" s="12" t="s">
        <v>80</v>
      </c>
      <c r="D167" s="12" t="s">
        <v>79</v>
      </c>
      <c r="E167" s="12" t="s">
        <v>81</v>
      </c>
      <c r="F167" s="8" t="s">
        <v>48</v>
      </c>
      <c r="R167" s="7" t="s">
        <v>5</v>
      </c>
      <c r="S167" s="7" t="s">
        <v>46</v>
      </c>
      <c r="T167" s="12" t="s">
        <v>80</v>
      </c>
      <c r="U167" s="12" t="s">
        <v>79</v>
      </c>
      <c r="V167" s="12" t="s">
        <v>81</v>
      </c>
    </row>
    <row r="168" spans="1:22">
      <c r="A168" s="7">
        <v>0</v>
      </c>
      <c r="B168" s="7">
        <v>13.535000000000002</v>
      </c>
      <c r="C168" s="7"/>
      <c r="D168" s="7"/>
      <c r="E168" s="7"/>
      <c r="F168" s="8" t="s">
        <v>66</v>
      </c>
      <c r="R168" s="7">
        <v>0</v>
      </c>
      <c r="S168" s="7">
        <v>13.535000000000002</v>
      </c>
      <c r="T168" s="7"/>
      <c r="U168" s="7"/>
      <c r="V168" s="7"/>
    </row>
    <row r="169" spans="1:22">
      <c r="A169" s="7">
        <v>1</v>
      </c>
      <c r="B169" s="7">
        <v>13.505000000000003</v>
      </c>
      <c r="C169" s="7">
        <f>ROUND((B168+B169)/2,2)</f>
        <v>13.52</v>
      </c>
      <c r="D169" s="7">
        <f>A169-A168</f>
        <v>1</v>
      </c>
      <c r="E169" s="7">
        <f>ROUND(C169*D169,2)</f>
        <v>13.52</v>
      </c>
      <c r="F169" s="8"/>
      <c r="R169" s="7">
        <v>1</v>
      </c>
      <c r="S169" s="7">
        <v>13.505000000000003</v>
      </c>
      <c r="T169" s="7">
        <f>ROUND((S168+S169)/2,2)</f>
        <v>13.52</v>
      </c>
      <c r="U169" s="7">
        <f>R169-R168</f>
        <v>1</v>
      </c>
      <c r="V169" s="7">
        <f>ROUND(T169*U169,2)</f>
        <v>13.52</v>
      </c>
    </row>
    <row r="170" spans="1:22">
      <c r="A170" s="7">
        <v>2</v>
      </c>
      <c r="B170" s="7">
        <v>12.825000000000003</v>
      </c>
      <c r="C170" s="7">
        <f t="shared" ref="C170:C195" si="26">ROUND((B169+B170)/2,2)</f>
        <v>13.17</v>
      </c>
      <c r="D170" s="7">
        <f t="shared" ref="D170:D195" si="27">A170-A169</f>
        <v>1</v>
      </c>
      <c r="E170" s="7">
        <f t="shared" ref="E170:E195" si="28">ROUND(C170*D170,2)</f>
        <v>13.17</v>
      </c>
      <c r="F170" s="8"/>
      <c r="R170" s="7">
        <v>2</v>
      </c>
      <c r="S170" s="7">
        <v>12.825000000000003</v>
      </c>
      <c r="T170" s="7">
        <f t="shared" ref="T170:T191" si="29">ROUND((S169+S170)/2,2)</f>
        <v>13.17</v>
      </c>
      <c r="U170" s="7">
        <f t="shared" ref="U170:U191" si="30">R170-R169</f>
        <v>1</v>
      </c>
      <c r="V170" s="7">
        <f t="shared" ref="V170:V191" si="31">ROUND(T170*U170,2)</f>
        <v>13.17</v>
      </c>
    </row>
    <row r="171" spans="1:22">
      <c r="A171" s="7">
        <v>3</v>
      </c>
      <c r="B171" s="7">
        <v>12.145000000000003</v>
      </c>
      <c r="C171" s="7">
        <f t="shared" si="26"/>
        <v>12.49</v>
      </c>
      <c r="D171" s="7">
        <f t="shared" si="27"/>
        <v>1</v>
      </c>
      <c r="E171" s="7">
        <f t="shared" si="28"/>
        <v>12.49</v>
      </c>
      <c r="F171" s="8"/>
      <c r="R171" s="7">
        <v>3</v>
      </c>
      <c r="S171" s="7">
        <v>12.145000000000003</v>
      </c>
      <c r="T171" s="7">
        <f t="shared" si="29"/>
        <v>12.49</v>
      </c>
      <c r="U171" s="7">
        <f t="shared" si="30"/>
        <v>1</v>
      </c>
      <c r="V171" s="7">
        <f t="shared" si="31"/>
        <v>12.49</v>
      </c>
    </row>
    <row r="172" spans="1:22">
      <c r="A172" s="7">
        <v>4</v>
      </c>
      <c r="B172" s="7">
        <v>11.525000000000002</v>
      </c>
      <c r="C172" s="7">
        <f t="shared" si="26"/>
        <v>11.84</v>
      </c>
      <c r="D172" s="7">
        <f t="shared" si="27"/>
        <v>1</v>
      </c>
      <c r="E172" s="7">
        <f t="shared" si="28"/>
        <v>11.84</v>
      </c>
      <c r="F172" s="8"/>
      <c r="R172" s="7">
        <v>4</v>
      </c>
      <c r="S172" s="7">
        <v>11.525000000000002</v>
      </c>
      <c r="T172" s="7">
        <f t="shared" si="29"/>
        <v>11.84</v>
      </c>
      <c r="U172" s="7">
        <f t="shared" si="30"/>
        <v>1</v>
      </c>
      <c r="V172" s="7">
        <f t="shared" si="31"/>
        <v>11.84</v>
      </c>
    </row>
    <row r="173" spans="1:22">
      <c r="A173" s="7">
        <v>5</v>
      </c>
      <c r="B173" s="7">
        <v>11.185000000000002</v>
      </c>
      <c r="C173" s="7">
        <f t="shared" si="26"/>
        <v>11.36</v>
      </c>
      <c r="D173" s="7">
        <f t="shared" si="27"/>
        <v>1</v>
      </c>
      <c r="E173" s="7">
        <f t="shared" si="28"/>
        <v>11.36</v>
      </c>
      <c r="F173" s="8"/>
      <c r="R173" s="7">
        <v>5</v>
      </c>
      <c r="S173" s="7">
        <v>11.185000000000002</v>
      </c>
      <c r="T173" s="7">
        <f t="shared" si="29"/>
        <v>11.36</v>
      </c>
      <c r="U173" s="7">
        <f t="shared" si="30"/>
        <v>1</v>
      </c>
      <c r="V173" s="7">
        <f t="shared" si="31"/>
        <v>11.36</v>
      </c>
    </row>
    <row r="174" spans="1:22">
      <c r="A174" s="7">
        <v>5</v>
      </c>
      <c r="B174" s="7">
        <v>11.126000000000003</v>
      </c>
      <c r="C174" s="7">
        <f t="shared" si="26"/>
        <v>11.16</v>
      </c>
      <c r="D174" s="7">
        <f t="shared" si="27"/>
        <v>0</v>
      </c>
      <c r="E174" s="7">
        <f t="shared" si="28"/>
        <v>0</v>
      </c>
      <c r="F174" s="8"/>
      <c r="R174" s="7">
        <v>5</v>
      </c>
      <c r="S174" s="7">
        <v>11.126000000000003</v>
      </c>
      <c r="T174" s="7">
        <f t="shared" si="29"/>
        <v>11.16</v>
      </c>
      <c r="U174" s="7">
        <f t="shared" si="30"/>
        <v>0</v>
      </c>
      <c r="V174" s="7">
        <f t="shared" si="31"/>
        <v>0</v>
      </c>
    </row>
    <row r="175" spans="1:22">
      <c r="A175" s="7">
        <v>6</v>
      </c>
      <c r="B175" s="7">
        <v>10.966000000000003</v>
      </c>
      <c r="C175" s="7">
        <f t="shared" si="26"/>
        <v>11.05</v>
      </c>
      <c r="D175" s="7">
        <f t="shared" si="27"/>
        <v>1</v>
      </c>
      <c r="E175" s="7">
        <f t="shared" si="28"/>
        <v>11.05</v>
      </c>
      <c r="F175" s="8"/>
      <c r="R175" s="7">
        <v>6</v>
      </c>
      <c r="S175" s="7">
        <v>10.966000000000003</v>
      </c>
      <c r="T175" s="7">
        <f t="shared" si="29"/>
        <v>11.05</v>
      </c>
      <c r="U175" s="7">
        <f t="shared" si="30"/>
        <v>1</v>
      </c>
      <c r="V175" s="7">
        <f t="shared" si="31"/>
        <v>11.05</v>
      </c>
    </row>
    <row r="176" spans="1:22">
      <c r="A176" s="7">
        <v>7</v>
      </c>
      <c r="B176" s="7">
        <v>10.736000000000002</v>
      </c>
      <c r="C176" s="7">
        <f t="shared" si="26"/>
        <v>10.85</v>
      </c>
      <c r="D176" s="7">
        <f t="shared" si="27"/>
        <v>1</v>
      </c>
      <c r="E176" s="7">
        <f t="shared" si="28"/>
        <v>10.85</v>
      </c>
      <c r="F176" s="8"/>
      <c r="R176" s="7">
        <v>7</v>
      </c>
      <c r="S176" s="7">
        <v>10.736000000000002</v>
      </c>
      <c r="T176" s="7">
        <f t="shared" si="29"/>
        <v>10.85</v>
      </c>
      <c r="U176" s="7">
        <f t="shared" si="30"/>
        <v>1</v>
      </c>
      <c r="V176" s="7">
        <f t="shared" si="31"/>
        <v>10.85</v>
      </c>
    </row>
    <row r="177" spans="1:22">
      <c r="A177" s="7">
        <v>8</v>
      </c>
      <c r="B177" s="7">
        <v>10.566000000000003</v>
      </c>
      <c r="C177" s="7">
        <f t="shared" si="26"/>
        <v>10.65</v>
      </c>
      <c r="D177" s="7">
        <f t="shared" si="27"/>
        <v>1</v>
      </c>
      <c r="E177" s="7">
        <f t="shared" si="28"/>
        <v>10.65</v>
      </c>
      <c r="F177" s="8"/>
      <c r="R177" s="7">
        <v>8</v>
      </c>
      <c r="S177" s="7">
        <v>10.566000000000003</v>
      </c>
      <c r="T177" s="7">
        <f t="shared" si="29"/>
        <v>10.65</v>
      </c>
      <c r="U177" s="7">
        <f t="shared" si="30"/>
        <v>1</v>
      </c>
      <c r="V177" s="7">
        <f t="shared" si="31"/>
        <v>10.65</v>
      </c>
    </row>
    <row r="178" spans="1:22">
      <c r="A178" s="7">
        <v>9</v>
      </c>
      <c r="B178" s="7">
        <v>10.576000000000002</v>
      </c>
      <c r="C178" s="7">
        <f t="shared" si="26"/>
        <v>10.57</v>
      </c>
      <c r="D178" s="7">
        <f t="shared" si="27"/>
        <v>1</v>
      </c>
      <c r="E178" s="7">
        <f t="shared" si="28"/>
        <v>10.57</v>
      </c>
      <c r="F178" s="8"/>
      <c r="R178" s="7">
        <f>R177+(S177-S182)*1.5</f>
        <v>8.2490000000000023</v>
      </c>
      <c r="S178" s="7">
        <v>10.4</v>
      </c>
      <c r="T178" s="7">
        <f t="shared" si="29"/>
        <v>10.48</v>
      </c>
      <c r="U178" s="7">
        <f t="shared" si="30"/>
        <v>0.24900000000000233</v>
      </c>
      <c r="V178" s="7">
        <f t="shared" si="31"/>
        <v>2.61</v>
      </c>
    </row>
    <row r="179" spans="1:22">
      <c r="A179" s="7">
        <v>11</v>
      </c>
      <c r="B179" s="7">
        <v>10.516000000000004</v>
      </c>
      <c r="C179" s="7">
        <f t="shared" si="26"/>
        <v>10.55</v>
      </c>
      <c r="D179" s="7">
        <f t="shared" si="27"/>
        <v>2</v>
      </c>
      <c r="E179" s="7">
        <f t="shared" si="28"/>
        <v>21.1</v>
      </c>
      <c r="F179" s="8"/>
      <c r="R179" s="5">
        <f>R178+2.5</f>
        <v>10.749000000000002</v>
      </c>
      <c r="S179" s="9">
        <v>10.4</v>
      </c>
      <c r="T179" s="7">
        <f t="shared" si="29"/>
        <v>10.4</v>
      </c>
      <c r="U179" s="7">
        <f t="shared" si="30"/>
        <v>2.5</v>
      </c>
      <c r="V179" s="7">
        <f t="shared" si="31"/>
        <v>26</v>
      </c>
    </row>
    <row r="180" spans="1:22">
      <c r="A180" s="7">
        <v>13</v>
      </c>
      <c r="B180" s="7">
        <v>10.596000000000004</v>
      </c>
      <c r="C180" s="7">
        <f t="shared" si="26"/>
        <v>10.56</v>
      </c>
      <c r="D180" s="7">
        <f t="shared" si="27"/>
        <v>2</v>
      </c>
      <c r="E180" s="7">
        <f t="shared" si="28"/>
        <v>21.12</v>
      </c>
      <c r="F180" s="8"/>
      <c r="R180" s="7">
        <f>ROUND(R179+(S179-S180)*1.5,2)</f>
        <v>12.85</v>
      </c>
      <c r="S180" s="7">
        <v>9</v>
      </c>
      <c r="T180" s="7">
        <f t="shared" si="29"/>
        <v>9.6999999999999993</v>
      </c>
      <c r="U180" s="7">
        <f t="shared" si="30"/>
        <v>2.1009999999999973</v>
      </c>
      <c r="V180" s="7">
        <f t="shared" si="31"/>
        <v>20.38</v>
      </c>
    </row>
    <row r="181" spans="1:22">
      <c r="A181" s="7">
        <v>15</v>
      </c>
      <c r="B181" s="7">
        <v>10.556000000000003</v>
      </c>
      <c r="C181" s="7">
        <f t="shared" si="26"/>
        <v>10.58</v>
      </c>
      <c r="D181" s="7">
        <f t="shared" si="27"/>
        <v>2</v>
      </c>
      <c r="E181" s="7">
        <f t="shared" si="28"/>
        <v>21.16</v>
      </c>
      <c r="F181" s="8"/>
      <c r="R181" s="7">
        <f>R180+10</f>
        <v>22.85</v>
      </c>
      <c r="S181" s="7">
        <v>9</v>
      </c>
      <c r="T181" s="7">
        <f t="shared" si="29"/>
        <v>9</v>
      </c>
      <c r="U181" s="7">
        <f t="shared" si="30"/>
        <v>10.000000000000002</v>
      </c>
      <c r="V181" s="7">
        <f t="shared" si="31"/>
        <v>90</v>
      </c>
    </row>
    <row r="182" spans="1:22">
      <c r="A182" s="7">
        <v>17</v>
      </c>
      <c r="B182" s="7">
        <v>10.416000000000004</v>
      </c>
      <c r="C182" s="7">
        <f t="shared" si="26"/>
        <v>10.49</v>
      </c>
      <c r="D182" s="7">
        <f t="shared" si="27"/>
        <v>2</v>
      </c>
      <c r="E182" s="7">
        <f t="shared" si="28"/>
        <v>20.98</v>
      </c>
      <c r="F182" s="8"/>
      <c r="R182" s="7">
        <f>ROUND(R181+(S182-S181)*1.5,2)</f>
        <v>24.95</v>
      </c>
      <c r="S182" s="7">
        <v>10.4</v>
      </c>
      <c r="T182" s="7">
        <f t="shared" si="29"/>
        <v>9.6999999999999993</v>
      </c>
      <c r="U182" s="7">
        <f t="shared" si="30"/>
        <v>2.0999999999999979</v>
      </c>
      <c r="V182" s="7">
        <f t="shared" si="31"/>
        <v>20.37</v>
      </c>
    </row>
    <row r="183" spans="1:22">
      <c r="A183" s="7">
        <v>19</v>
      </c>
      <c r="B183" s="7">
        <v>10.526000000000003</v>
      </c>
      <c r="C183" s="7">
        <f t="shared" si="26"/>
        <v>10.47</v>
      </c>
      <c r="D183" s="7">
        <f t="shared" si="27"/>
        <v>2</v>
      </c>
      <c r="E183" s="7">
        <f t="shared" si="28"/>
        <v>20.94</v>
      </c>
      <c r="F183" s="8"/>
      <c r="R183" s="7">
        <f>R182+2.5</f>
        <v>27.45</v>
      </c>
      <c r="S183" s="7">
        <v>10.4</v>
      </c>
      <c r="T183" s="7">
        <f t="shared" si="29"/>
        <v>10.4</v>
      </c>
      <c r="U183" s="7">
        <f t="shared" si="30"/>
        <v>2.5</v>
      </c>
      <c r="V183" s="7">
        <f t="shared" si="31"/>
        <v>26</v>
      </c>
    </row>
    <row r="184" spans="1:22">
      <c r="A184" s="7">
        <v>21</v>
      </c>
      <c r="B184" s="7">
        <v>10.506000000000004</v>
      </c>
      <c r="C184" s="7">
        <f t="shared" si="26"/>
        <v>10.52</v>
      </c>
      <c r="D184" s="7">
        <f t="shared" si="27"/>
        <v>2</v>
      </c>
      <c r="E184" s="7">
        <f t="shared" si="28"/>
        <v>21.04</v>
      </c>
      <c r="F184" s="8"/>
      <c r="R184" s="7">
        <v>29</v>
      </c>
      <c r="S184" s="7">
        <v>10.586000000000002</v>
      </c>
      <c r="T184" s="7">
        <f t="shared" si="29"/>
        <v>10.49</v>
      </c>
      <c r="U184" s="7">
        <f t="shared" si="30"/>
        <v>1.5500000000000007</v>
      </c>
      <c r="V184" s="7">
        <f t="shared" si="31"/>
        <v>16.260000000000002</v>
      </c>
    </row>
    <row r="185" spans="1:22">
      <c r="A185" s="7">
        <v>23</v>
      </c>
      <c r="B185" s="7">
        <v>10.566000000000003</v>
      </c>
      <c r="C185" s="7">
        <f t="shared" si="26"/>
        <v>10.54</v>
      </c>
      <c r="D185" s="7">
        <f t="shared" si="27"/>
        <v>2</v>
      </c>
      <c r="E185" s="7">
        <f t="shared" si="28"/>
        <v>21.08</v>
      </c>
      <c r="F185" s="8"/>
      <c r="L185" s="4">
        <f>E196-V192</f>
        <v>19.810000000000002</v>
      </c>
      <c r="R185" s="7">
        <v>31</v>
      </c>
      <c r="S185" s="7">
        <v>10.616000000000003</v>
      </c>
      <c r="T185" s="7">
        <f t="shared" si="29"/>
        <v>10.6</v>
      </c>
      <c r="U185" s="7">
        <f t="shared" si="30"/>
        <v>2</v>
      </c>
      <c r="V185" s="7">
        <f t="shared" si="31"/>
        <v>21.2</v>
      </c>
    </row>
    <row r="186" spans="1:22">
      <c r="A186" s="7">
        <v>25</v>
      </c>
      <c r="B186" s="7">
        <v>10.546000000000003</v>
      </c>
      <c r="C186" s="7">
        <f t="shared" si="26"/>
        <v>10.56</v>
      </c>
      <c r="D186" s="7">
        <f t="shared" si="27"/>
        <v>2</v>
      </c>
      <c r="E186" s="7">
        <f t="shared" si="28"/>
        <v>21.12</v>
      </c>
      <c r="F186" s="8"/>
      <c r="R186" s="7">
        <v>32</v>
      </c>
      <c r="S186" s="7">
        <v>10.606000000000003</v>
      </c>
      <c r="T186" s="7">
        <f t="shared" si="29"/>
        <v>10.61</v>
      </c>
      <c r="U186" s="7">
        <f t="shared" si="30"/>
        <v>1</v>
      </c>
      <c r="V186" s="7">
        <f t="shared" si="31"/>
        <v>10.61</v>
      </c>
    </row>
    <row r="187" spans="1:22">
      <c r="A187" s="7">
        <v>27</v>
      </c>
      <c r="B187" s="7">
        <v>10.596000000000004</v>
      </c>
      <c r="C187" s="7">
        <f t="shared" si="26"/>
        <v>10.57</v>
      </c>
      <c r="D187" s="7">
        <f t="shared" si="27"/>
        <v>2</v>
      </c>
      <c r="E187" s="7">
        <f t="shared" si="28"/>
        <v>21.14</v>
      </c>
      <c r="F187" s="8"/>
      <c r="R187" s="7">
        <v>33</v>
      </c>
      <c r="S187" s="7">
        <v>10.676000000000004</v>
      </c>
      <c r="T187" s="7">
        <f t="shared" si="29"/>
        <v>10.64</v>
      </c>
      <c r="U187" s="7">
        <f t="shared" si="30"/>
        <v>1</v>
      </c>
      <c r="V187" s="7">
        <f t="shared" si="31"/>
        <v>10.64</v>
      </c>
    </row>
    <row r="188" spans="1:22">
      <c r="A188" s="7">
        <v>29</v>
      </c>
      <c r="B188" s="7">
        <v>10.586000000000002</v>
      </c>
      <c r="C188" s="7">
        <f t="shared" si="26"/>
        <v>10.59</v>
      </c>
      <c r="D188" s="7">
        <f t="shared" si="27"/>
        <v>2</v>
      </c>
      <c r="E188" s="7">
        <f t="shared" si="28"/>
        <v>21.18</v>
      </c>
      <c r="F188" s="8"/>
      <c r="R188" s="7">
        <v>34</v>
      </c>
      <c r="S188" s="7">
        <v>11.126000000000003</v>
      </c>
      <c r="T188" s="7">
        <f t="shared" si="29"/>
        <v>10.9</v>
      </c>
      <c r="U188" s="7">
        <f t="shared" si="30"/>
        <v>1</v>
      </c>
      <c r="V188" s="7">
        <f t="shared" si="31"/>
        <v>10.9</v>
      </c>
    </row>
    <row r="189" spans="1:22">
      <c r="A189" s="7">
        <v>31</v>
      </c>
      <c r="B189" s="7">
        <v>10.616000000000003</v>
      </c>
      <c r="C189" s="7">
        <f t="shared" si="26"/>
        <v>10.6</v>
      </c>
      <c r="D189" s="7">
        <f t="shared" si="27"/>
        <v>2</v>
      </c>
      <c r="E189" s="7">
        <f t="shared" si="28"/>
        <v>21.2</v>
      </c>
      <c r="F189" s="8"/>
      <c r="R189" s="7">
        <v>35</v>
      </c>
      <c r="S189" s="7">
        <v>11.485000000000003</v>
      </c>
      <c r="T189" s="7">
        <f t="shared" si="29"/>
        <v>11.31</v>
      </c>
      <c r="U189" s="7">
        <f t="shared" si="30"/>
        <v>1</v>
      </c>
      <c r="V189" s="7">
        <f t="shared" si="31"/>
        <v>11.31</v>
      </c>
    </row>
    <row r="190" spans="1:22">
      <c r="A190" s="7">
        <v>32</v>
      </c>
      <c r="B190" s="7">
        <v>10.606000000000003</v>
      </c>
      <c r="C190" s="7">
        <f t="shared" si="26"/>
        <v>10.61</v>
      </c>
      <c r="D190" s="7">
        <f t="shared" si="27"/>
        <v>1</v>
      </c>
      <c r="E190" s="7">
        <f t="shared" si="28"/>
        <v>10.61</v>
      </c>
      <c r="F190" s="8"/>
      <c r="R190" s="7">
        <v>36</v>
      </c>
      <c r="S190" s="7">
        <v>11.645000000000003</v>
      </c>
      <c r="T190" s="7">
        <f t="shared" si="29"/>
        <v>11.57</v>
      </c>
      <c r="U190" s="7">
        <f t="shared" si="30"/>
        <v>1</v>
      </c>
      <c r="V190" s="7">
        <f t="shared" si="31"/>
        <v>11.57</v>
      </c>
    </row>
    <row r="191" spans="1:22">
      <c r="A191" s="7">
        <v>33</v>
      </c>
      <c r="B191" s="7">
        <v>10.676000000000004</v>
      </c>
      <c r="C191" s="7">
        <f t="shared" si="26"/>
        <v>10.64</v>
      </c>
      <c r="D191" s="7">
        <f t="shared" si="27"/>
        <v>1</v>
      </c>
      <c r="E191" s="7">
        <f t="shared" si="28"/>
        <v>10.64</v>
      </c>
      <c r="F191" s="8"/>
      <c r="R191" s="7">
        <v>38</v>
      </c>
      <c r="S191" s="7">
        <v>11.645000000000003</v>
      </c>
      <c r="T191" s="7">
        <f t="shared" si="29"/>
        <v>11.65</v>
      </c>
      <c r="U191" s="7">
        <f t="shared" si="30"/>
        <v>2</v>
      </c>
      <c r="V191" s="7">
        <f t="shared" si="31"/>
        <v>23.3</v>
      </c>
    </row>
    <row r="192" spans="1:22">
      <c r="A192" s="7">
        <v>34</v>
      </c>
      <c r="B192" s="7">
        <v>11.126000000000003</v>
      </c>
      <c r="C192" s="7">
        <f t="shared" si="26"/>
        <v>10.9</v>
      </c>
      <c r="D192" s="7">
        <f t="shared" si="27"/>
        <v>1</v>
      </c>
      <c r="E192" s="7">
        <f t="shared" si="28"/>
        <v>10.9</v>
      </c>
      <c r="F192" s="8"/>
      <c r="V192" s="4">
        <f>SUM(V169:V191)</f>
        <v>396.07999999999993</v>
      </c>
    </row>
    <row r="193" spans="1:22">
      <c r="A193" s="7">
        <v>35</v>
      </c>
      <c r="B193" s="7">
        <v>11.485000000000003</v>
      </c>
      <c r="C193" s="7">
        <f t="shared" si="26"/>
        <v>11.31</v>
      </c>
      <c r="D193" s="7">
        <f t="shared" si="27"/>
        <v>1</v>
      </c>
      <c r="E193" s="7">
        <f t="shared" si="28"/>
        <v>11.31</v>
      </c>
      <c r="F193" s="8"/>
    </row>
    <row r="194" spans="1:22">
      <c r="A194" s="7">
        <v>36</v>
      </c>
      <c r="B194" s="7">
        <v>11.645000000000003</v>
      </c>
      <c r="C194" s="7">
        <f t="shared" si="26"/>
        <v>11.57</v>
      </c>
      <c r="D194" s="7">
        <f t="shared" si="27"/>
        <v>1</v>
      </c>
      <c r="E194" s="7">
        <f t="shared" si="28"/>
        <v>11.57</v>
      </c>
      <c r="F194" s="8"/>
    </row>
    <row r="195" spans="1:22">
      <c r="A195" s="7">
        <v>38</v>
      </c>
      <c r="B195" s="7">
        <v>11.645000000000003</v>
      </c>
      <c r="C195" s="7">
        <f t="shared" si="26"/>
        <v>11.65</v>
      </c>
      <c r="D195" s="7">
        <f t="shared" si="27"/>
        <v>2</v>
      </c>
      <c r="E195" s="7">
        <f t="shared" si="28"/>
        <v>23.3</v>
      </c>
      <c r="F195" s="8"/>
    </row>
    <row r="196" spans="1:22">
      <c r="E196" s="5">
        <f>SUM(E169:E195)</f>
        <v>415.88999999999993</v>
      </c>
    </row>
    <row r="207" spans="1:22">
      <c r="A207" s="6" t="s">
        <v>53</v>
      </c>
      <c r="B207" s="7"/>
      <c r="C207" s="7"/>
      <c r="D207" s="7"/>
      <c r="E207" s="7"/>
      <c r="F207" s="8"/>
      <c r="R207" s="10" t="s">
        <v>78</v>
      </c>
      <c r="S207" s="10"/>
    </row>
    <row r="208" spans="1:22">
      <c r="A208" s="7" t="s">
        <v>5</v>
      </c>
      <c r="B208" s="7" t="s">
        <v>46</v>
      </c>
      <c r="C208" s="12" t="s">
        <v>80</v>
      </c>
      <c r="D208" s="12" t="s">
        <v>79</v>
      </c>
      <c r="E208" s="12" t="s">
        <v>81</v>
      </c>
      <c r="F208" s="8" t="s">
        <v>48</v>
      </c>
      <c r="R208" s="7" t="s">
        <v>5</v>
      </c>
      <c r="S208" s="7" t="s">
        <v>46</v>
      </c>
      <c r="T208" s="12" t="s">
        <v>80</v>
      </c>
      <c r="U208" s="12" t="s">
        <v>79</v>
      </c>
      <c r="V208" s="12" t="s">
        <v>81</v>
      </c>
    </row>
    <row r="209" spans="1:22">
      <c r="A209" s="7">
        <v>0</v>
      </c>
      <c r="B209" s="7">
        <v>13.417000000000003</v>
      </c>
      <c r="C209" s="7"/>
      <c r="D209" s="7"/>
      <c r="E209" s="7"/>
      <c r="F209" s="8" t="s">
        <v>66</v>
      </c>
      <c r="R209" s="7">
        <v>0</v>
      </c>
      <c r="S209" s="7">
        <v>13.417000000000003</v>
      </c>
      <c r="T209" s="7"/>
      <c r="U209" s="7"/>
      <c r="V209" s="7"/>
    </row>
    <row r="210" spans="1:22">
      <c r="A210" s="7">
        <v>1</v>
      </c>
      <c r="B210" s="7">
        <v>13.277000000000003</v>
      </c>
      <c r="C210" s="7">
        <f>ROUND((B209+B210)/2,2)</f>
        <v>13.35</v>
      </c>
      <c r="D210" s="7">
        <f>A210-A209</f>
        <v>1</v>
      </c>
      <c r="E210" s="7">
        <f>ROUND(C210*D210,2)</f>
        <v>13.35</v>
      </c>
      <c r="F210" s="8"/>
      <c r="R210" s="7">
        <v>1</v>
      </c>
      <c r="S210" s="7">
        <v>13.277000000000003</v>
      </c>
      <c r="T210" s="7">
        <f>ROUND((S209+S210)/2,2)</f>
        <v>13.35</v>
      </c>
      <c r="U210" s="7">
        <f>R210-R209</f>
        <v>1</v>
      </c>
      <c r="V210" s="7">
        <f>ROUND(T210*U210,2)</f>
        <v>13.35</v>
      </c>
    </row>
    <row r="211" spans="1:22">
      <c r="A211" s="7">
        <v>2</v>
      </c>
      <c r="B211" s="7">
        <v>12.537000000000003</v>
      </c>
      <c r="C211" s="7">
        <f t="shared" ref="C211:C233" si="32">ROUND((B210+B211)/2,2)</f>
        <v>12.91</v>
      </c>
      <c r="D211" s="7">
        <f t="shared" ref="D211:D216" si="33">A211-A210</f>
        <v>1</v>
      </c>
      <c r="E211" s="7">
        <f t="shared" ref="E211:E216" si="34">ROUND(C211*D211,2)</f>
        <v>12.91</v>
      </c>
      <c r="F211" s="8"/>
      <c r="R211" s="7">
        <v>2</v>
      </c>
      <c r="S211" s="7">
        <v>12.537000000000003</v>
      </c>
      <c r="T211" s="7">
        <f t="shared" ref="T211:T225" si="35">ROUND((S210+S211)/2,2)</f>
        <v>12.91</v>
      </c>
      <c r="U211" s="7">
        <f t="shared" ref="U211:U225" si="36">R211-R210</f>
        <v>1</v>
      </c>
      <c r="V211" s="7">
        <f t="shared" ref="V211:V225" si="37">ROUND(T211*U211,2)</f>
        <v>12.91</v>
      </c>
    </row>
    <row r="212" spans="1:22">
      <c r="A212" s="7">
        <v>3</v>
      </c>
      <c r="B212" s="7">
        <v>11.777000000000003</v>
      </c>
      <c r="C212" s="7">
        <f t="shared" si="32"/>
        <v>12.16</v>
      </c>
      <c r="D212" s="7">
        <f t="shared" si="33"/>
        <v>1</v>
      </c>
      <c r="E212" s="7">
        <f t="shared" si="34"/>
        <v>12.16</v>
      </c>
      <c r="F212" s="8"/>
      <c r="R212" s="7">
        <v>3</v>
      </c>
      <c r="S212" s="7">
        <v>11.777000000000003</v>
      </c>
      <c r="T212" s="7">
        <f t="shared" si="35"/>
        <v>12.16</v>
      </c>
      <c r="U212" s="7">
        <f t="shared" si="36"/>
        <v>1</v>
      </c>
      <c r="V212" s="7">
        <f t="shared" si="37"/>
        <v>12.16</v>
      </c>
    </row>
    <row r="213" spans="1:22">
      <c r="A213" s="7">
        <v>4</v>
      </c>
      <c r="B213" s="7">
        <v>11.277000000000003</v>
      </c>
      <c r="C213" s="7">
        <f t="shared" si="32"/>
        <v>11.53</v>
      </c>
      <c r="D213" s="7">
        <f t="shared" si="33"/>
        <v>1</v>
      </c>
      <c r="E213" s="7">
        <f t="shared" si="34"/>
        <v>11.53</v>
      </c>
      <c r="F213" s="8"/>
      <c r="R213" s="7">
        <v>4</v>
      </c>
      <c r="S213" s="7">
        <v>11.277000000000003</v>
      </c>
      <c r="T213" s="7">
        <f t="shared" si="35"/>
        <v>11.53</v>
      </c>
      <c r="U213" s="7">
        <f t="shared" si="36"/>
        <v>1</v>
      </c>
      <c r="V213" s="7">
        <f t="shared" si="37"/>
        <v>11.53</v>
      </c>
    </row>
    <row r="214" spans="1:22">
      <c r="A214" s="7">
        <v>4.5</v>
      </c>
      <c r="B214" s="7">
        <v>11.134000000000004</v>
      </c>
      <c r="C214" s="7">
        <f t="shared" si="32"/>
        <v>11.21</v>
      </c>
      <c r="D214" s="7">
        <f t="shared" si="33"/>
        <v>0.5</v>
      </c>
      <c r="E214" s="7">
        <f t="shared" si="34"/>
        <v>5.61</v>
      </c>
      <c r="F214" s="8"/>
      <c r="R214" s="7">
        <f>R213+(S213-S218)*1.5</f>
        <v>5.3155000000000037</v>
      </c>
      <c r="S214" s="7">
        <v>10.4</v>
      </c>
      <c r="T214" s="7">
        <f t="shared" si="35"/>
        <v>10.84</v>
      </c>
      <c r="U214" s="7">
        <f t="shared" si="36"/>
        <v>1.3155000000000037</v>
      </c>
      <c r="V214" s="7">
        <f t="shared" si="37"/>
        <v>14.26</v>
      </c>
    </row>
    <row r="215" spans="1:22">
      <c r="A215" s="7">
        <v>5</v>
      </c>
      <c r="B215" s="7">
        <v>10.854000000000005</v>
      </c>
      <c r="C215" s="7">
        <f t="shared" si="32"/>
        <v>10.99</v>
      </c>
      <c r="D215" s="7">
        <f t="shared" si="33"/>
        <v>0.5</v>
      </c>
      <c r="E215" s="7">
        <f t="shared" si="34"/>
        <v>5.5</v>
      </c>
      <c r="F215" s="8"/>
      <c r="R215" s="5">
        <f>R214+2.5</f>
        <v>7.8155000000000037</v>
      </c>
      <c r="S215" s="9">
        <v>10.4</v>
      </c>
      <c r="T215" s="7">
        <f t="shared" si="35"/>
        <v>10.4</v>
      </c>
      <c r="U215" s="7">
        <f t="shared" si="36"/>
        <v>2.5</v>
      </c>
      <c r="V215" s="7">
        <f t="shared" si="37"/>
        <v>26</v>
      </c>
    </row>
    <row r="216" spans="1:22">
      <c r="A216" s="7">
        <v>6</v>
      </c>
      <c r="B216" s="7">
        <v>10.704000000000004</v>
      </c>
      <c r="C216" s="7">
        <f t="shared" si="32"/>
        <v>10.78</v>
      </c>
      <c r="D216" s="7">
        <f t="shared" si="33"/>
        <v>1</v>
      </c>
      <c r="E216" s="7">
        <f t="shared" si="34"/>
        <v>10.78</v>
      </c>
      <c r="F216" s="8"/>
      <c r="R216" s="7">
        <f>ROUND(R215+(S215-S216)*1.5,2)</f>
        <v>9.92</v>
      </c>
      <c r="S216" s="7">
        <v>9</v>
      </c>
      <c r="T216" s="7">
        <f t="shared" si="35"/>
        <v>9.6999999999999993</v>
      </c>
      <c r="U216" s="7">
        <f t="shared" si="36"/>
        <v>2.1044999999999963</v>
      </c>
      <c r="V216" s="7">
        <f t="shared" si="37"/>
        <v>20.41</v>
      </c>
    </row>
    <row r="217" spans="1:22">
      <c r="A217" s="7">
        <v>7</v>
      </c>
      <c r="B217" s="7">
        <v>10.534000000000004</v>
      </c>
      <c r="C217" s="7">
        <f t="shared" si="32"/>
        <v>10.62</v>
      </c>
      <c r="D217" s="7">
        <f t="shared" ref="D217:D233" si="38">A217-A216</f>
        <v>1</v>
      </c>
      <c r="E217" s="7">
        <f t="shared" ref="E217:E233" si="39">ROUND(C217*D217,2)</f>
        <v>10.62</v>
      </c>
      <c r="F217" s="8"/>
      <c r="R217" s="7">
        <f>R216+10</f>
        <v>19.920000000000002</v>
      </c>
      <c r="S217" s="7">
        <v>9</v>
      </c>
      <c r="T217" s="7">
        <f t="shared" si="35"/>
        <v>9</v>
      </c>
      <c r="U217" s="7">
        <f t="shared" si="36"/>
        <v>10.000000000000002</v>
      </c>
      <c r="V217" s="7">
        <f t="shared" si="37"/>
        <v>90</v>
      </c>
    </row>
    <row r="218" spans="1:22">
      <c r="A218" s="7">
        <v>8</v>
      </c>
      <c r="B218" s="7">
        <v>10.604000000000005</v>
      </c>
      <c r="C218" s="7">
        <f t="shared" si="32"/>
        <v>10.57</v>
      </c>
      <c r="D218" s="7">
        <f t="shared" si="38"/>
        <v>1</v>
      </c>
      <c r="E218" s="7">
        <f t="shared" si="39"/>
        <v>10.57</v>
      </c>
      <c r="F218" s="8"/>
      <c r="R218" s="7">
        <f>ROUND(R217+(S218-S217)*1.5,2)</f>
        <v>22.02</v>
      </c>
      <c r="S218" s="7">
        <v>10.4</v>
      </c>
      <c r="T218" s="7">
        <f t="shared" si="35"/>
        <v>9.6999999999999993</v>
      </c>
      <c r="U218" s="7">
        <f t="shared" si="36"/>
        <v>2.0999999999999979</v>
      </c>
      <c r="V218" s="7">
        <f t="shared" si="37"/>
        <v>20.37</v>
      </c>
    </row>
    <row r="219" spans="1:22">
      <c r="A219" s="7">
        <v>11</v>
      </c>
      <c r="B219" s="7">
        <v>10.684000000000005</v>
      </c>
      <c r="C219" s="7">
        <f t="shared" si="32"/>
        <v>10.64</v>
      </c>
      <c r="D219" s="7">
        <f t="shared" si="38"/>
        <v>3</v>
      </c>
      <c r="E219" s="7">
        <f t="shared" si="39"/>
        <v>31.92</v>
      </c>
      <c r="F219" s="8"/>
      <c r="R219" s="7">
        <f>R218+2.5</f>
        <v>24.52</v>
      </c>
      <c r="S219" s="7">
        <v>10.4</v>
      </c>
      <c r="T219" s="7">
        <f t="shared" si="35"/>
        <v>10.4</v>
      </c>
      <c r="U219" s="7">
        <f t="shared" si="36"/>
        <v>2.5</v>
      </c>
      <c r="V219" s="7">
        <f t="shared" si="37"/>
        <v>26</v>
      </c>
    </row>
    <row r="220" spans="1:22">
      <c r="A220" s="7">
        <v>12</v>
      </c>
      <c r="B220" s="7">
        <v>10.614000000000004</v>
      </c>
      <c r="C220" s="7">
        <f t="shared" si="32"/>
        <v>10.65</v>
      </c>
      <c r="D220" s="7">
        <f t="shared" si="38"/>
        <v>1</v>
      </c>
      <c r="E220" s="7">
        <f t="shared" si="39"/>
        <v>10.65</v>
      </c>
      <c r="F220" s="8"/>
      <c r="R220" s="7">
        <v>25</v>
      </c>
      <c r="S220" s="7">
        <v>10.694000000000004</v>
      </c>
      <c r="T220" s="7">
        <f t="shared" si="35"/>
        <v>10.55</v>
      </c>
      <c r="U220" s="7">
        <f t="shared" si="36"/>
        <v>0.48000000000000043</v>
      </c>
      <c r="V220" s="7">
        <f t="shared" si="37"/>
        <v>5.0599999999999996</v>
      </c>
    </row>
    <row r="221" spans="1:22">
      <c r="A221" s="7">
        <v>14</v>
      </c>
      <c r="B221" s="7">
        <v>10.564000000000004</v>
      </c>
      <c r="C221" s="7">
        <f t="shared" si="32"/>
        <v>10.59</v>
      </c>
      <c r="D221" s="7">
        <f t="shared" si="38"/>
        <v>2</v>
      </c>
      <c r="E221" s="7">
        <f t="shared" si="39"/>
        <v>21.18</v>
      </c>
      <c r="F221" s="8"/>
      <c r="R221" s="7">
        <v>26</v>
      </c>
      <c r="S221" s="7">
        <v>11.134000000000004</v>
      </c>
      <c r="T221" s="7">
        <f t="shared" si="35"/>
        <v>10.91</v>
      </c>
      <c r="U221" s="7">
        <f t="shared" si="36"/>
        <v>1</v>
      </c>
      <c r="V221" s="7">
        <f t="shared" si="37"/>
        <v>10.91</v>
      </c>
    </row>
    <row r="222" spans="1:22">
      <c r="A222" s="7">
        <v>16</v>
      </c>
      <c r="B222" s="7">
        <v>10.524000000000004</v>
      </c>
      <c r="C222" s="7">
        <f t="shared" si="32"/>
        <v>10.54</v>
      </c>
      <c r="D222" s="7">
        <f t="shared" si="38"/>
        <v>2</v>
      </c>
      <c r="E222" s="7">
        <f t="shared" si="39"/>
        <v>21.08</v>
      </c>
      <c r="F222" s="8"/>
      <c r="R222" s="7">
        <v>27</v>
      </c>
      <c r="S222" s="7">
        <v>11.847</v>
      </c>
      <c r="T222" s="7">
        <f t="shared" si="35"/>
        <v>11.49</v>
      </c>
      <c r="U222" s="7">
        <f t="shared" si="36"/>
        <v>1</v>
      </c>
      <c r="V222" s="7">
        <f t="shared" si="37"/>
        <v>11.49</v>
      </c>
    </row>
    <row r="223" spans="1:22">
      <c r="A223" s="7">
        <v>18</v>
      </c>
      <c r="B223" s="7">
        <v>10.584000000000003</v>
      </c>
      <c r="C223" s="7">
        <f t="shared" si="32"/>
        <v>10.55</v>
      </c>
      <c r="D223" s="7">
        <f t="shared" si="38"/>
        <v>2</v>
      </c>
      <c r="E223" s="7">
        <f t="shared" si="39"/>
        <v>21.1</v>
      </c>
      <c r="F223" s="8"/>
      <c r="R223" s="7">
        <v>28</v>
      </c>
      <c r="S223" s="7">
        <v>11.787000000000003</v>
      </c>
      <c r="T223" s="7">
        <f t="shared" si="35"/>
        <v>11.82</v>
      </c>
      <c r="U223" s="7">
        <f t="shared" si="36"/>
        <v>1</v>
      </c>
      <c r="V223" s="7">
        <f t="shared" si="37"/>
        <v>11.82</v>
      </c>
    </row>
    <row r="224" spans="1:22">
      <c r="A224" s="7">
        <v>20</v>
      </c>
      <c r="B224" s="7">
        <v>10.564000000000004</v>
      </c>
      <c r="C224" s="7">
        <f t="shared" si="32"/>
        <v>10.57</v>
      </c>
      <c r="D224" s="7">
        <f t="shared" si="38"/>
        <v>2</v>
      </c>
      <c r="E224" s="7">
        <f t="shared" si="39"/>
        <v>21.14</v>
      </c>
      <c r="F224" s="8"/>
      <c r="R224" s="7">
        <v>29</v>
      </c>
      <c r="S224" s="7">
        <v>11.807000000000004</v>
      </c>
      <c r="T224" s="7">
        <f t="shared" si="35"/>
        <v>11.8</v>
      </c>
      <c r="U224" s="7">
        <f t="shared" si="36"/>
        <v>1</v>
      </c>
      <c r="V224" s="7">
        <f t="shared" si="37"/>
        <v>11.8</v>
      </c>
    </row>
    <row r="225" spans="1:22">
      <c r="A225" s="7">
        <v>22</v>
      </c>
      <c r="B225" s="7">
        <v>10.544000000000004</v>
      </c>
      <c r="C225" s="7">
        <f t="shared" si="32"/>
        <v>10.55</v>
      </c>
      <c r="D225" s="7">
        <f t="shared" si="38"/>
        <v>2</v>
      </c>
      <c r="E225" s="7">
        <f t="shared" si="39"/>
        <v>21.1</v>
      </c>
      <c r="F225" s="8"/>
      <c r="R225" s="7">
        <v>31</v>
      </c>
      <c r="S225" s="7">
        <v>11.807000000000004</v>
      </c>
      <c r="T225" s="7">
        <f t="shared" si="35"/>
        <v>11.81</v>
      </c>
      <c r="U225" s="7">
        <f t="shared" si="36"/>
        <v>2</v>
      </c>
      <c r="V225" s="7">
        <f t="shared" si="37"/>
        <v>23.62</v>
      </c>
    </row>
    <row r="226" spans="1:22">
      <c r="A226" s="7">
        <v>23</v>
      </c>
      <c r="B226" s="7">
        <v>10.574000000000003</v>
      </c>
      <c r="C226" s="7">
        <f t="shared" si="32"/>
        <v>10.56</v>
      </c>
      <c r="D226" s="7">
        <f t="shared" si="38"/>
        <v>1</v>
      </c>
      <c r="E226" s="7">
        <f t="shared" si="39"/>
        <v>10.56</v>
      </c>
      <c r="F226" s="8"/>
      <c r="M226" s="4">
        <f>E234-V226</f>
        <v>20.930000000000007</v>
      </c>
      <c r="V226" s="4">
        <f>SUM(V210:V225)</f>
        <v>321.69000000000005</v>
      </c>
    </row>
    <row r="227" spans="1:22">
      <c r="A227" s="7">
        <v>24</v>
      </c>
      <c r="B227" s="7">
        <v>10.584000000000003</v>
      </c>
      <c r="C227" s="7">
        <f t="shared" si="32"/>
        <v>10.58</v>
      </c>
      <c r="D227" s="7">
        <f t="shared" si="38"/>
        <v>1</v>
      </c>
      <c r="E227" s="7">
        <f t="shared" si="39"/>
        <v>10.58</v>
      </c>
      <c r="F227" s="8"/>
    </row>
    <row r="228" spans="1:22">
      <c r="A228" s="7">
        <v>25</v>
      </c>
      <c r="B228" s="7">
        <v>10.694000000000004</v>
      </c>
      <c r="C228" s="7">
        <f t="shared" si="32"/>
        <v>10.64</v>
      </c>
      <c r="D228" s="7">
        <f t="shared" si="38"/>
        <v>1</v>
      </c>
      <c r="E228" s="7">
        <f t="shared" si="39"/>
        <v>10.64</v>
      </c>
      <c r="F228" s="8"/>
    </row>
    <row r="229" spans="1:22">
      <c r="A229" s="7">
        <v>26</v>
      </c>
      <c r="B229" s="7">
        <v>11.134000000000004</v>
      </c>
      <c r="C229" s="7">
        <f t="shared" si="32"/>
        <v>10.91</v>
      </c>
      <c r="D229" s="7">
        <f t="shared" si="38"/>
        <v>1</v>
      </c>
      <c r="E229" s="7">
        <f t="shared" si="39"/>
        <v>10.91</v>
      </c>
      <c r="F229" s="8"/>
    </row>
    <row r="230" spans="1:22">
      <c r="A230" s="7">
        <v>27</v>
      </c>
      <c r="B230" s="7">
        <v>11.847</v>
      </c>
      <c r="C230" s="7">
        <f t="shared" si="32"/>
        <v>11.49</v>
      </c>
      <c r="D230" s="7">
        <f t="shared" si="38"/>
        <v>1</v>
      </c>
      <c r="E230" s="7">
        <f t="shared" si="39"/>
        <v>11.49</v>
      </c>
      <c r="F230" s="8"/>
    </row>
    <row r="231" spans="1:22">
      <c r="A231" s="7">
        <v>28</v>
      </c>
      <c r="B231" s="7">
        <v>11.787000000000003</v>
      </c>
      <c r="C231" s="7">
        <f t="shared" si="32"/>
        <v>11.82</v>
      </c>
      <c r="D231" s="7">
        <f t="shared" si="38"/>
        <v>1</v>
      </c>
      <c r="E231" s="7">
        <f t="shared" si="39"/>
        <v>11.82</v>
      </c>
      <c r="F231" s="8"/>
    </row>
    <row r="232" spans="1:22">
      <c r="A232" s="7">
        <v>29</v>
      </c>
      <c r="B232" s="7">
        <v>11.807000000000004</v>
      </c>
      <c r="C232" s="7">
        <f t="shared" si="32"/>
        <v>11.8</v>
      </c>
      <c r="D232" s="7">
        <f t="shared" si="38"/>
        <v>1</v>
      </c>
      <c r="E232" s="7">
        <f t="shared" si="39"/>
        <v>11.8</v>
      </c>
      <c r="F232" s="8"/>
    </row>
    <row r="233" spans="1:22">
      <c r="A233" s="7">
        <v>31</v>
      </c>
      <c r="B233" s="7">
        <v>11.807000000000004</v>
      </c>
      <c r="C233" s="7">
        <f t="shared" si="32"/>
        <v>11.81</v>
      </c>
      <c r="D233" s="7">
        <f t="shared" si="38"/>
        <v>2</v>
      </c>
      <c r="E233" s="7">
        <f t="shared" si="39"/>
        <v>23.62</v>
      </c>
      <c r="F233" s="8"/>
    </row>
    <row r="234" spans="1:22">
      <c r="E234" s="5">
        <f>SUM(E210:E233)</f>
        <v>342.62000000000006</v>
      </c>
    </row>
    <row r="248" spans="1:22">
      <c r="A248" s="6" t="s">
        <v>54</v>
      </c>
      <c r="B248" s="7"/>
      <c r="C248" s="7"/>
      <c r="D248" s="7"/>
      <c r="E248" s="7"/>
      <c r="F248" s="8"/>
      <c r="R248" s="10" t="s">
        <v>78</v>
      </c>
      <c r="S248" s="10"/>
    </row>
    <row r="249" spans="1:22">
      <c r="A249" s="7" t="s">
        <v>5</v>
      </c>
      <c r="B249" s="7" t="s">
        <v>46</v>
      </c>
      <c r="C249" s="12" t="s">
        <v>80</v>
      </c>
      <c r="D249" s="12" t="s">
        <v>79</v>
      </c>
      <c r="E249" s="12" t="s">
        <v>81</v>
      </c>
      <c r="F249" s="8" t="s">
        <v>48</v>
      </c>
      <c r="R249" s="7" t="s">
        <v>5</v>
      </c>
      <c r="S249" s="7" t="s">
        <v>46</v>
      </c>
      <c r="T249" s="12" t="s">
        <v>80</v>
      </c>
      <c r="U249" s="12" t="s">
        <v>79</v>
      </c>
      <c r="V249" s="12" t="s">
        <v>81</v>
      </c>
    </row>
    <row r="250" spans="1:22">
      <c r="A250" s="7">
        <v>0</v>
      </c>
      <c r="B250" s="7">
        <v>13.448000000000004</v>
      </c>
      <c r="C250" s="7"/>
      <c r="D250" s="7"/>
      <c r="E250" s="7"/>
      <c r="F250" s="8" t="s">
        <v>66</v>
      </c>
      <c r="R250" s="7">
        <v>0</v>
      </c>
      <c r="S250" s="7">
        <v>13.448000000000004</v>
      </c>
      <c r="T250" s="7"/>
      <c r="U250" s="7"/>
      <c r="V250" s="7"/>
    </row>
    <row r="251" spans="1:22">
      <c r="A251" s="7">
        <v>1</v>
      </c>
      <c r="B251" s="7">
        <v>13.388000000000005</v>
      </c>
      <c r="C251" s="7">
        <f>ROUND((B250+B251)/2,2)</f>
        <v>13.42</v>
      </c>
      <c r="D251" s="7">
        <f>A251-A250</f>
        <v>1</v>
      </c>
      <c r="E251" s="7">
        <f>ROUND(C251*D251,2)</f>
        <v>13.42</v>
      </c>
      <c r="F251" s="8"/>
      <c r="R251" s="7">
        <v>1</v>
      </c>
      <c r="S251" s="7">
        <v>13.388000000000005</v>
      </c>
      <c r="T251" s="7">
        <f>ROUND((S250+S251)/2,2)</f>
        <v>13.42</v>
      </c>
      <c r="U251" s="7">
        <f>R251-R250</f>
        <v>1</v>
      </c>
      <c r="V251" s="7">
        <f>ROUND(T251*U251,2)</f>
        <v>13.42</v>
      </c>
    </row>
    <row r="252" spans="1:22">
      <c r="A252" s="7">
        <v>2</v>
      </c>
      <c r="B252" s="7">
        <v>12.768000000000004</v>
      </c>
      <c r="C252" s="7">
        <f t="shared" ref="C252:C274" si="40">ROUND((B251+B252)/2,2)</f>
        <v>13.08</v>
      </c>
      <c r="D252" s="7">
        <f t="shared" ref="D252:D274" si="41">A252-A251</f>
        <v>1</v>
      </c>
      <c r="E252" s="7">
        <f t="shared" ref="E252:E274" si="42">ROUND(C252*D252,2)</f>
        <v>13.08</v>
      </c>
      <c r="F252" s="8"/>
      <c r="R252" s="7">
        <v>2</v>
      </c>
      <c r="S252" s="7">
        <v>12.768000000000004</v>
      </c>
      <c r="T252" s="7">
        <f t="shared" ref="T252:T269" si="43">ROUND((S251+S252)/2,2)</f>
        <v>13.08</v>
      </c>
      <c r="U252" s="7">
        <f t="shared" ref="U252:U269" si="44">R252-R251</f>
        <v>1</v>
      </c>
      <c r="V252" s="7">
        <f t="shared" ref="V252:V269" si="45">ROUND(T252*U252,2)</f>
        <v>13.08</v>
      </c>
    </row>
    <row r="253" spans="1:22">
      <c r="A253" s="7">
        <v>3</v>
      </c>
      <c r="B253" s="7">
        <v>11.788000000000004</v>
      </c>
      <c r="C253" s="7">
        <f t="shared" si="40"/>
        <v>12.28</v>
      </c>
      <c r="D253" s="7">
        <f t="shared" si="41"/>
        <v>1</v>
      </c>
      <c r="E253" s="7">
        <f t="shared" si="42"/>
        <v>12.28</v>
      </c>
      <c r="F253" s="8"/>
      <c r="R253" s="7">
        <v>3</v>
      </c>
      <c r="S253" s="7">
        <v>11.788000000000004</v>
      </c>
      <c r="T253" s="7">
        <f t="shared" si="43"/>
        <v>12.28</v>
      </c>
      <c r="U253" s="7">
        <f t="shared" si="44"/>
        <v>1</v>
      </c>
      <c r="V253" s="7">
        <f t="shared" si="45"/>
        <v>12.28</v>
      </c>
    </row>
    <row r="254" spans="1:22">
      <c r="A254" s="7">
        <v>4</v>
      </c>
      <c r="B254" s="7">
        <v>11.448000000000004</v>
      </c>
      <c r="C254" s="7">
        <f t="shared" si="40"/>
        <v>11.62</v>
      </c>
      <c r="D254" s="7">
        <f t="shared" si="41"/>
        <v>1</v>
      </c>
      <c r="E254" s="7">
        <f t="shared" si="42"/>
        <v>11.62</v>
      </c>
      <c r="F254" s="8"/>
      <c r="R254" s="7">
        <v>4</v>
      </c>
      <c r="S254" s="7">
        <v>11.448000000000004</v>
      </c>
      <c r="T254" s="7">
        <f t="shared" si="43"/>
        <v>11.62</v>
      </c>
      <c r="U254" s="7">
        <f t="shared" si="44"/>
        <v>1</v>
      </c>
      <c r="V254" s="7">
        <f t="shared" si="45"/>
        <v>11.62</v>
      </c>
    </row>
    <row r="255" spans="1:22">
      <c r="A255" s="7">
        <v>5</v>
      </c>
      <c r="B255" s="7">
        <v>11.278000000000004</v>
      </c>
      <c r="C255" s="7">
        <f t="shared" si="40"/>
        <v>11.36</v>
      </c>
      <c r="D255" s="7">
        <f t="shared" si="41"/>
        <v>1</v>
      </c>
      <c r="E255" s="7">
        <f t="shared" si="42"/>
        <v>11.36</v>
      </c>
      <c r="F255" s="8"/>
      <c r="R255" s="7">
        <v>5</v>
      </c>
      <c r="S255" s="7">
        <v>11.278000000000004</v>
      </c>
      <c r="T255" s="7">
        <f t="shared" si="43"/>
        <v>11.36</v>
      </c>
      <c r="U255" s="7">
        <f t="shared" si="44"/>
        <v>1</v>
      </c>
      <c r="V255" s="7">
        <f t="shared" si="45"/>
        <v>11.36</v>
      </c>
    </row>
    <row r="256" spans="1:22">
      <c r="A256" s="7">
        <v>6</v>
      </c>
      <c r="B256" s="7">
        <v>11.140000000000004</v>
      </c>
      <c r="C256" s="7">
        <f t="shared" si="40"/>
        <v>11.21</v>
      </c>
      <c r="D256" s="7">
        <f t="shared" si="41"/>
        <v>1</v>
      </c>
      <c r="E256" s="7">
        <f t="shared" si="42"/>
        <v>11.21</v>
      </c>
      <c r="F256" s="8"/>
      <c r="R256" s="7">
        <v>6</v>
      </c>
      <c r="S256" s="7">
        <v>11.140000000000004</v>
      </c>
      <c r="T256" s="7">
        <f t="shared" si="43"/>
        <v>11.21</v>
      </c>
      <c r="U256" s="7">
        <f t="shared" si="44"/>
        <v>1</v>
      </c>
      <c r="V256" s="7">
        <f t="shared" si="45"/>
        <v>11.21</v>
      </c>
    </row>
    <row r="257" spans="1:22">
      <c r="A257" s="7">
        <v>7</v>
      </c>
      <c r="B257" s="7">
        <v>10.650000000000004</v>
      </c>
      <c r="C257" s="7">
        <f t="shared" si="40"/>
        <v>10.9</v>
      </c>
      <c r="D257" s="7">
        <f t="shared" si="41"/>
        <v>1</v>
      </c>
      <c r="E257" s="7">
        <f t="shared" si="42"/>
        <v>10.9</v>
      </c>
      <c r="F257" s="8"/>
      <c r="R257" s="7">
        <v>7</v>
      </c>
      <c r="S257" s="7">
        <v>10.650000000000004</v>
      </c>
      <c r="T257" s="7">
        <f t="shared" si="43"/>
        <v>10.9</v>
      </c>
      <c r="U257" s="7">
        <f t="shared" si="44"/>
        <v>1</v>
      </c>
      <c r="V257" s="7">
        <f t="shared" si="45"/>
        <v>10.9</v>
      </c>
    </row>
    <row r="258" spans="1:22">
      <c r="A258" s="7">
        <v>8</v>
      </c>
      <c r="B258" s="7">
        <v>10.630000000000004</v>
      </c>
      <c r="C258" s="7">
        <f t="shared" si="40"/>
        <v>10.64</v>
      </c>
      <c r="D258" s="7">
        <f t="shared" si="41"/>
        <v>1</v>
      </c>
      <c r="E258" s="7">
        <f t="shared" si="42"/>
        <v>10.64</v>
      </c>
      <c r="F258" s="8"/>
      <c r="R258" s="7">
        <f>R257+(S257-S262)*1.5</f>
        <v>7.3750000000000053</v>
      </c>
      <c r="S258" s="7">
        <v>10.4</v>
      </c>
      <c r="T258" s="7">
        <f t="shared" si="43"/>
        <v>10.53</v>
      </c>
      <c r="U258" s="7">
        <f t="shared" si="44"/>
        <v>0.37500000000000533</v>
      </c>
      <c r="V258" s="7">
        <f t="shared" si="45"/>
        <v>3.95</v>
      </c>
    </row>
    <row r="259" spans="1:22">
      <c r="A259" s="7">
        <v>9</v>
      </c>
      <c r="B259" s="7">
        <v>10.600000000000005</v>
      </c>
      <c r="C259" s="7">
        <f t="shared" si="40"/>
        <v>10.62</v>
      </c>
      <c r="D259" s="7">
        <f t="shared" si="41"/>
        <v>1</v>
      </c>
      <c r="E259" s="7">
        <f t="shared" si="42"/>
        <v>10.62</v>
      </c>
      <c r="F259" s="8"/>
      <c r="R259" s="5">
        <f>R258+2.5</f>
        <v>9.8750000000000053</v>
      </c>
      <c r="S259" s="9">
        <v>10.4</v>
      </c>
      <c r="T259" s="7">
        <f t="shared" si="43"/>
        <v>10.4</v>
      </c>
      <c r="U259" s="7">
        <f t="shared" si="44"/>
        <v>2.5</v>
      </c>
      <c r="V259" s="7">
        <f t="shared" si="45"/>
        <v>26</v>
      </c>
    </row>
    <row r="260" spans="1:22">
      <c r="A260" s="7">
        <v>11</v>
      </c>
      <c r="B260" s="7">
        <v>10.680000000000003</v>
      </c>
      <c r="C260" s="7">
        <f t="shared" si="40"/>
        <v>10.64</v>
      </c>
      <c r="D260" s="7">
        <f t="shared" si="41"/>
        <v>2</v>
      </c>
      <c r="E260" s="7">
        <f t="shared" si="42"/>
        <v>21.28</v>
      </c>
      <c r="F260" s="8"/>
      <c r="R260" s="7">
        <f>ROUND(R259+(S259-S260)*1.5,2)</f>
        <v>11.98</v>
      </c>
      <c r="S260" s="7">
        <v>9</v>
      </c>
      <c r="T260" s="7">
        <f t="shared" si="43"/>
        <v>9.6999999999999993</v>
      </c>
      <c r="U260" s="7">
        <f t="shared" si="44"/>
        <v>2.1049999999999951</v>
      </c>
      <c r="V260" s="7">
        <f t="shared" si="45"/>
        <v>20.420000000000002</v>
      </c>
    </row>
    <row r="261" spans="1:22">
      <c r="A261" s="7">
        <v>13</v>
      </c>
      <c r="B261" s="7">
        <v>10.650000000000004</v>
      </c>
      <c r="C261" s="7">
        <f t="shared" si="40"/>
        <v>10.67</v>
      </c>
      <c r="D261" s="7">
        <f t="shared" si="41"/>
        <v>2</v>
      </c>
      <c r="E261" s="7">
        <f t="shared" si="42"/>
        <v>21.34</v>
      </c>
      <c r="F261" s="8"/>
      <c r="R261" s="7">
        <f>R260+10</f>
        <v>21.98</v>
      </c>
      <c r="S261" s="7">
        <v>9</v>
      </c>
      <c r="T261" s="7">
        <f t="shared" si="43"/>
        <v>9</v>
      </c>
      <c r="U261" s="7">
        <f t="shared" si="44"/>
        <v>10</v>
      </c>
      <c r="V261" s="7">
        <f t="shared" si="45"/>
        <v>90</v>
      </c>
    </row>
    <row r="262" spans="1:22">
      <c r="A262" s="7">
        <v>15</v>
      </c>
      <c r="B262" s="7">
        <v>10.670000000000003</v>
      </c>
      <c r="C262" s="7">
        <f t="shared" si="40"/>
        <v>10.66</v>
      </c>
      <c r="D262" s="7">
        <f t="shared" si="41"/>
        <v>2</v>
      </c>
      <c r="E262" s="7">
        <f t="shared" si="42"/>
        <v>21.32</v>
      </c>
      <c r="F262" s="8"/>
      <c r="R262" s="7">
        <f>ROUND(R261+(S262-S261)*1.5,2)</f>
        <v>24.08</v>
      </c>
      <c r="S262" s="7">
        <v>10.4</v>
      </c>
      <c r="T262" s="7">
        <f t="shared" si="43"/>
        <v>9.6999999999999993</v>
      </c>
      <c r="U262" s="7">
        <f t="shared" si="44"/>
        <v>2.0999999999999979</v>
      </c>
      <c r="V262" s="7">
        <f t="shared" si="45"/>
        <v>20.37</v>
      </c>
    </row>
    <row r="263" spans="1:22">
      <c r="A263" s="7">
        <v>17</v>
      </c>
      <c r="B263" s="7">
        <v>10.640000000000004</v>
      </c>
      <c r="C263" s="7">
        <f t="shared" si="40"/>
        <v>10.66</v>
      </c>
      <c r="D263" s="7">
        <f t="shared" si="41"/>
        <v>2</v>
      </c>
      <c r="E263" s="7">
        <f t="shared" si="42"/>
        <v>21.32</v>
      </c>
      <c r="F263" s="8"/>
      <c r="R263" s="7">
        <f>R262+2.5</f>
        <v>26.58</v>
      </c>
      <c r="S263" s="7">
        <v>10.4</v>
      </c>
      <c r="T263" s="7">
        <f t="shared" si="43"/>
        <v>10.4</v>
      </c>
      <c r="U263" s="7">
        <f t="shared" si="44"/>
        <v>2.5</v>
      </c>
      <c r="V263" s="7">
        <f t="shared" si="45"/>
        <v>26</v>
      </c>
    </row>
    <row r="264" spans="1:22">
      <c r="A264" s="7">
        <v>19</v>
      </c>
      <c r="B264" s="7">
        <v>10.570000000000004</v>
      </c>
      <c r="C264" s="7">
        <f t="shared" si="40"/>
        <v>10.61</v>
      </c>
      <c r="D264" s="7">
        <f t="shared" si="41"/>
        <v>2</v>
      </c>
      <c r="E264" s="7">
        <f t="shared" si="42"/>
        <v>21.22</v>
      </c>
      <c r="F264" s="8"/>
      <c r="R264" s="7">
        <v>27</v>
      </c>
      <c r="S264" s="7">
        <v>10.590000000000003</v>
      </c>
      <c r="T264" s="7">
        <f t="shared" si="43"/>
        <v>10.5</v>
      </c>
      <c r="U264" s="7">
        <f t="shared" si="44"/>
        <v>0.42000000000000171</v>
      </c>
      <c r="V264" s="7">
        <f t="shared" si="45"/>
        <v>4.41</v>
      </c>
    </row>
    <row r="265" spans="1:22">
      <c r="A265" s="7">
        <v>21</v>
      </c>
      <c r="B265" s="7">
        <v>10.650000000000004</v>
      </c>
      <c r="C265" s="7">
        <f t="shared" si="40"/>
        <v>10.61</v>
      </c>
      <c r="D265" s="7">
        <f t="shared" si="41"/>
        <v>2</v>
      </c>
      <c r="E265" s="7">
        <f t="shared" si="42"/>
        <v>21.22</v>
      </c>
      <c r="F265" s="8"/>
      <c r="R265" s="7">
        <v>28</v>
      </c>
      <c r="S265" s="7">
        <v>10.700000000000005</v>
      </c>
      <c r="T265" s="7">
        <f t="shared" si="43"/>
        <v>10.65</v>
      </c>
      <c r="U265" s="7">
        <f t="shared" si="44"/>
        <v>1</v>
      </c>
      <c r="V265" s="7">
        <f t="shared" si="45"/>
        <v>10.65</v>
      </c>
    </row>
    <row r="266" spans="1:22">
      <c r="A266" s="7">
        <v>23</v>
      </c>
      <c r="B266" s="7">
        <v>10.620000000000005</v>
      </c>
      <c r="C266" s="7">
        <f t="shared" si="40"/>
        <v>10.64</v>
      </c>
      <c r="D266" s="7">
        <f t="shared" si="41"/>
        <v>2</v>
      </c>
      <c r="E266" s="7">
        <f t="shared" si="42"/>
        <v>21.28</v>
      </c>
      <c r="F266" s="8"/>
      <c r="R266" s="7">
        <v>29</v>
      </c>
      <c r="S266" s="7">
        <v>11.140000000000004</v>
      </c>
      <c r="T266" s="7">
        <f t="shared" si="43"/>
        <v>10.92</v>
      </c>
      <c r="U266" s="7">
        <f t="shared" si="44"/>
        <v>1</v>
      </c>
      <c r="V266" s="7">
        <f t="shared" si="45"/>
        <v>10.92</v>
      </c>
    </row>
    <row r="267" spans="1:22">
      <c r="A267" s="7">
        <v>25</v>
      </c>
      <c r="B267" s="7">
        <v>10.540000000000004</v>
      </c>
      <c r="C267" s="7">
        <f t="shared" si="40"/>
        <v>10.58</v>
      </c>
      <c r="D267" s="7">
        <f t="shared" si="41"/>
        <v>2</v>
      </c>
      <c r="E267" s="7">
        <f t="shared" si="42"/>
        <v>21.16</v>
      </c>
      <c r="F267" s="8"/>
      <c r="M267" s="4">
        <f>E275-V270</f>
        <v>21.42999999999995</v>
      </c>
      <c r="R267" s="7">
        <v>30</v>
      </c>
      <c r="S267" s="7">
        <v>11.558000000000003</v>
      </c>
      <c r="T267" s="7">
        <f t="shared" si="43"/>
        <v>11.35</v>
      </c>
      <c r="U267" s="7">
        <f t="shared" si="44"/>
        <v>1</v>
      </c>
      <c r="V267" s="7">
        <f t="shared" si="45"/>
        <v>11.35</v>
      </c>
    </row>
    <row r="268" spans="1:22">
      <c r="A268" s="7">
        <v>26</v>
      </c>
      <c r="B268" s="7">
        <v>10.610000000000005</v>
      </c>
      <c r="C268" s="7">
        <f t="shared" si="40"/>
        <v>10.58</v>
      </c>
      <c r="D268" s="7">
        <f t="shared" si="41"/>
        <v>1</v>
      </c>
      <c r="E268" s="7">
        <f t="shared" si="42"/>
        <v>10.58</v>
      </c>
      <c r="F268" s="8"/>
      <c r="R268" s="7">
        <v>31</v>
      </c>
      <c r="S268" s="7">
        <v>12.098000000000004</v>
      </c>
      <c r="T268" s="7">
        <f t="shared" si="43"/>
        <v>11.83</v>
      </c>
      <c r="U268" s="7">
        <f t="shared" si="44"/>
        <v>1</v>
      </c>
      <c r="V268" s="7">
        <f t="shared" si="45"/>
        <v>11.83</v>
      </c>
    </row>
    <row r="269" spans="1:22">
      <c r="A269" s="7">
        <v>27</v>
      </c>
      <c r="B269" s="7">
        <v>10.590000000000003</v>
      </c>
      <c r="C269" s="7">
        <f t="shared" si="40"/>
        <v>10.6</v>
      </c>
      <c r="D269" s="7">
        <f t="shared" si="41"/>
        <v>1</v>
      </c>
      <c r="E269" s="7">
        <f t="shared" si="42"/>
        <v>10.6</v>
      </c>
      <c r="F269" s="8"/>
      <c r="R269" s="7">
        <v>32</v>
      </c>
      <c r="S269" s="7">
        <v>12.298000000000005</v>
      </c>
      <c r="T269" s="7">
        <f t="shared" si="43"/>
        <v>12.2</v>
      </c>
      <c r="U269" s="7">
        <f t="shared" si="44"/>
        <v>1</v>
      </c>
      <c r="V269" s="7">
        <f t="shared" si="45"/>
        <v>12.2</v>
      </c>
    </row>
    <row r="270" spans="1:22">
      <c r="A270" s="7">
        <v>28</v>
      </c>
      <c r="B270" s="7">
        <v>10.700000000000005</v>
      </c>
      <c r="C270" s="7">
        <f t="shared" si="40"/>
        <v>10.65</v>
      </c>
      <c r="D270" s="7">
        <f t="shared" si="41"/>
        <v>1</v>
      </c>
      <c r="E270" s="7">
        <f t="shared" si="42"/>
        <v>10.65</v>
      </c>
      <c r="F270" s="8"/>
      <c r="V270" s="4">
        <f>SUM(V251:V269)</f>
        <v>331.97</v>
      </c>
    </row>
    <row r="271" spans="1:22">
      <c r="A271" s="7">
        <v>29</v>
      </c>
      <c r="B271" s="7">
        <v>11.140000000000004</v>
      </c>
      <c r="C271" s="7">
        <f t="shared" si="40"/>
        <v>10.92</v>
      </c>
      <c r="D271" s="7">
        <f t="shared" si="41"/>
        <v>1</v>
      </c>
      <c r="E271" s="7">
        <f t="shared" si="42"/>
        <v>10.92</v>
      </c>
      <c r="F271" s="8"/>
    </row>
    <row r="272" spans="1:22">
      <c r="A272" s="7">
        <v>30</v>
      </c>
      <c r="B272" s="7">
        <v>11.558000000000003</v>
      </c>
      <c r="C272" s="7">
        <f t="shared" si="40"/>
        <v>11.35</v>
      </c>
      <c r="D272" s="7">
        <f t="shared" si="41"/>
        <v>1</v>
      </c>
      <c r="E272" s="7">
        <f t="shared" si="42"/>
        <v>11.35</v>
      </c>
      <c r="F272" s="8"/>
    </row>
    <row r="273" spans="1:6">
      <c r="A273" s="7">
        <v>31</v>
      </c>
      <c r="B273" s="7">
        <v>12.098000000000004</v>
      </c>
      <c r="C273" s="7">
        <f t="shared" si="40"/>
        <v>11.83</v>
      </c>
      <c r="D273" s="7">
        <f t="shared" si="41"/>
        <v>1</v>
      </c>
      <c r="E273" s="7">
        <f t="shared" si="42"/>
        <v>11.83</v>
      </c>
      <c r="F273" s="8"/>
    </row>
    <row r="274" spans="1:6">
      <c r="A274" s="7">
        <v>32</v>
      </c>
      <c r="B274" s="7">
        <v>12.298000000000005</v>
      </c>
      <c r="C274" s="7">
        <f t="shared" si="40"/>
        <v>12.2</v>
      </c>
      <c r="D274" s="7">
        <f t="shared" si="41"/>
        <v>1</v>
      </c>
      <c r="E274" s="7">
        <f t="shared" si="42"/>
        <v>12.2</v>
      </c>
      <c r="F274" s="8"/>
    </row>
    <row r="275" spans="1:6">
      <c r="E275" s="5">
        <f>SUM(E251:E274)</f>
        <v>353.4</v>
      </c>
    </row>
    <row r="288" spans="1:6">
      <c r="A288" s="6" t="s">
        <v>55</v>
      </c>
      <c r="B288" s="7"/>
      <c r="C288" s="7"/>
      <c r="D288" s="7"/>
      <c r="E288" s="7"/>
      <c r="F288" s="8"/>
    </row>
    <row r="289" spans="1:22">
      <c r="A289" s="7" t="s">
        <v>5</v>
      </c>
      <c r="B289" s="7" t="s">
        <v>46</v>
      </c>
      <c r="C289" s="12" t="s">
        <v>80</v>
      </c>
      <c r="D289" s="12" t="s">
        <v>79</v>
      </c>
      <c r="E289" s="12" t="s">
        <v>81</v>
      </c>
      <c r="F289" s="8" t="s">
        <v>48</v>
      </c>
      <c r="R289" s="20" t="s">
        <v>78</v>
      </c>
      <c r="S289" s="21"/>
      <c r="T289" s="19"/>
      <c r="U289" s="19"/>
      <c r="V289" s="11"/>
    </row>
    <row r="290" spans="1:22">
      <c r="A290" s="7">
        <v>0</v>
      </c>
      <c r="B290" s="7">
        <v>13.262000000000006</v>
      </c>
      <c r="C290" s="7"/>
      <c r="D290" s="7"/>
      <c r="E290" s="7"/>
      <c r="F290" s="8" t="s">
        <v>66</v>
      </c>
      <c r="R290" s="12" t="s">
        <v>5</v>
      </c>
      <c r="S290" s="12" t="s">
        <v>46</v>
      </c>
      <c r="T290" s="12" t="s">
        <v>80</v>
      </c>
      <c r="U290" s="12" t="s">
        <v>79</v>
      </c>
      <c r="V290" s="12" t="s">
        <v>81</v>
      </c>
    </row>
    <row r="291" spans="1:22">
      <c r="A291" s="7">
        <v>1</v>
      </c>
      <c r="B291" s="7">
        <v>13.072000000000005</v>
      </c>
      <c r="C291" s="7">
        <f>ROUND((B290+B291)/2,2)</f>
        <v>13.17</v>
      </c>
      <c r="D291" s="7">
        <f>A291-A290</f>
        <v>1</v>
      </c>
      <c r="E291" s="7">
        <f>ROUND(C291*D291,2)</f>
        <v>13.17</v>
      </c>
      <c r="F291" s="8"/>
      <c r="R291" s="7">
        <v>0</v>
      </c>
      <c r="S291" s="7">
        <v>13.262000000000006</v>
      </c>
      <c r="T291" s="7"/>
      <c r="U291" s="7"/>
      <c r="V291" s="7"/>
    </row>
    <row r="292" spans="1:22">
      <c r="A292" s="7">
        <v>2</v>
      </c>
      <c r="B292" s="7">
        <v>11.782000000000005</v>
      </c>
      <c r="C292" s="7">
        <f t="shared" ref="C292:C311" si="46">ROUND((B291+B292)/2,2)</f>
        <v>12.43</v>
      </c>
      <c r="D292" s="7">
        <f t="shared" ref="D292:D311" si="47">A292-A291</f>
        <v>1</v>
      </c>
      <c r="E292" s="7">
        <f t="shared" ref="E292:E311" si="48">ROUND(C292*D292,2)</f>
        <v>12.43</v>
      </c>
      <c r="F292" s="8"/>
      <c r="R292" s="7">
        <v>1</v>
      </c>
      <c r="S292" s="7">
        <v>13.072000000000005</v>
      </c>
      <c r="T292" s="7">
        <f>ROUND((S291+S292)/2,2)</f>
        <v>13.17</v>
      </c>
      <c r="U292" s="7">
        <f>R292-R291</f>
        <v>1</v>
      </c>
      <c r="V292" s="7">
        <f>ROUND(T292*U292,2)</f>
        <v>13.17</v>
      </c>
    </row>
    <row r="293" spans="1:22">
      <c r="A293" s="7">
        <v>3</v>
      </c>
      <c r="B293" s="7">
        <v>11.372000000000005</v>
      </c>
      <c r="C293" s="7">
        <f t="shared" si="46"/>
        <v>11.58</v>
      </c>
      <c r="D293" s="7">
        <f t="shared" si="47"/>
        <v>1</v>
      </c>
      <c r="E293" s="7">
        <f t="shared" si="48"/>
        <v>11.58</v>
      </c>
      <c r="F293" s="8"/>
      <c r="R293" s="7">
        <v>2</v>
      </c>
      <c r="S293" s="7">
        <v>11.782000000000005</v>
      </c>
      <c r="T293" s="7">
        <f t="shared" ref="T293:T305" si="49">ROUND((S292+S293)/2,2)</f>
        <v>12.43</v>
      </c>
      <c r="U293" s="7">
        <f t="shared" ref="U293:U305" si="50">R293-R292</f>
        <v>1</v>
      </c>
      <c r="V293" s="7">
        <f t="shared" ref="V293:V305" si="51">ROUND(T293*U293,2)</f>
        <v>12.43</v>
      </c>
    </row>
    <row r="294" spans="1:22">
      <c r="A294" s="7">
        <v>4</v>
      </c>
      <c r="B294" s="7">
        <v>11.140000000000004</v>
      </c>
      <c r="C294" s="7">
        <f t="shared" si="46"/>
        <v>11.26</v>
      </c>
      <c r="D294" s="7">
        <f t="shared" si="47"/>
        <v>1</v>
      </c>
      <c r="E294" s="7">
        <f t="shared" si="48"/>
        <v>11.26</v>
      </c>
      <c r="F294" s="8"/>
      <c r="R294" s="7">
        <v>3</v>
      </c>
      <c r="S294" s="7">
        <v>11.372000000000005</v>
      </c>
      <c r="T294" s="7">
        <f t="shared" si="49"/>
        <v>11.58</v>
      </c>
      <c r="U294" s="7">
        <f t="shared" si="50"/>
        <v>1</v>
      </c>
      <c r="V294" s="7">
        <f t="shared" si="51"/>
        <v>11.58</v>
      </c>
    </row>
    <row r="295" spans="1:22">
      <c r="A295" s="7">
        <v>5</v>
      </c>
      <c r="B295" s="7">
        <v>10.700000000000005</v>
      </c>
      <c r="C295" s="7">
        <f t="shared" si="46"/>
        <v>10.92</v>
      </c>
      <c r="D295" s="7">
        <f t="shared" si="47"/>
        <v>1</v>
      </c>
      <c r="E295" s="7">
        <f t="shared" si="48"/>
        <v>10.92</v>
      </c>
      <c r="F295" s="8"/>
      <c r="R295" s="7">
        <v>4</v>
      </c>
      <c r="S295" s="7">
        <v>11.140000000000004</v>
      </c>
      <c r="T295" s="7">
        <f t="shared" si="49"/>
        <v>11.26</v>
      </c>
      <c r="U295" s="7">
        <f t="shared" si="50"/>
        <v>1</v>
      </c>
      <c r="V295" s="7">
        <f t="shared" si="51"/>
        <v>11.26</v>
      </c>
    </row>
    <row r="296" spans="1:22">
      <c r="A296" s="7">
        <v>6</v>
      </c>
      <c r="B296" s="7">
        <v>10.630000000000004</v>
      </c>
      <c r="C296" s="7">
        <f t="shared" si="46"/>
        <v>10.67</v>
      </c>
      <c r="D296" s="7">
        <f t="shared" si="47"/>
        <v>1</v>
      </c>
      <c r="E296" s="7">
        <f t="shared" si="48"/>
        <v>10.67</v>
      </c>
      <c r="F296" s="8"/>
      <c r="R296" s="7">
        <v>5</v>
      </c>
      <c r="S296" s="7">
        <v>10.700000000000005</v>
      </c>
      <c r="T296" s="7">
        <f t="shared" si="49"/>
        <v>10.92</v>
      </c>
      <c r="U296" s="7">
        <f t="shared" si="50"/>
        <v>1</v>
      </c>
      <c r="V296" s="7">
        <f t="shared" si="51"/>
        <v>10.92</v>
      </c>
    </row>
    <row r="297" spans="1:22">
      <c r="A297" s="7">
        <v>7</v>
      </c>
      <c r="B297" s="7">
        <v>10.690000000000005</v>
      </c>
      <c r="C297" s="7">
        <f t="shared" si="46"/>
        <v>10.66</v>
      </c>
      <c r="D297" s="7">
        <f t="shared" si="47"/>
        <v>1</v>
      </c>
      <c r="E297" s="7">
        <f t="shared" si="48"/>
        <v>10.66</v>
      </c>
      <c r="F297" s="8"/>
      <c r="R297" s="7">
        <f>ROUND(R296+(S296-S297)*1.5,2)</f>
        <v>7.55</v>
      </c>
      <c r="S297" s="7">
        <v>9</v>
      </c>
      <c r="T297" s="7">
        <f t="shared" si="49"/>
        <v>9.85</v>
      </c>
      <c r="U297" s="7">
        <f t="shared" si="50"/>
        <v>2.5499999999999998</v>
      </c>
      <c r="V297" s="7">
        <f t="shared" si="51"/>
        <v>25.12</v>
      </c>
    </row>
    <row r="298" spans="1:22">
      <c r="A298" s="7">
        <v>8</v>
      </c>
      <c r="B298" s="7">
        <v>10.540000000000004</v>
      </c>
      <c r="C298" s="7">
        <f t="shared" si="46"/>
        <v>10.62</v>
      </c>
      <c r="D298" s="7">
        <f t="shared" si="47"/>
        <v>1</v>
      </c>
      <c r="E298" s="7">
        <f t="shared" si="48"/>
        <v>10.62</v>
      </c>
      <c r="F298" s="8"/>
      <c r="R298" s="7">
        <f>R297+10</f>
        <v>17.55</v>
      </c>
      <c r="S298" s="7">
        <v>9</v>
      </c>
      <c r="T298" s="7">
        <f t="shared" si="49"/>
        <v>9</v>
      </c>
      <c r="U298" s="7">
        <f t="shared" si="50"/>
        <v>10</v>
      </c>
      <c r="V298" s="7">
        <f t="shared" si="51"/>
        <v>90</v>
      </c>
    </row>
    <row r="299" spans="1:22">
      <c r="A299" s="7">
        <v>9</v>
      </c>
      <c r="B299" s="7">
        <v>10.550000000000004</v>
      </c>
      <c r="C299" s="7">
        <f t="shared" si="46"/>
        <v>10.55</v>
      </c>
      <c r="D299" s="7">
        <f t="shared" si="47"/>
        <v>1</v>
      </c>
      <c r="E299" s="7">
        <f t="shared" si="48"/>
        <v>10.55</v>
      </c>
      <c r="F299" s="8"/>
      <c r="R299" s="7">
        <v>20</v>
      </c>
      <c r="S299" s="7">
        <v>10.620000000000005</v>
      </c>
      <c r="T299" s="7">
        <f t="shared" si="49"/>
        <v>9.81</v>
      </c>
      <c r="U299" s="7">
        <f t="shared" si="50"/>
        <v>2.4499999999999993</v>
      </c>
      <c r="V299" s="7">
        <f t="shared" si="51"/>
        <v>24.03</v>
      </c>
    </row>
    <row r="300" spans="1:22">
      <c r="A300" s="7">
        <v>11</v>
      </c>
      <c r="B300" s="7">
        <v>10.580000000000004</v>
      </c>
      <c r="C300" s="7">
        <f t="shared" si="46"/>
        <v>10.57</v>
      </c>
      <c r="D300" s="7">
        <f t="shared" si="47"/>
        <v>2</v>
      </c>
      <c r="E300" s="7">
        <f t="shared" si="48"/>
        <v>21.14</v>
      </c>
      <c r="F300" s="8"/>
      <c r="R300" s="7">
        <v>21</v>
      </c>
      <c r="S300" s="7">
        <v>10.640000000000004</v>
      </c>
      <c r="T300" s="7">
        <f t="shared" si="49"/>
        <v>10.63</v>
      </c>
      <c r="U300" s="7">
        <f t="shared" si="50"/>
        <v>1</v>
      </c>
      <c r="V300" s="7">
        <f t="shared" si="51"/>
        <v>10.63</v>
      </c>
    </row>
    <row r="301" spans="1:22">
      <c r="A301" s="7">
        <v>13</v>
      </c>
      <c r="B301" s="7">
        <v>10.570000000000004</v>
      </c>
      <c r="C301" s="7">
        <f t="shared" si="46"/>
        <v>10.58</v>
      </c>
      <c r="D301" s="7">
        <f t="shared" si="47"/>
        <v>2</v>
      </c>
      <c r="E301" s="7">
        <f t="shared" si="48"/>
        <v>21.16</v>
      </c>
      <c r="F301" s="8"/>
      <c r="R301" s="7">
        <v>22</v>
      </c>
      <c r="S301" s="7">
        <v>11.140000000000004</v>
      </c>
      <c r="T301" s="7">
        <f t="shared" si="49"/>
        <v>10.89</v>
      </c>
      <c r="U301" s="7">
        <f t="shared" si="50"/>
        <v>1</v>
      </c>
      <c r="V301" s="7">
        <f t="shared" si="51"/>
        <v>10.89</v>
      </c>
    </row>
    <row r="302" spans="1:22">
      <c r="A302" s="7">
        <v>15</v>
      </c>
      <c r="B302" s="7">
        <v>10.530000000000005</v>
      </c>
      <c r="C302" s="7">
        <f t="shared" si="46"/>
        <v>10.55</v>
      </c>
      <c r="D302" s="7">
        <f t="shared" si="47"/>
        <v>2</v>
      </c>
      <c r="E302" s="7">
        <f t="shared" si="48"/>
        <v>21.1</v>
      </c>
      <c r="F302" s="8"/>
      <c r="R302" s="7">
        <v>23</v>
      </c>
      <c r="S302" s="7">
        <v>11.352000000000006</v>
      </c>
      <c r="T302" s="7">
        <f t="shared" si="49"/>
        <v>11.25</v>
      </c>
      <c r="U302" s="7">
        <f t="shared" si="50"/>
        <v>1</v>
      </c>
      <c r="V302" s="7">
        <f t="shared" si="51"/>
        <v>11.25</v>
      </c>
    </row>
    <row r="303" spans="1:22">
      <c r="A303" s="7">
        <v>17</v>
      </c>
      <c r="B303" s="7">
        <v>10.490000000000004</v>
      </c>
      <c r="C303" s="7">
        <f t="shared" si="46"/>
        <v>10.51</v>
      </c>
      <c r="D303" s="7">
        <f t="shared" si="47"/>
        <v>2</v>
      </c>
      <c r="E303" s="7">
        <f t="shared" si="48"/>
        <v>21.02</v>
      </c>
      <c r="F303" s="8"/>
      <c r="R303" s="7">
        <v>24</v>
      </c>
      <c r="S303" s="7">
        <v>11.982000000000005</v>
      </c>
      <c r="T303" s="7">
        <f t="shared" si="49"/>
        <v>11.67</v>
      </c>
      <c r="U303" s="7">
        <f t="shared" si="50"/>
        <v>1</v>
      </c>
      <c r="V303" s="7">
        <f t="shared" si="51"/>
        <v>11.67</v>
      </c>
    </row>
    <row r="304" spans="1:22">
      <c r="A304" s="7">
        <v>19</v>
      </c>
      <c r="B304" s="7">
        <v>10.510000000000003</v>
      </c>
      <c r="C304" s="7">
        <f t="shared" si="46"/>
        <v>10.5</v>
      </c>
      <c r="D304" s="7">
        <f t="shared" si="47"/>
        <v>2</v>
      </c>
      <c r="E304" s="7">
        <f t="shared" si="48"/>
        <v>21</v>
      </c>
      <c r="F304" s="8"/>
      <c r="M304" s="4">
        <f>E312-V306</f>
        <v>19.340000000000032</v>
      </c>
      <c r="R304" s="7">
        <v>26</v>
      </c>
      <c r="S304" s="7">
        <v>12.072000000000006</v>
      </c>
      <c r="T304" s="7">
        <f t="shared" si="49"/>
        <v>12.03</v>
      </c>
      <c r="U304" s="7">
        <f t="shared" si="50"/>
        <v>2</v>
      </c>
      <c r="V304" s="7">
        <f t="shared" si="51"/>
        <v>24.06</v>
      </c>
    </row>
    <row r="305" spans="1:22">
      <c r="A305" s="7">
        <v>20</v>
      </c>
      <c r="B305" s="7">
        <v>10.620000000000005</v>
      </c>
      <c r="C305" s="7">
        <f t="shared" si="46"/>
        <v>10.57</v>
      </c>
      <c r="D305" s="7">
        <f t="shared" si="47"/>
        <v>1</v>
      </c>
      <c r="E305" s="7">
        <f t="shared" si="48"/>
        <v>10.57</v>
      </c>
      <c r="F305" s="8"/>
      <c r="R305" s="7">
        <v>28</v>
      </c>
      <c r="S305" s="7">
        <v>12.122000000000005</v>
      </c>
      <c r="T305" s="7">
        <f t="shared" si="49"/>
        <v>12.1</v>
      </c>
      <c r="U305" s="7">
        <f t="shared" si="50"/>
        <v>2</v>
      </c>
      <c r="V305" s="7">
        <f t="shared" si="51"/>
        <v>24.2</v>
      </c>
    </row>
    <row r="306" spans="1:22">
      <c r="A306" s="7">
        <v>21</v>
      </c>
      <c r="B306" s="7">
        <v>10.640000000000004</v>
      </c>
      <c r="C306" s="7">
        <f t="shared" si="46"/>
        <v>10.63</v>
      </c>
      <c r="D306" s="7">
        <f t="shared" si="47"/>
        <v>1</v>
      </c>
      <c r="E306" s="7">
        <f t="shared" si="48"/>
        <v>10.63</v>
      </c>
      <c r="F306" s="8"/>
      <c r="R306" s="5"/>
      <c r="S306" s="5"/>
      <c r="V306" s="4">
        <f>SUM(V292:V305)</f>
        <v>291.20999999999998</v>
      </c>
    </row>
    <row r="307" spans="1:22">
      <c r="A307" s="7">
        <v>22</v>
      </c>
      <c r="B307" s="7">
        <v>11.140000000000004</v>
      </c>
      <c r="C307" s="7">
        <f t="shared" si="46"/>
        <v>10.89</v>
      </c>
      <c r="D307" s="7">
        <f t="shared" si="47"/>
        <v>1</v>
      </c>
      <c r="E307" s="7">
        <f t="shared" si="48"/>
        <v>10.89</v>
      </c>
      <c r="F307" s="8"/>
    </row>
    <row r="308" spans="1:22">
      <c r="A308" s="7">
        <v>23</v>
      </c>
      <c r="B308" s="7">
        <v>11.352000000000006</v>
      </c>
      <c r="C308" s="7">
        <f t="shared" si="46"/>
        <v>11.25</v>
      </c>
      <c r="D308" s="7">
        <f t="shared" si="47"/>
        <v>1</v>
      </c>
      <c r="E308" s="7">
        <f t="shared" si="48"/>
        <v>11.25</v>
      </c>
      <c r="F308" s="8"/>
    </row>
    <row r="309" spans="1:22">
      <c r="A309" s="7">
        <v>24</v>
      </c>
      <c r="B309" s="7">
        <v>11.982000000000005</v>
      </c>
      <c r="C309" s="7">
        <f t="shared" si="46"/>
        <v>11.67</v>
      </c>
      <c r="D309" s="7">
        <f t="shared" si="47"/>
        <v>1</v>
      </c>
      <c r="E309" s="7">
        <f t="shared" si="48"/>
        <v>11.67</v>
      </c>
      <c r="F309" s="8"/>
    </row>
    <row r="310" spans="1:22">
      <c r="A310" s="7">
        <v>26</v>
      </c>
      <c r="B310" s="7">
        <v>12.072000000000006</v>
      </c>
      <c r="C310" s="7">
        <f t="shared" si="46"/>
        <v>12.03</v>
      </c>
      <c r="D310" s="7">
        <f t="shared" si="47"/>
        <v>2</v>
      </c>
      <c r="E310" s="7">
        <f t="shared" si="48"/>
        <v>24.06</v>
      </c>
      <c r="F310" s="8"/>
    </row>
    <row r="311" spans="1:22">
      <c r="A311" s="7">
        <v>28</v>
      </c>
      <c r="B311" s="7">
        <v>12.122000000000005</v>
      </c>
      <c r="C311" s="7">
        <f t="shared" si="46"/>
        <v>12.1</v>
      </c>
      <c r="D311" s="7">
        <f t="shared" si="47"/>
        <v>2</v>
      </c>
      <c r="E311" s="7">
        <f t="shared" si="48"/>
        <v>24.2</v>
      </c>
      <c r="F311" s="8"/>
    </row>
    <row r="312" spans="1:22">
      <c r="E312" s="5">
        <f>SUM(E291:E311)</f>
        <v>310.55</v>
      </c>
    </row>
    <row r="329" spans="1:22">
      <c r="A329" s="6" t="s">
        <v>56</v>
      </c>
      <c r="B329" s="7"/>
      <c r="C329" s="7"/>
      <c r="D329" s="7"/>
      <c r="E329" s="7"/>
      <c r="F329" s="8"/>
      <c r="R329" s="10" t="s">
        <v>78</v>
      </c>
      <c r="S329" s="10"/>
    </row>
    <row r="330" spans="1:22">
      <c r="A330" s="7" t="s">
        <v>5</v>
      </c>
      <c r="B330" s="7" t="s">
        <v>46</v>
      </c>
      <c r="C330" s="12" t="s">
        <v>80</v>
      </c>
      <c r="D330" s="12" t="s">
        <v>79</v>
      </c>
      <c r="E330" s="12" t="s">
        <v>81</v>
      </c>
      <c r="F330" s="8" t="s">
        <v>48</v>
      </c>
      <c r="R330" s="7" t="s">
        <v>5</v>
      </c>
      <c r="S330" s="7" t="s">
        <v>46</v>
      </c>
      <c r="T330" s="12" t="s">
        <v>80</v>
      </c>
      <c r="U330" s="12" t="s">
        <v>79</v>
      </c>
      <c r="V330" s="12" t="s">
        <v>81</v>
      </c>
    </row>
    <row r="331" spans="1:22">
      <c r="A331" s="7">
        <v>0</v>
      </c>
      <c r="B331" s="7">
        <v>13.444000000000006</v>
      </c>
      <c r="C331" s="7"/>
      <c r="D331" s="7"/>
      <c r="E331" s="7"/>
      <c r="F331" s="8" t="s">
        <v>66</v>
      </c>
      <c r="R331" s="7">
        <v>0</v>
      </c>
      <c r="S331" s="7">
        <v>13.444000000000006</v>
      </c>
      <c r="T331" s="7"/>
      <c r="U331" s="7"/>
      <c r="V331" s="7"/>
    </row>
    <row r="332" spans="1:22">
      <c r="A332" s="7">
        <v>1</v>
      </c>
      <c r="B332" s="7">
        <v>13.484000000000005</v>
      </c>
      <c r="C332" s="7">
        <f>ROUND((B331+B332)/2,2)</f>
        <v>13.46</v>
      </c>
      <c r="D332" s="7">
        <f>A332-A331</f>
        <v>1</v>
      </c>
      <c r="E332" s="7">
        <f>ROUND(C332*D332,2)</f>
        <v>13.46</v>
      </c>
      <c r="F332" s="8"/>
      <c r="R332" s="7">
        <v>1</v>
      </c>
      <c r="S332" s="7">
        <v>13.484000000000005</v>
      </c>
      <c r="T332" s="7">
        <f>ROUND((S331+S332)/2,2)</f>
        <v>13.46</v>
      </c>
      <c r="U332" s="7">
        <f>R332-R331</f>
        <v>1</v>
      </c>
      <c r="V332" s="7">
        <f>ROUND(T332*U332,2)</f>
        <v>13.46</v>
      </c>
    </row>
    <row r="333" spans="1:22">
      <c r="A333" s="7">
        <v>2</v>
      </c>
      <c r="B333" s="7">
        <v>12.914000000000005</v>
      </c>
      <c r="C333" s="7">
        <f t="shared" ref="C333:C354" si="52">ROUND((B332+B333)/2,2)</f>
        <v>13.2</v>
      </c>
      <c r="D333" s="7">
        <f t="shared" ref="D333:D338" si="53">A333-A332</f>
        <v>1</v>
      </c>
      <c r="E333" s="7">
        <f t="shared" ref="E333:E338" si="54">ROUND(C333*D333,2)</f>
        <v>13.2</v>
      </c>
      <c r="F333" s="8"/>
      <c r="R333" s="7">
        <v>2</v>
      </c>
      <c r="S333" s="7">
        <v>12.914000000000005</v>
      </c>
      <c r="T333" s="7">
        <f t="shared" ref="T333:T349" si="55">ROUND((S332+S333)/2,2)</f>
        <v>13.2</v>
      </c>
      <c r="U333" s="7">
        <f t="shared" ref="U333:U349" si="56">R333-R332</f>
        <v>1</v>
      </c>
      <c r="V333" s="7">
        <f t="shared" ref="V333:V349" si="57">ROUND(T333*U333,2)</f>
        <v>13.2</v>
      </c>
    </row>
    <row r="334" spans="1:22">
      <c r="A334" s="7">
        <v>3</v>
      </c>
      <c r="B334" s="7">
        <v>12.224000000000006</v>
      </c>
      <c r="C334" s="7">
        <f t="shared" si="52"/>
        <v>12.57</v>
      </c>
      <c r="D334" s="7">
        <f t="shared" si="53"/>
        <v>1</v>
      </c>
      <c r="E334" s="7">
        <f t="shared" si="54"/>
        <v>12.57</v>
      </c>
      <c r="F334" s="8"/>
      <c r="R334" s="7">
        <v>3</v>
      </c>
      <c r="S334" s="7">
        <v>12.224000000000006</v>
      </c>
      <c r="T334" s="7">
        <f t="shared" si="55"/>
        <v>12.57</v>
      </c>
      <c r="U334" s="7">
        <f t="shared" si="56"/>
        <v>1</v>
      </c>
      <c r="V334" s="7">
        <f t="shared" si="57"/>
        <v>12.57</v>
      </c>
    </row>
    <row r="335" spans="1:22">
      <c r="A335" s="7">
        <v>4</v>
      </c>
      <c r="B335" s="7">
        <v>11.614000000000004</v>
      </c>
      <c r="C335" s="7">
        <f t="shared" si="52"/>
        <v>11.92</v>
      </c>
      <c r="D335" s="7">
        <f t="shared" si="53"/>
        <v>1</v>
      </c>
      <c r="E335" s="7">
        <f t="shared" si="54"/>
        <v>11.92</v>
      </c>
      <c r="F335" s="8"/>
      <c r="R335" s="7">
        <v>4</v>
      </c>
      <c r="S335" s="7">
        <v>11.614000000000004</v>
      </c>
      <c r="T335" s="7">
        <f t="shared" si="55"/>
        <v>11.92</v>
      </c>
      <c r="U335" s="7">
        <f t="shared" si="56"/>
        <v>1</v>
      </c>
      <c r="V335" s="7">
        <f t="shared" si="57"/>
        <v>11.92</v>
      </c>
    </row>
    <row r="336" spans="1:22">
      <c r="A336" s="7">
        <v>5</v>
      </c>
      <c r="B336" s="7">
        <v>11.234000000000005</v>
      </c>
      <c r="C336" s="7">
        <f t="shared" si="52"/>
        <v>11.42</v>
      </c>
      <c r="D336" s="7">
        <f t="shared" si="53"/>
        <v>1</v>
      </c>
      <c r="E336" s="7">
        <f t="shared" si="54"/>
        <v>11.42</v>
      </c>
      <c r="F336" s="8"/>
      <c r="R336" s="7">
        <v>5</v>
      </c>
      <c r="S336" s="7">
        <v>11.234000000000005</v>
      </c>
      <c r="T336" s="7">
        <f t="shared" si="55"/>
        <v>11.42</v>
      </c>
      <c r="U336" s="7">
        <f t="shared" si="56"/>
        <v>1</v>
      </c>
      <c r="V336" s="7">
        <f t="shared" si="57"/>
        <v>11.42</v>
      </c>
    </row>
    <row r="337" spans="1:22">
      <c r="A337" s="7">
        <v>5.5</v>
      </c>
      <c r="B337" s="7">
        <v>11.150000000000006</v>
      </c>
      <c r="C337" s="7">
        <f t="shared" si="52"/>
        <v>11.19</v>
      </c>
      <c r="D337" s="7">
        <f t="shared" si="53"/>
        <v>0.5</v>
      </c>
      <c r="E337" s="7">
        <f t="shared" si="54"/>
        <v>5.6</v>
      </c>
      <c r="F337" s="8"/>
      <c r="R337" s="7">
        <v>5.5</v>
      </c>
      <c r="S337" s="7">
        <v>11.150000000000006</v>
      </c>
      <c r="T337" s="7">
        <f t="shared" si="55"/>
        <v>11.19</v>
      </c>
      <c r="U337" s="7">
        <f t="shared" si="56"/>
        <v>0.5</v>
      </c>
      <c r="V337" s="7">
        <f t="shared" si="57"/>
        <v>5.6</v>
      </c>
    </row>
    <row r="338" spans="1:22">
      <c r="A338" s="7">
        <v>6</v>
      </c>
      <c r="B338" s="7">
        <v>10.730000000000006</v>
      </c>
      <c r="C338" s="7">
        <f t="shared" si="52"/>
        <v>10.94</v>
      </c>
      <c r="D338" s="7">
        <f t="shared" si="53"/>
        <v>0.5</v>
      </c>
      <c r="E338" s="7">
        <f t="shared" si="54"/>
        <v>5.47</v>
      </c>
      <c r="F338" s="8"/>
      <c r="R338" s="7">
        <v>6</v>
      </c>
      <c r="S338" s="7">
        <v>10.730000000000006</v>
      </c>
      <c r="T338" s="7">
        <f t="shared" si="55"/>
        <v>10.94</v>
      </c>
      <c r="U338" s="7">
        <f t="shared" si="56"/>
        <v>0.5</v>
      </c>
      <c r="V338" s="7">
        <f t="shared" si="57"/>
        <v>5.47</v>
      </c>
    </row>
    <row r="339" spans="1:22">
      <c r="A339" s="7">
        <v>7</v>
      </c>
      <c r="B339" s="7">
        <v>10.680000000000005</v>
      </c>
      <c r="C339" s="7">
        <f t="shared" si="52"/>
        <v>10.71</v>
      </c>
      <c r="D339" s="7">
        <f t="shared" ref="D339:D354" si="58">A339-A338</f>
        <v>1</v>
      </c>
      <c r="E339" s="7">
        <f t="shared" ref="E339:E354" si="59">ROUND(C339*D339,2)</f>
        <v>10.71</v>
      </c>
      <c r="F339" s="8"/>
      <c r="R339" s="7">
        <v>7</v>
      </c>
      <c r="S339" s="7">
        <v>10.680000000000005</v>
      </c>
      <c r="T339" s="7">
        <f t="shared" si="55"/>
        <v>10.71</v>
      </c>
      <c r="U339" s="7">
        <f t="shared" si="56"/>
        <v>1</v>
      </c>
      <c r="V339" s="7">
        <f t="shared" si="57"/>
        <v>10.71</v>
      </c>
    </row>
    <row r="340" spans="1:22">
      <c r="A340" s="7">
        <v>8</v>
      </c>
      <c r="B340" s="7">
        <v>10.680000000000005</v>
      </c>
      <c r="C340" s="7">
        <f t="shared" si="52"/>
        <v>10.68</v>
      </c>
      <c r="D340" s="7">
        <f t="shared" si="58"/>
        <v>1</v>
      </c>
      <c r="E340" s="7">
        <f t="shared" si="59"/>
        <v>10.68</v>
      </c>
      <c r="F340" s="8"/>
      <c r="R340" s="7">
        <f>ROUND(R339+(S339-S340)*1.5,2)</f>
        <v>9.52</v>
      </c>
      <c r="S340" s="7">
        <v>9</v>
      </c>
      <c r="T340" s="7">
        <f t="shared" si="55"/>
        <v>9.84</v>
      </c>
      <c r="U340" s="7">
        <f t="shared" si="56"/>
        <v>2.5199999999999996</v>
      </c>
      <c r="V340" s="7">
        <f t="shared" si="57"/>
        <v>24.8</v>
      </c>
    </row>
    <row r="341" spans="1:22">
      <c r="A341" s="7">
        <v>9</v>
      </c>
      <c r="B341" s="7">
        <v>10.730000000000006</v>
      </c>
      <c r="C341" s="7">
        <f t="shared" si="52"/>
        <v>10.71</v>
      </c>
      <c r="D341" s="7">
        <f t="shared" si="58"/>
        <v>1</v>
      </c>
      <c r="E341" s="7">
        <f t="shared" si="59"/>
        <v>10.71</v>
      </c>
      <c r="F341" s="8"/>
      <c r="R341" s="7">
        <f>R340+10</f>
        <v>19.52</v>
      </c>
      <c r="S341" s="7">
        <v>9</v>
      </c>
      <c r="T341" s="7">
        <f t="shared" si="55"/>
        <v>9</v>
      </c>
      <c r="U341" s="7">
        <f t="shared" si="56"/>
        <v>10</v>
      </c>
      <c r="V341" s="7">
        <f t="shared" si="57"/>
        <v>90</v>
      </c>
    </row>
    <row r="342" spans="1:22">
      <c r="A342" s="7">
        <v>11</v>
      </c>
      <c r="B342" s="7">
        <v>10.730000000000006</v>
      </c>
      <c r="C342" s="7">
        <f t="shared" si="52"/>
        <v>10.73</v>
      </c>
      <c r="D342" s="7">
        <f t="shared" si="58"/>
        <v>2</v>
      </c>
      <c r="E342" s="7">
        <f t="shared" si="59"/>
        <v>21.46</v>
      </c>
      <c r="F342" s="8"/>
      <c r="R342" s="7">
        <f>ROUND(R341+(S342-S341)*1.5,2)</f>
        <v>21.62</v>
      </c>
      <c r="S342" s="7">
        <v>10.4</v>
      </c>
      <c r="T342" s="7">
        <f t="shared" si="55"/>
        <v>9.6999999999999993</v>
      </c>
      <c r="U342" s="7">
        <f t="shared" si="56"/>
        <v>2.1000000000000014</v>
      </c>
      <c r="V342" s="7">
        <f t="shared" si="57"/>
        <v>20.37</v>
      </c>
    </row>
    <row r="343" spans="1:22">
      <c r="A343" s="7">
        <v>13</v>
      </c>
      <c r="B343" s="7">
        <v>10.650000000000006</v>
      </c>
      <c r="C343" s="7">
        <f t="shared" si="52"/>
        <v>10.69</v>
      </c>
      <c r="D343" s="7">
        <f t="shared" si="58"/>
        <v>2</v>
      </c>
      <c r="E343" s="7">
        <f t="shared" si="59"/>
        <v>21.38</v>
      </c>
      <c r="F343" s="8"/>
      <c r="R343" s="7">
        <v>22</v>
      </c>
      <c r="S343" s="7">
        <v>10.710000000000006</v>
      </c>
      <c r="T343" s="7">
        <f t="shared" si="55"/>
        <v>10.56</v>
      </c>
      <c r="U343" s="7">
        <f t="shared" si="56"/>
        <v>0.37999999999999901</v>
      </c>
      <c r="V343" s="7">
        <f t="shared" si="57"/>
        <v>4.01</v>
      </c>
    </row>
    <row r="344" spans="1:22">
      <c r="A344" s="7">
        <v>15</v>
      </c>
      <c r="B344" s="7">
        <v>10.660000000000005</v>
      </c>
      <c r="C344" s="7">
        <f t="shared" si="52"/>
        <v>10.66</v>
      </c>
      <c r="D344" s="7">
        <f t="shared" si="58"/>
        <v>2</v>
      </c>
      <c r="E344" s="7">
        <f t="shared" si="59"/>
        <v>21.32</v>
      </c>
      <c r="F344" s="8"/>
      <c r="R344" s="7">
        <v>23</v>
      </c>
      <c r="S344" s="7">
        <v>10.690000000000005</v>
      </c>
      <c r="T344" s="7">
        <f t="shared" si="55"/>
        <v>10.7</v>
      </c>
      <c r="U344" s="7">
        <f t="shared" si="56"/>
        <v>1</v>
      </c>
      <c r="V344" s="7">
        <f t="shared" si="57"/>
        <v>10.7</v>
      </c>
    </row>
    <row r="345" spans="1:22">
      <c r="A345" s="7">
        <v>17</v>
      </c>
      <c r="B345" s="7">
        <v>10.690000000000005</v>
      </c>
      <c r="C345" s="7">
        <f t="shared" si="52"/>
        <v>10.68</v>
      </c>
      <c r="D345" s="7">
        <f t="shared" si="58"/>
        <v>2</v>
      </c>
      <c r="E345" s="7">
        <f t="shared" si="59"/>
        <v>21.36</v>
      </c>
      <c r="F345" s="8"/>
      <c r="R345" s="7">
        <v>24</v>
      </c>
      <c r="S345" s="7">
        <v>11.150000000000006</v>
      </c>
      <c r="T345" s="7">
        <f t="shared" si="55"/>
        <v>10.92</v>
      </c>
      <c r="U345" s="7">
        <f t="shared" si="56"/>
        <v>1</v>
      </c>
      <c r="V345" s="7">
        <f t="shared" si="57"/>
        <v>10.92</v>
      </c>
    </row>
    <row r="346" spans="1:22">
      <c r="A346" s="7">
        <v>19</v>
      </c>
      <c r="B346" s="7">
        <v>10.730000000000006</v>
      </c>
      <c r="C346" s="7">
        <f t="shared" si="52"/>
        <v>10.71</v>
      </c>
      <c r="D346" s="7">
        <f t="shared" si="58"/>
        <v>2</v>
      </c>
      <c r="E346" s="7">
        <f t="shared" si="59"/>
        <v>21.42</v>
      </c>
      <c r="F346" s="8"/>
      <c r="R346" s="7">
        <v>25</v>
      </c>
      <c r="S346" s="7">
        <v>11.484000000000005</v>
      </c>
      <c r="T346" s="7">
        <f t="shared" si="55"/>
        <v>11.32</v>
      </c>
      <c r="U346" s="7">
        <f t="shared" si="56"/>
        <v>1</v>
      </c>
      <c r="V346" s="7">
        <f t="shared" si="57"/>
        <v>11.32</v>
      </c>
    </row>
    <row r="347" spans="1:22">
      <c r="A347" s="7">
        <v>21</v>
      </c>
      <c r="B347" s="7">
        <v>10.710000000000006</v>
      </c>
      <c r="C347" s="7">
        <f t="shared" si="52"/>
        <v>10.72</v>
      </c>
      <c r="D347" s="7">
        <f t="shared" si="58"/>
        <v>2</v>
      </c>
      <c r="E347" s="7">
        <f t="shared" si="59"/>
        <v>21.44</v>
      </c>
      <c r="F347" s="8"/>
      <c r="R347" s="7">
        <v>26</v>
      </c>
      <c r="S347" s="7">
        <v>12.064000000000005</v>
      </c>
      <c r="T347" s="7">
        <f t="shared" si="55"/>
        <v>11.77</v>
      </c>
      <c r="U347" s="7">
        <f t="shared" si="56"/>
        <v>1</v>
      </c>
      <c r="V347" s="7">
        <f t="shared" si="57"/>
        <v>11.77</v>
      </c>
    </row>
    <row r="348" spans="1:22">
      <c r="A348" s="7">
        <v>22</v>
      </c>
      <c r="B348" s="7">
        <v>10.710000000000006</v>
      </c>
      <c r="C348" s="7">
        <f t="shared" si="52"/>
        <v>10.71</v>
      </c>
      <c r="D348" s="7">
        <f t="shared" si="58"/>
        <v>1</v>
      </c>
      <c r="E348" s="7">
        <f t="shared" si="59"/>
        <v>10.71</v>
      </c>
      <c r="F348" s="8"/>
      <c r="R348" s="7">
        <v>27</v>
      </c>
      <c r="S348" s="7">
        <v>12.034000000000006</v>
      </c>
      <c r="T348" s="7">
        <f t="shared" si="55"/>
        <v>12.05</v>
      </c>
      <c r="U348" s="7">
        <f t="shared" si="56"/>
        <v>1</v>
      </c>
      <c r="V348" s="7">
        <f t="shared" si="57"/>
        <v>12.05</v>
      </c>
    </row>
    <row r="349" spans="1:22">
      <c r="A349" s="7">
        <v>23</v>
      </c>
      <c r="B349" s="7">
        <v>10.690000000000005</v>
      </c>
      <c r="C349" s="7">
        <f t="shared" si="52"/>
        <v>10.7</v>
      </c>
      <c r="D349" s="7">
        <f t="shared" si="58"/>
        <v>1</v>
      </c>
      <c r="E349" s="7">
        <f t="shared" si="59"/>
        <v>10.7</v>
      </c>
      <c r="F349" s="8"/>
      <c r="R349" s="7">
        <v>30</v>
      </c>
      <c r="S349" s="7">
        <v>12.034000000000006</v>
      </c>
      <c r="T349" s="7">
        <f t="shared" si="55"/>
        <v>12.03</v>
      </c>
      <c r="U349" s="7">
        <f t="shared" si="56"/>
        <v>3</v>
      </c>
      <c r="V349" s="7">
        <f t="shared" si="57"/>
        <v>36.090000000000003</v>
      </c>
    </row>
    <row r="350" spans="1:22">
      <c r="A350" s="7">
        <v>24</v>
      </c>
      <c r="B350" s="7">
        <v>11.150000000000006</v>
      </c>
      <c r="C350" s="7">
        <f t="shared" si="52"/>
        <v>10.92</v>
      </c>
      <c r="D350" s="7">
        <f t="shared" si="58"/>
        <v>1</v>
      </c>
      <c r="E350" s="7">
        <f t="shared" si="59"/>
        <v>10.92</v>
      </c>
      <c r="F350" s="8"/>
      <c r="V350" s="4">
        <f>SUM(V332:V349)</f>
        <v>316.38</v>
      </c>
    </row>
    <row r="351" spans="1:22">
      <c r="A351" s="7">
        <v>25</v>
      </c>
      <c r="B351" s="7">
        <v>11.484000000000005</v>
      </c>
      <c r="C351" s="7">
        <f t="shared" si="52"/>
        <v>11.32</v>
      </c>
      <c r="D351" s="7">
        <f t="shared" si="58"/>
        <v>1</v>
      </c>
      <c r="E351" s="7">
        <f t="shared" si="59"/>
        <v>11.32</v>
      </c>
      <c r="F351" s="8"/>
      <c r="L351" s="4">
        <f>E355-V350</f>
        <v>21.299999999999955</v>
      </c>
    </row>
    <row r="352" spans="1:22">
      <c r="A352" s="7">
        <v>26</v>
      </c>
      <c r="B352" s="7">
        <v>12.064000000000005</v>
      </c>
      <c r="C352" s="7">
        <f t="shared" si="52"/>
        <v>11.77</v>
      </c>
      <c r="D352" s="7">
        <f t="shared" si="58"/>
        <v>1</v>
      </c>
      <c r="E352" s="7">
        <f t="shared" si="59"/>
        <v>11.77</v>
      </c>
      <c r="F352" s="8"/>
    </row>
    <row r="353" spans="1:6">
      <c r="A353" s="7">
        <v>27</v>
      </c>
      <c r="B353" s="7">
        <v>12.034000000000006</v>
      </c>
      <c r="C353" s="7">
        <f t="shared" si="52"/>
        <v>12.05</v>
      </c>
      <c r="D353" s="7">
        <f t="shared" si="58"/>
        <v>1</v>
      </c>
      <c r="E353" s="7">
        <f t="shared" si="59"/>
        <v>12.05</v>
      </c>
      <c r="F353" s="8"/>
    </row>
    <row r="354" spans="1:6">
      <c r="A354" s="7">
        <v>30</v>
      </c>
      <c r="B354" s="7">
        <v>12.034000000000006</v>
      </c>
      <c r="C354" s="7">
        <f t="shared" si="52"/>
        <v>12.03</v>
      </c>
      <c r="D354" s="7">
        <f t="shared" si="58"/>
        <v>3</v>
      </c>
      <c r="E354" s="7">
        <f t="shared" si="59"/>
        <v>36.090000000000003</v>
      </c>
      <c r="F354" s="8"/>
    </row>
    <row r="355" spans="1:6">
      <c r="E355" s="5">
        <f>SUM(E332:E354)</f>
        <v>337.67999999999995</v>
      </c>
    </row>
    <row r="371" spans="1:22">
      <c r="A371" s="6" t="s">
        <v>57</v>
      </c>
      <c r="B371" s="7"/>
      <c r="C371" s="7"/>
      <c r="D371" s="7"/>
      <c r="E371" s="7"/>
      <c r="F371" s="8"/>
    </row>
    <row r="372" spans="1:22">
      <c r="A372" s="7" t="s">
        <v>5</v>
      </c>
      <c r="B372" s="7" t="s">
        <v>46</v>
      </c>
      <c r="C372" s="12" t="s">
        <v>80</v>
      </c>
      <c r="D372" s="12" t="s">
        <v>79</v>
      </c>
      <c r="E372" s="12" t="s">
        <v>81</v>
      </c>
      <c r="F372" s="8" t="s">
        <v>48</v>
      </c>
      <c r="R372" s="7" t="s">
        <v>5</v>
      </c>
      <c r="S372" s="7" t="s">
        <v>46</v>
      </c>
      <c r="T372" s="12" t="s">
        <v>80</v>
      </c>
      <c r="U372" s="12" t="s">
        <v>79</v>
      </c>
      <c r="V372" s="12" t="s">
        <v>81</v>
      </c>
    </row>
    <row r="373" spans="1:22">
      <c r="A373" s="7">
        <v>0</v>
      </c>
      <c r="B373" s="7">
        <v>13.390000000000004</v>
      </c>
      <c r="C373" s="7"/>
      <c r="D373" s="7"/>
      <c r="E373" s="7"/>
      <c r="F373" s="8" t="s">
        <v>66</v>
      </c>
      <c r="R373" s="7">
        <v>0</v>
      </c>
      <c r="S373" s="7">
        <v>13.390000000000004</v>
      </c>
      <c r="T373" s="7"/>
      <c r="U373" s="7"/>
      <c r="V373" s="7"/>
    </row>
    <row r="374" spans="1:22">
      <c r="A374" s="7">
        <v>1</v>
      </c>
      <c r="B374" s="7">
        <v>12.840000000000003</v>
      </c>
      <c r="C374" s="7">
        <f>ROUND((B373+B374)/2,2)</f>
        <v>13.12</v>
      </c>
      <c r="D374" s="7">
        <f>A374-A373</f>
        <v>1</v>
      </c>
      <c r="E374" s="7">
        <f>ROUND(C374*D374,2)</f>
        <v>13.12</v>
      </c>
      <c r="F374" s="8"/>
      <c r="R374" s="7">
        <v>1</v>
      </c>
      <c r="S374" s="7">
        <v>12.840000000000003</v>
      </c>
      <c r="T374" s="7">
        <f>ROUND((S373+S374)/2,2)</f>
        <v>13.12</v>
      </c>
      <c r="U374" s="7">
        <f>R374-R373</f>
        <v>1</v>
      </c>
      <c r="V374" s="7">
        <f>ROUND(T374*U374,2)</f>
        <v>13.12</v>
      </c>
    </row>
    <row r="375" spans="1:22">
      <c r="A375" s="7">
        <v>2</v>
      </c>
      <c r="B375" s="7">
        <v>12.240000000000004</v>
      </c>
      <c r="C375" s="7">
        <f t="shared" ref="C375:C399" si="60">ROUND((B374+B375)/2,2)</f>
        <v>12.54</v>
      </c>
      <c r="D375" s="7">
        <f t="shared" ref="D375:D380" si="61">A375-A374</f>
        <v>1</v>
      </c>
      <c r="E375" s="7">
        <f t="shared" ref="E375:E380" si="62">ROUND(C375*D375,2)</f>
        <v>12.54</v>
      </c>
      <c r="F375" s="8"/>
      <c r="R375" s="7">
        <v>2</v>
      </c>
      <c r="S375" s="7">
        <v>12.240000000000004</v>
      </c>
      <c r="T375" s="7">
        <f t="shared" ref="T375:T395" si="63">ROUND((S374+S375)/2,2)</f>
        <v>12.54</v>
      </c>
      <c r="U375" s="7">
        <f t="shared" ref="U375:U380" si="64">R375-R374</f>
        <v>1</v>
      </c>
      <c r="V375" s="7">
        <f t="shared" ref="V375:V380" si="65">ROUND(T375*U375,2)</f>
        <v>12.54</v>
      </c>
    </row>
    <row r="376" spans="1:22">
      <c r="A376" s="7">
        <v>3</v>
      </c>
      <c r="B376" s="7">
        <v>11.560000000000004</v>
      </c>
      <c r="C376" s="7">
        <f t="shared" si="60"/>
        <v>11.9</v>
      </c>
      <c r="D376" s="7">
        <f t="shared" si="61"/>
        <v>1</v>
      </c>
      <c r="E376" s="7">
        <f t="shared" si="62"/>
        <v>11.9</v>
      </c>
      <c r="F376" s="8"/>
      <c r="R376" s="7">
        <v>3</v>
      </c>
      <c r="S376" s="7">
        <v>11.560000000000004</v>
      </c>
      <c r="T376" s="7">
        <f t="shared" si="63"/>
        <v>11.9</v>
      </c>
      <c r="U376" s="7">
        <f t="shared" si="64"/>
        <v>1</v>
      </c>
      <c r="V376" s="7">
        <f t="shared" si="65"/>
        <v>11.9</v>
      </c>
    </row>
    <row r="377" spans="1:22">
      <c r="A377" s="7">
        <v>4</v>
      </c>
      <c r="B377" s="7">
        <v>11.180000000000003</v>
      </c>
      <c r="C377" s="7">
        <f t="shared" si="60"/>
        <v>11.37</v>
      </c>
      <c r="D377" s="7">
        <f t="shared" si="61"/>
        <v>1</v>
      </c>
      <c r="E377" s="7">
        <f t="shared" si="62"/>
        <v>11.37</v>
      </c>
      <c r="F377" s="8"/>
      <c r="R377" s="7">
        <v>4</v>
      </c>
      <c r="S377" s="7">
        <v>11.180000000000003</v>
      </c>
      <c r="T377" s="7">
        <f t="shared" si="63"/>
        <v>11.37</v>
      </c>
      <c r="U377" s="7">
        <f t="shared" si="64"/>
        <v>1</v>
      </c>
      <c r="V377" s="7">
        <f t="shared" si="65"/>
        <v>11.37</v>
      </c>
    </row>
    <row r="378" spans="1:22">
      <c r="A378" s="7">
        <v>5</v>
      </c>
      <c r="B378" s="7">
        <v>10.850000000000003</v>
      </c>
      <c r="C378" s="7">
        <f t="shared" si="60"/>
        <v>11.02</v>
      </c>
      <c r="D378" s="7">
        <f t="shared" si="61"/>
        <v>1</v>
      </c>
      <c r="E378" s="7">
        <f t="shared" si="62"/>
        <v>11.02</v>
      </c>
      <c r="F378" s="8"/>
      <c r="R378" s="7">
        <v>5</v>
      </c>
      <c r="S378" s="7">
        <v>10.850000000000003</v>
      </c>
      <c r="T378" s="7">
        <f t="shared" si="63"/>
        <v>11.02</v>
      </c>
      <c r="U378" s="7">
        <f t="shared" si="64"/>
        <v>1</v>
      </c>
      <c r="V378" s="7">
        <f t="shared" si="65"/>
        <v>11.02</v>
      </c>
    </row>
    <row r="379" spans="1:22">
      <c r="A379" s="7">
        <v>6</v>
      </c>
      <c r="B379" s="7">
        <v>10.820000000000004</v>
      </c>
      <c r="C379" s="7">
        <f t="shared" si="60"/>
        <v>10.84</v>
      </c>
      <c r="D379" s="7">
        <f t="shared" si="61"/>
        <v>1</v>
      </c>
      <c r="E379" s="7">
        <f t="shared" si="62"/>
        <v>10.84</v>
      </c>
      <c r="F379" s="8"/>
      <c r="R379" s="7">
        <v>6</v>
      </c>
      <c r="S379" s="7">
        <v>10.820000000000004</v>
      </c>
      <c r="T379" s="7">
        <f t="shared" si="63"/>
        <v>10.84</v>
      </c>
      <c r="U379" s="7">
        <f t="shared" si="64"/>
        <v>1</v>
      </c>
      <c r="V379" s="7">
        <f t="shared" si="65"/>
        <v>10.84</v>
      </c>
    </row>
    <row r="380" spans="1:22">
      <c r="A380" s="7">
        <v>7</v>
      </c>
      <c r="B380" s="7">
        <v>10.830000000000004</v>
      </c>
      <c r="C380" s="7">
        <f t="shared" si="60"/>
        <v>10.83</v>
      </c>
      <c r="D380" s="7">
        <f t="shared" si="61"/>
        <v>1</v>
      </c>
      <c r="E380" s="7">
        <f t="shared" si="62"/>
        <v>10.83</v>
      </c>
      <c r="F380" s="8"/>
      <c r="R380" s="7">
        <v>6.5</v>
      </c>
      <c r="S380" s="7">
        <v>10.83</v>
      </c>
      <c r="T380" s="7">
        <f t="shared" si="63"/>
        <v>10.83</v>
      </c>
      <c r="U380" s="7">
        <f t="shared" si="64"/>
        <v>0.5</v>
      </c>
      <c r="V380" s="7">
        <f t="shared" si="65"/>
        <v>5.42</v>
      </c>
    </row>
    <row r="381" spans="1:22">
      <c r="A381" s="7">
        <v>9</v>
      </c>
      <c r="B381" s="7">
        <v>10.820000000000004</v>
      </c>
      <c r="C381" s="7">
        <f t="shared" si="60"/>
        <v>10.83</v>
      </c>
      <c r="D381" s="7">
        <f t="shared" ref="D381:D399" si="66">A381-A380</f>
        <v>2</v>
      </c>
      <c r="E381" s="7">
        <f t="shared" ref="E381:E399" si="67">ROUND(C381*D381,2)</f>
        <v>21.66</v>
      </c>
      <c r="F381" s="8"/>
      <c r="R381" s="7">
        <f>ROUND(R380+(S380-S381)*1.5,2)</f>
        <v>7.15</v>
      </c>
      <c r="S381" s="7">
        <v>10.4</v>
      </c>
      <c r="T381" s="7">
        <f t="shared" si="63"/>
        <v>10.62</v>
      </c>
      <c r="U381" s="7">
        <f t="shared" ref="U381:U395" si="68">R381-R380</f>
        <v>0.65000000000000036</v>
      </c>
      <c r="V381" s="7">
        <f t="shared" ref="V381:V395" si="69">ROUND(T381*U381,2)</f>
        <v>6.9</v>
      </c>
    </row>
    <row r="382" spans="1:22">
      <c r="A382" s="7">
        <v>11</v>
      </c>
      <c r="B382" s="7">
        <v>10.810000000000004</v>
      </c>
      <c r="C382" s="7">
        <f t="shared" si="60"/>
        <v>10.82</v>
      </c>
      <c r="D382" s="7">
        <f t="shared" si="66"/>
        <v>2</v>
      </c>
      <c r="E382" s="7">
        <f t="shared" si="67"/>
        <v>21.64</v>
      </c>
      <c r="F382" s="8"/>
      <c r="R382" s="7">
        <f>R381+2.5</f>
        <v>9.65</v>
      </c>
      <c r="S382" s="7">
        <v>10.4</v>
      </c>
      <c r="T382" s="7">
        <f t="shared" si="63"/>
        <v>10.4</v>
      </c>
      <c r="U382" s="7">
        <f t="shared" si="68"/>
        <v>2.5</v>
      </c>
      <c r="V382" s="7">
        <f t="shared" si="69"/>
        <v>26</v>
      </c>
    </row>
    <row r="383" spans="1:22">
      <c r="A383" s="7">
        <v>13</v>
      </c>
      <c r="B383" s="7">
        <v>10.820000000000004</v>
      </c>
      <c r="C383" s="7">
        <f t="shared" si="60"/>
        <v>10.82</v>
      </c>
      <c r="D383" s="7">
        <f t="shared" si="66"/>
        <v>2</v>
      </c>
      <c r="E383" s="7">
        <f t="shared" si="67"/>
        <v>21.64</v>
      </c>
      <c r="F383" s="8"/>
      <c r="R383" s="7">
        <f>ROUND(R382+(S382-S383)*1.5,2)</f>
        <v>11.75</v>
      </c>
      <c r="S383" s="7">
        <v>9</v>
      </c>
      <c r="T383" s="7">
        <f t="shared" si="63"/>
        <v>9.6999999999999993</v>
      </c>
      <c r="U383" s="7">
        <f t="shared" si="68"/>
        <v>2.0999999999999996</v>
      </c>
      <c r="V383" s="7">
        <f t="shared" si="69"/>
        <v>20.37</v>
      </c>
    </row>
    <row r="384" spans="1:22">
      <c r="A384" s="7">
        <v>15</v>
      </c>
      <c r="B384" s="7">
        <v>10.840000000000003</v>
      </c>
      <c r="C384" s="7">
        <f t="shared" si="60"/>
        <v>10.83</v>
      </c>
      <c r="D384" s="7">
        <f t="shared" si="66"/>
        <v>2</v>
      </c>
      <c r="E384" s="7">
        <f t="shared" si="67"/>
        <v>21.66</v>
      </c>
      <c r="F384" s="8"/>
      <c r="R384" s="7">
        <f>R383+10</f>
        <v>21.75</v>
      </c>
      <c r="S384" s="7">
        <v>9</v>
      </c>
      <c r="T384" s="7">
        <f t="shared" si="63"/>
        <v>9</v>
      </c>
      <c r="U384" s="7">
        <f t="shared" si="68"/>
        <v>10</v>
      </c>
      <c r="V384" s="7">
        <f t="shared" si="69"/>
        <v>90</v>
      </c>
    </row>
    <row r="385" spans="1:22">
      <c r="A385" s="7">
        <v>17</v>
      </c>
      <c r="B385" s="7">
        <v>10.820000000000004</v>
      </c>
      <c r="C385" s="7">
        <f t="shared" si="60"/>
        <v>10.83</v>
      </c>
      <c r="D385" s="7">
        <f t="shared" si="66"/>
        <v>2</v>
      </c>
      <c r="E385" s="7">
        <f t="shared" si="67"/>
        <v>21.66</v>
      </c>
      <c r="F385" s="8"/>
      <c r="R385" s="7">
        <f>ROUND(R384+(S385-S384)*1.5,2)</f>
        <v>23.85</v>
      </c>
      <c r="S385" s="7">
        <v>10.4</v>
      </c>
      <c r="T385" s="7">
        <f t="shared" si="63"/>
        <v>9.6999999999999993</v>
      </c>
      <c r="U385" s="7">
        <f t="shared" si="68"/>
        <v>2.1000000000000014</v>
      </c>
      <c r="V385" s="7">
        <f t="shared" si="69"/>
        <v>20.37</v>
      </c>
    </row>
    <row r="386" spans="1:22">
      <c r="A386" s="7">
        <v>19</v>
      </c>
      <c r="B386" s="7">
        <v>10.830000000000004</v>
      </c>
      <c r="C386" s="7">
        <f t="shared" si="60"/>
        <v>10.83</v>
      </c>
      <c r="D386" s="7">
        <f t="shared" si="66"/>
        <v>2</v>
      </c>
      <c r="E386" s="7">
        <f t="shared" si="67"/>
        <v>21.66</v>
      </c>
      <c r="F386" s="8"/>
      <c r="R386" s="7">
        <f>R385+2.5</f>
        <v>26.35</v>
      </c>
      <c r="S386" s="7">
        <v>10.4</v>
      </c>
      <c r="T386" s="7">
        <f t="shared" si="63"/>
        <v>10.4</v>
      </c>
      <c r="U386" s="7">
        <f t="shared" si="68"/>
        <v>2.5</v>
      </c>
      <c r="V386" s="7">
        <f t="shared" si="69"/>
        <v>26</v>
      </c>
    </row>
    <row r="387" spans="1:22">
      <c r="A387" s="7">
        <v>21</v>
      </c>
      <c r="B387" s="7">
        <v>10.810000000000004</v>
      </c>
      <c r="C387" s="7">
        <f t="shared" si="60"/>
        <v>10.82</v>
      </c>
      <c r="D387" s="7">
        <f t="shared" si="66"/>
        <v>2</v>
      </c>
      <c r="E387" s="7">
        <f t="shared" si="67"/>
        <v>21.64</v>
      </c>
      <c r="F387" s="8"/>
      <c r="R387" s="7">
        <v>27</v>
      </c>
      <c r="S387" s="7">
        <v>10.770000000000003</v>
      </c>
      <c r="T387" s="7">
        <f t="shared" si="63"/>
        <v>10.59</v>
      </c>
      <c r="U387" s="7">
        <f t="shared" si="68"/>
        <v>0.64999999999999858</v>
      </c>
      <c r="V387" s="7">
        <f t="shared" si="69"/>
        <v>6.88</v>
      </c>
    </row>
    <row r="388" spans="1:22">
      <c r="A388" s="7">
        <v>23</v>
      </c>
      <c r="B388" s="7">
        <v>10.790000000000003</v>
      </c>
      <c r="C388" s="7">
        <f t="shared" si="60"/>
        <v>10.8</v>
      </c>
      <c r="D388" s="7">
        <f t="shared" si="66"/>
        <v>2</v>
      </c>
      <c r="E388" s="7">
        <f t="shared" si="67"/>
        <v>21.6</v>
      </c>
      <c r="F388" s="8"/>
      <c r="R388" s="7">
        <v>28</v>
      </c>
      <c r="S388" s="7">
        <v>10.830000000000004</v>
      </c>
      <c r="T388" s="7">
        <f t="shared" si="63"/>
        <v>10.8</v>
      </c>
      <c r="U388" s="7">
        <f t="shared" si="68"/>
        <v>1</v>
      </c>
      <c r="V388" s="7">
        <f t="shared" si="69"/>
        <v>10.8</v>
      </c>
    </row>
    <row r="389" spans="1:22">
      <c r="A389" s="7">
        <v>25</v>
      </c>
      <c r="B389" s="7">
        <v>10.780000000000003</v>
      </c>
      <c r="C389" s="7">
        <f t="shared" si="60"/>
        <v>10.79</v>
      </c>
      <c r="D389" s="7">
        <f t="shared" si="66"/>
        <v>2</v>
      </c>
      <c r="E389" s="7">
        <f t="shared" si="67"/>
        <v>21.58</v>
      </c>
      <c r="F389" s="8"/>
      <c r="R389" s="7">
        <v>29</v>
      </c>
      <c r="S389" s="7">
        <v>10.890000000000004</v>
      </c>
      <c r="T389" s="7">
        <f t="shared" si="63"/>
        <v>10.86</v>
      </c>
      <c r="U389" s="7">
        <f t="shared" si="68"/>
        <v>1</v>
      </c>
      <c r="V389" s="7">
        <f t="shared" si="69"/>
        <v>10.86</v>
      </c>
    </row>
    <row r="390" spans="1:22">
      <c r="A390" s="7">
        <v>26</v>
      </c>
      <c r="B390" s="7">
        <v>10.780000000000003</v>
      </c>
      <c r="C390" s="7">
        <f t="shared" si="60"/>
        <v>10.78</v>
      </c>
      <c r="D390" s="7">
        <f t="shared" si="66"/>
        <v>1</v>
      </c>
      <c r="E390" s="7">
        <f t="shared" si="67"/>
        <v>10.78</v>
      </c>
      <c r="F390" s="8"/>
      <c r="L390" s="4">
        <f>E400-V396</f>
        <v>25.189999999999941</v>
      </c>
      <c r="R390" s="7">
        <v>30</v>
      </c>
      <c r="S390" s="7">
        <v>11.180000000000003</v>
      </c>
      <c r="T390" s="7">
        <f t="shared" si="63"/>
        <v>11.04</v>
      </c>
      <c r="U390" s="7">
        <f t="shared" si="68"/>
        <v>1</v>
      </c>
      <c r="V390" s="7">
        <f t="shared" si="69"/>
        <v>11.04</v>
      </c>
    </row>
    <row r="391" spans="1:22">
      <c r="A391" s="7">
        <v>27</v>
      </c>
      <c r="B391" s="7">
        <v>10.770000000000003</v>
      </c>
      <c r="C391" s="7">
        <f t="shared" si="60"/>
        <v>10.78</v>
      </c>
      <c r="D391" s="7">
        <f t="shared" si="66"/>
        <v>1</v>
      </c>
      <c r="E391" s="7">
        <f t="shared" si="67"/>
        <v>10.78</v>
      </c>
      <c r="F391" s="8"/>
      <c r="R391" s="7">
        <v>31</v>
      </c>
      <c r="S391" s="7">
        <v>11.560000000000004</v>
      </c>
      <c r="T391" s="7">
        <f t="shared" si="63"/>
        <v>11.37</v>
      </c>
      <c r="U391" s="7">
        <f t="shared" si="68"/>
        <v>1</v>
      </c>
      <c r="V391" s="7">
        <f t="shared" si="69"/>
        <v>11.37</v>
      </c>
    </row>
    <row r="392" spans="1:22">
      <c r="A392" s="7">
        <v>28</v>
      </c>
      <c r="B392" s="7">
        <v>10.830000000000004</v>
      </c>
      <c r="C392" s="7">
        <f t="shared" si="60"/>
        <v>10.8</v>
      </c>
      <c r="D392" s="7">
        <f t="shared" si="66"/>
        <v>1</v>
      </c>
      <c r="E392" s="7">
        <f t="shared" si="67"/>
        <v>10.8</v>
      </c>
      <c r="F392" s="8"/>
      <c r="R392" s="7">
        <v>32</v>
      </c>
      <c r="S392" s="7">
        <v>11.970000000000004</v>
      </c>
      <c r="T392" s="7">
        <f t="shared" si="63"/>
        <v>11.77</v>
      </c>
      <c r="U392" s="7">
        <f t="shared" si="68"/>
        <v>1</v>
      </c>
      <c r="V392" s="7">
        <f t="shared" si="69"/>
        <v>11.77</v>
      </c>
    </row>
    <row r="393" spans="1:22">
      <c r="A393" s="7">
        <v>29</v>
      </c>
      <c r="B393" s="7">
        <v>10.890000000000004</v>
      </c>
      <c r="C393" s="7">
        <f t="shared" si="60"/>
        <v>10.86</v>
      </c>
      <c r="D393" s="7">
        <f t="shared" si="66"/>
        <v>1</v>
      </c>
      <c r="E393" s="7">
        <f t="shared" si="67"/>
        <v>10.86</v>
      </c>
      <c r="F393" s="8"/>
      <c r="R393" s="7">
        <v>33</v>
      </c>
      <c r="S393" s="7">
        <v>12.270000000000005</v>
      </c>
      <c r="T393" s="7">
        <f t="shared" si="63"/>
        <v>12.12</v>
      </c>
      <c r="U393" s="7">
        <f t="shared" si="68"/>
        <v>1</v>
      </c>
      <c r="V393" s="7">
        <f t="shared" si="69"/>
        <v>12.12</v>
      </c>
    </row>
    <row r="394" spans="1:22">
      <c r="A394" s="7">
        <v>30</v>
      </c>
      <c r="B394" s="7">
        <v>11.180000000000003</v>
      </c>
      <c r="C394" s="7">
        <f t="shared" si="60"/>
        <v>11.04</v>
      </c>
      <c r="D394" s="7">
        <f t="shared" si="66"/>
        <v>1</v>
      </c>
      <c r="E394" s="7">
        <f t="shared" si="67"/>
        <v>11.04</v>
      </c>
      <c r="F394" s="8"/>
      <c r="R394" s="7">
        <v>35</v>
      </c>
      <c r="S394" s="7">
        <v>12.330000000000005</v>
      </c>
      <c r="T394" s="7">
        <f t="shared" si="63"/>
        <v>12.3</v>
      </c>
      <c r="U394" s="7">
        <f t="shared" si="68"/>
        <v>2</v>
      </c>
      <c r="V394" s="7">
        <f t="shared" si="69"/>
        <v>24.6</v>
      </c>
    </row>
    <row r="395" spans="1:22">
      <c r="A395" s="7">
        <v>31</v>
      </c>
      <c r="B395" s="7">
        <v>11.560000000000004</v>
      </c>
      <c r="C395" s="7">
        <f t="shared" si="60"/>
        <v>11.37</v>
      </c>
      <c r="D395" s="7">
        <f t="shared" si="66"/>
        <v>1</v>
      </c>
      <c r="E395" s="7">
        <f t="shared" si="67"/>
        <v>11.37</v>
      </c>
      <c r="F395" s="8"/>
      <c r="R395" s="7">
        <v>37</v>
      </c>
      <c r="S395" s="7">
        <v>12.380000000000004</v>
      </c>
      <c r="T395" s="7">
        <f t="shared" si="63"/>
        <v>12.36</v>
      </c>
      <c r="U395" s="7">
        <f t="shared" si="68"/>
        <v>2</v>
      </c>
      <c r="V395" s="7">
        <f t="shared" si="69"/>
        <v>24.72</v>
      </c>
    </row>
    <row r="396" spans="1:22">
      <c r="A396" s="7">
        <v>32</v>
      </c>
      <c r="B396" s="7">
        <v>11.970000000000004</v>
      </c>
      <c r="C396" s="7">
        <f t="shared" si="60"/>
        <v>11.77</v>
      </c>
      <c r="D396" s="7">
        <f t="shared" si="66"/>
        <v>1</v>
      </c>
      <c r="E396" s="7">
        <f t="shared" si="67"/>
        <v>11.77</v>
      </c>
      <c r="F396" s="8"/>
      <c r="V396" s="4">
        <f>SUM(V374:V395)</f>
        <v>390.0100000000001</v>
      </c>
    </row>
    <row r="397" spans="1:22">
      <c r="A397" s="7">
        <v>33</v>
      </c>
      <c r="B397" s="7">
        <v>12.270000000000005</v>
      </c>
      <c r="C397" s="7">
        <f t="shared" si="60"/>
        <v>12.12</v>
      </c>
      <c r="D397" s="7">
        <f t="shared" si="66"/>
        <v>1</v>
      </c>
      <c r="E397" s="7">
        <f t="shared" si="67"/>
        <v>12.12</v>
      </c>
      <c r="F397" s="8"/>
    </row>
    <row r="398" spans="1:22">
      <c r="A398" s="7">
        <v>35</v>
      </c>
      <c r="B398" s="7">
        <v>12.330000000000005</v>
      </c>
      <c r="C398" s="7">
        <f t="shared" si="60"/>
        <v>12.3</v>
      </c>
      <c r="D398" s="7">
        <f t="shared" si="66"/>
        <v>2</v>
      </c>
      <c r="E398" s="7">
        <f t="shared" si="67"/>
        <v>24.6</v>
      </c>
      <c r="F398" s="8"/>
    </row>
    <row r="399" spans="1:22">
      <c r="A399" s="7">
        <v>37</v>
      </c>
      <c r="B399" s="7">
        <v>12.380000000000004</v>
      </c>
      <c r="C399" s="7">
        <f t="shared" si="60"/>
        <v>12.36</v>
      </c>
      <c r="D399" s="7">
        <f t="shared" si="66"/>
        <v>2</v>
      </c>
      <c r="E399" s="7">
        <f t="shared" si="67"/>
        <v>24.72</v>
      </c>
      <c r="F399" s="8"/>
    </row>
    <row r="400" spans="1:22">
      <c r="E400" s="5">
        <f>SUM(E374:E399)</f>
        <v>415.20000000000005</v>
      </c>
    </row>
    <row r="412" spans="1:22">
      <c r="A412" s="6" t="s">
        <v>58</v>
      </c>
      <c r="B412" s="7"/>
      <c r="C412" s="7"/>
      <c r="D412" s="7"/>
      <c r="E412" s="7"/>
      <c r="F412" s="8"/>
      <c r="R412" s="7" t="s">
        <v>5</v>
      </c>
      <c r="S412" s="7" t="s">
        <v>46</v>
      </c>
      <c r="T412" s="12" t="s">
        <v>80</v>
      </c>
      <c r="U412" s="12" t="s">
        <v>79</v>
      </c>
      <c r="V412" s="12" t="s">
        <v>81</v>
      </c>
    </row>
    <row r="413" spans="1:22">
      <c r="A413" s="7" t="s">
        <v>5</v>
      </c>
      <c r="B413" s="7" t="s">
        <v>46</v>
      </c>
      <c r="C413" s="12" t="s">
        <v>80</v>
      </c>
      <c r="D413" s="12" t="s">
        <v>79</v>
      </c>
      <c r="E413" s="12" t="s">
        <v>81</v>
      </c>
      <c r="F413" s="8" t="s">
        <v>48</v>
      </c>
      <c r="R413" s="7">
        <v>0</v>
      </c>
      <c r="S413" s="7">
        <v>13.290000000000004</v>
      </c>
      <c r="T413" s="7"/>
      <c r="U413" s="7"/>
      <c r="V413" s="7"/>
    </row>
    <row r="414" spans="1:22">
      <c r="A414" s="7">
        <v>0</v>
      </c>
      <c r="B414" s="7">
        <v>13.290000000000004</v>
      </c>
      <c r="C414" s="7"/>
      <c r="D414" s="7"/>
      <c r="E414" s="7"/>
      <c r="F414" s="8" t="s">
        <v>66</v>
      </c>
      <c r="R414" s="7">
        <v>1</v>
      </c>
      <c r="S414" s="7">
        <v>13.220000000000004</v>
      </c>
      <c r="T414" s="7">
        <f>ROUND((S413+S414)/2,2)</f>
        <v>13.26</v>
      </c>
      <c r="U414" s="7">
        <f>R414-R413</f>
        <v>1</v>
      </c>
      <c r="V414" s="7">
        <f>ROUND(T414*U414,2)</f>
        <v>13.26</v>
      </c>
    </row>
    <row r="415" spans="1:22">
      <c r="A415" s="7">
        <v>1</v>
      </c>
      <c r="B415" s="7">
        <v>13.220000000000004</v>
      </c>
      <c r="C415" s="7">
        <f>ROUND((B414+B415)/2,2)</f>
        <v>13.26</v>
      </c>
      <c r="D415" s="7">
        <f>A415-A414</f>
        <v>1</v>
      </c>
      <c r="E415" s="7">
        <f>ROUND(C415*D415,2)</f>
        <v>13.26</v>
      </c>
      <c r="F415" s="8"/>
      <c r="R415" s="7">
        <v>2</v>
      </c>
      <c r="S415" s="7">
        <v>12.680000000000005</v>
      </c>
      <c r="T415" s="7">
        <f t="shared" ref="T415:T427" si="70">ROUND((S414+S415)/2,2)</f>
        <v>12.95</v>
      </c>
      <c r="U415" s="7">
        <f t="shared" ref="U415:U427" si="71">R415-R414</f>
        <v>1</v>
      </c>
      <c r="V415" s="7">
        <f t="shared" ref="V415:V427" si="72">ROUND(T415*U415,2)</f>
        <v>12.95</v>
      </c>
    </row>
    <row r="416" spans="1:22">
      <c r="A416" s="7">
        <v>2</v>
      </c>
      <c r="B416" s="7">
        <v>12.680000000000005</v>
      </c>
      <c r="C416" s="7">
        <f t="shared" ref="C416:C434" si="73">ROUND((B415+B416)/2,2)</f>
        <v>12.95</v>
      </c>
      <c r="D416" s="7">
        <f t="shared" ref="D416:D421" si="74">A416-A415</f>
        <v>1</v>
      </c>
      <c r="E416" s="7">
        <f t="shared" ref="E416:E421" si="75">ROUND(C416*D416,2)</f>
        <v>12.95</v>
      </c>
      <c r="F416" s="8"/>
      <c r="R416" s="7">
        <v>3</v>
      </c>
      <c r="S416" s="7">
        <v>12.090000000000003</v>
      </c>
      <c r="T416" s="7">
        <f t="shared" si="70"/>
        <v>12.39</v>
      </c>
      <c r="U416" s="7">
        <f t="shared" si="71"/>
        <v>1</v>
      </c>
      <c r="V416" s="7">
        <f t="shared" si="72"/>
        <v>12.39</v>
      </c>
    </row>
    <row r="417" spans="1:22">
      <c r="A417" s="7">
        <v>3</v>
      </c>
      <c r="B417" s="7">
        <v>12.090000000000003</v>
      </c>
      <c r="C417" s="7">
        <f t="shared" si="73"/>
        <v>12.39</v>
      </c>
      <c r="D417" s="7">
        <f t="shared" si="74"/>
        <v>1</v>
      </c>
      <c r="E417" s="7">
        <f t="shared" si="75"/>
        <v>12.39</v>
      </c>
      <c r="F417" s="8"/>
      <c r="R417" s="7">
        <v>4</v>
      </c>
      <c r="S417" s="7">
        <v>11.310000000000004</v>
      </c>
      <c r="T417" s="7">
        <f t="shared" si="70"/>
        <v>11.7</v>
      </c>
      <c r="U417" s="7">
        <f t="shared" si="71"/>
        <v>1</v>
      </c>
      <c r="V417" s="7">
        <f t="shared" si="72"/>
        <v>11.7</v>
      </c>
    </row>
    <row r="418" spans="1:22">
      <c r="A418" s="7">
        <v>4</v>
      </c>
      <c r="B418" s="7">
        <v>11.310000000000004</v>
      </c>
      <c r="C418" s="7">
        <f t="shared" si="73"/>
        <v>11.7</v>
      </c>
      <c r="D418" s="7">
        <f t="shared" si="74"/>
        <v>1</v>
      </c>
      <c r="E418" s="7">
        <f t="shared" si="75"/>
        <v>11.7</v>
      </c>
      <c r="F418" s="8"/>
      <c r="R418" s="7">
        <f>R417+(S417-S419)*1.5</f>
        <v>5.3650000000000055</v>
      </c>
      <c r="S418" s="7">
        <v>10.4</v>
      </c>
      <c r="T418" s="7">
        <f t="shared" si="70"/>
        <v>10.86</v>
      </c>
      <c r="U418" s="7">
        <f t="shared" si="71"/>
        <v>1.3650000000000055</v>
      </c>
      <c r="V418" s="7">
        <f t="shared" si="72"/>
        <v>14.82</v>
      </c>
    </row>
    <row r="419" spans="1:22">
      <c r="A419" s="7">
        <v>5</v>
      </c>
      <c r="B419" s="7">
        <v>11.030000000000005</v>
      </c>
      <c r="C419" s="7">
        <f t="shared" si="73"/>
        <v>11.17</v>
      </c>
      <c r="D419" s="7">
        <f t="shared" si="74"/>
        <v>1</v>
      </c>
      <c r="E419" s="7">
        <f t="shared" si="75"/>
        <v>11.17</v>
      </c>
      <c r="F419" s="8"/>
      <c r="R419" s="7">
        <f>R418+1</f>
        <v>6.3650000000000055</v>
      </c>
      <c r="S419" s="7">
        <v>10.4</v>
      </c>
      <c r="T419" s="7">
        <f t="shared" si="70"/>
        <v>10.4</v>
      </c>
      <c r="U419" s="7">
        <f t="shared" si="71"/>
        <v>1</v>
      </c>
      <c r="V419" s="7">
        <f t="shared" si="72"/>
        <v>10.4</v>
      </c>
    </row>
    <row r="420" spans="1:22">
      <c r="A420" s="7">
        <v>6</v>
      </c>
      <c r="B420" s="7">
        <v>10.960000000000004</v>
      </c>
      <c r="C420" s="7">
        <f t="shared" si="73"/>
        <v>11</v>
      </c>
      <c r="D420" s="7">
        <f t="shared" si="74"/>
        <v>1</v>
      </c>
      <c r="E420" s="7">
        <f t="shared" si="75"/>
        <v>11</v>
      </c>
      <c r="F420" s="8"/>
      <c r="R420" s="7">
        <f>ROUND(R419+(S419-S420)*1.5,2)</f>
        <v>8.4700000000000006</v>
      </c>
      <c r="S420" s="7">
        <v>9</v>
      </c>
      <c r="T420" s="7">
        <f t="shared" si="70"/>
        <v>9.6999999999999993</v>
      </c>
      <c r="U420" s="7">
        <f t="shared" si="71"/>
        <v>2.1049999999999951</v>
      </c>
      <c r="V420" s="7">
        <f t="shared" si="72"/>
        <v>20.420000000000002</v>
      </c>
    </row>
    <row r="421" spans="1:22">
      <c r="A421" s="7">
        <v>7</v>
      </c>
      <c r="B421" s="7">
        <v>10.730000000000004</v>
      </c>
      <c r="C421" s="7">
        <f t="shared" si="73"/>
        <v>10.85</v>
      </c>
      <c r="D421" s="7">
        <f t="shared" si="74"/>
        <v>1</v>
      </c>
      <c r="E421" s="7">
        <f t="shared" si="75"/>
        <v>10.85</v>
      </c>
      <c r="F421" s="8"/>
      <c r="R421" s="7">
        <f>R420+10</f>
        <v>18.47</v>
      </c>
      <c r="S421" s="7">
        <v>9</v>
      </c>
      <c r="T421" s="7">
        <f t="shared" si="70"/>
        <v>9</v>
      </c>
      <c r="U421" s="7">
        <f t="shared" si="71"/>
        <v>9.9999999999999982</v>
      </c>
      <c r="V421" s="7">
        <f t="shared" si="72"/>
        <v>90</v>
      </c>
    </row>
    <row r="422" spans="1:22">
      <c r="A422" s="7">
        <v>8</v>
      </c>
      <c r="B422" s="7">
        <v>10.920000000000003</v>
      </c>
      <c r="C422" s="7">
        <f t="shared" si="73"/>
        <v>10.83</v>
      </c>
      <c r="D422" s="7">
        <f t="shared" ref="D422:D434" si="76">A422-A421</f>
        <v>1</v>
      </c>
      <c r="E422" s="7">
        <f t="shared" ref="E422:E434" si="77">ROUND(C422*D422,2)</f>
        <v>10.83</v>
      </c>
      <c r="F422" s="8"/>
      <c r="R422" s="7">
        <f>ROUND(R421+(S422-S421)*1.5,2)</f>
        <v>20.57</v>
      </c>
      <c r="S422" s="7">
        <v>10.4</v>
      </c>
      <c r="T422" s="7">
        <f t="shared" si="70"/>
        <v>9.6999999999999993</v>
      </c>
      <c r="U422" s="7">
        <f t="shared" si="71"/>
        <v>2.1000000000000014</v>
      </c>
      <c r="V422" s="7">
        <f t="shared" si="72"/>
        <v>20.37</v>
      </c>
    </row>
    <row r="423" spans="1:22">
      <c r="A423" s="7">
        <v>10</v>
      </c>
      <c r="B423" s="7">
        <v>10.960000000000004</v>
      </c>
      <c r="C423" s="7">
        <f t="shared" si="73"/>
        <v>10.94</v>
      </c>
      <c r="D423" s="7">
        <f t="shared" si="76"/>
        <v>2</v>
      </c>
      <c r="E423" s="7">
        <f t="shared" si="77"/>
        <v>21.88</v>
      </c>
      <c r="F423" s="8"/>
      <c r="R423" s="7">
        <f>R422+1</f>
        <v>21.57</v>
      </c>
      <c r="S423" s="7">
        <v>10.4</v>
      </c>
      <c r="T423" s="7">
        <f t="shared" si="70"/>
        <v>10.4</v>
      </c>
      <c r="U423" s="7">
        <f t="shared" si="71"/>
        <v>1</v>
      </c>
      <c r="V423" s="7">
        <f t="shared" si="72"/>
        <v>10.4</v>
      </c>
    </row>
    <row r="424" spans="1:22">
      <c r="A424" s="7">
        <v>12</v>
      </c>
      <c r="B424" s="7">
        <v>11.030000000000005</v>
      </c>
      <c r="C424" s="7">
        <f t="shared" si="73"/>
        <v>11</v>
      </c>
      <c r="D424" s="7">
        <f t="shared" si="76"/>
        <v>2</v>
      </c>
      <c r="E424" s="7">
        <f t="shared" si="77"/>
        <v>22</v>
      </c>
      <c r="F424" s="8"/>
      <c r="R424" s="7">
        <v>23</v>
      </c>
      <c r="S424" s="7">
        <v>11.310000000000004</v>
      </c>
      <c r="T424" s="7">
        <f t="shared" si="70"/>
        <v>10.86</v>
      </c>
      <c r="U424" s="7">
        <f t="shared" si="71"/>
        <v>1.4299999999999997</v>
      </c>
      <c r="V424" s="7">
        <f t="shared" si="72"/>
        <v>15.53</v>
      </c>
    </row>
    <row r="425" spans="1:22">
      <c r="A425" s="7">
        <v>14</v>
      </c>
      <c r="B425" s="7">
        <v>10.900000000000004</v>
      </c>
      <c r="C425" s="7">
        <f t="shared" si="73"/>
        <v>10.97</v>
      </c>
      <c r="D425" s="7">
        <f t="shared" si="76"/>
        <v>2</v>
      </c>
      <c r="E425" s="7">
        <f t="shared" si="77"/>
        <v>21.94</v>
      </c>
      <c r="F425" s="8"/>
      <c r="R425" s="7">
        <v>24</v>
      </c>
      <c r="S425" s="7">
        <v>12.320000000000004</v>
      </c>
      <c r="T425" s="7">
        <f t="shared" si="70"/>
        <v>11.82</v>
      </c>
      <c r="U425" s="7">
        <f t="shared" si="71"/>
        <v>1</v>
      </c>
      <c r="V425" s="7">
        <f t="shared" si="72"/>
        <v>11.82</v>
      </c>
    </row>
    <row r="426" spans="1:22">
      <c r="A426" s="7">
        <v>16</v>
      </c>
      <c r="B426" s="7">
        <v>11.000000000000004</v>
      </c>
      <c r="C426" s="7">
        <f t="shared" si="73"/>
        <v>10.95</v>
      </c>
      <c r="D426" s="7">
        <f t="shared" si="76"/>
        <v>2</v>
      </c>
      <c r="E426" s="7">
        <f t="shared" si="77"/>
        <v>21.9</v>
      </c>
      <c r="F426" s="8"/>
      <c r="R426" s="7">
        <v>25</v>
      </c>
      <c r="S426" s="7">
        <v>12.300000000000004</v>
      </c>
      <c r="T426" s="7">
        <f t="shared" si="70"/>
        <v>12.31</v>
      </c>
      <c r="U426" s="7">
        <f t="shared" si="71"/>
        <v>1</v>
      </c>
      <c r="V426" s="7">
        <f t="shared" si="72"/>
        <v>12.31</v>
      </c>
    </row>
    <row r="427" spans="1:22">
      <c r="A427" s="7">
        <v>18</v>
      </c>
      <c r="B427" s="7">
        <v>10.860000000000005</v>
      </c>
      <c r="C427" s="7">
        <f t="shared" si="73"/>
        <v>10.93</v>
      </c>
      <c r="D427" s="7">
        <f t="shared" si="76"/>
        <v>2</v>
      </c>
      <c r="E427" s="7">
        <f t="shared" si="77"/>
        <v>21.86</v>
      </c>
      <c r="F427" s="8"/>
      <c r="R427" s="7">
        <v>30</v>
      </c>
      <c r="S427" s="7">
        <v>12.300000000000004</v>
      </c>
      <c r="T427" s="7">
        <f t="shared" si="70"/>
        <v>12.3</v>
      </c>
      <c r="U427" s="7">
        <f t="shared" si="71"/>
        <v>5</v>
      </c>
      <c r="V427" s="7">
        <f t="shared" si="72"/>
        <v>61.5</v>
      </c>
    </row>
    <row r="428" spans="1:22">
      <c r="A428" s="7">
        <v>20</v>
      </c>
      <c r="B428" s="7">
        <v>10.840000000000003</v>
      </c>
      <c r="C428" s="7">
        <f t="shared" si="73"/>
        <v>10.85</v>
      </c>
      <c r="D428" s="7">
        <f t="shared" si="76"/>
        <v>2</v>
      </c>
      <c r="E428" s="7">
        <f t="shared" si="77"/>
        <v>21.7</v>
      </c>
      <c r="F428" s="8"/>
      <c r="U428" s="4">
        <f>SUM(U414:U427)</f>
        <v>30</v>
      </c>
      <c r="V428" s="4">
        <f>SUM(V414:V427)</f>
        <v>317.87</v>
      </c>
    </row>
    <row r="429" spans="1:22">
      <c r="A429" s="7">
        <v>21</v>
      </c>
      <c r="B429" s="7">
        <v>10.940000000000005</v>
      </c>
      <c r="C429" s="7">
        <f t="shared" si="73"/>
        <v>10.89</v>
      </c>
      <c r="D429" s="7">
        <f t="shared" si="76"/>
        <v>1</v>
      </c>
      <c r="E429" s="7">
        <f t="shared" si="77"/>
        <v>10.89</v>
      </c>
      <c r="F429" s="8"/>
      <c r="L429" s="4">
        <f>E435-V428</f>
        <v>26.099999999999909</v>
      </c>
    </row>
    <row r="430" spans="1:22">
      <c r="A430" s="7">
        <v>22</v>
      </c>
      <c r="B430" s="7">
        <v>10.890000000000004</v>
      </c>
      <c r="C430" s="7">
        <f t="shared" si="73"/>
        <v>10.92</v>
      </c>
      <c r="D430" s="7">
        <f t="shared" si="76"/>
        <v>1</v>
      </c>
      <c r="E430" s="7">
        <f t="shared" si="77"/>
        <v>10.92</v>
      </c>
      <c r="F430" s="8"/>
    </row>
    <row r="431" spans="1:22">
      <c r="A431" s="7">
        <v>23</v>
      </c>
      <c r="B431" s="7">
        <v>11.310000000000004</v>
      </c>
      <c r="C431" s="7">
        <f t="shared" si="73"/>
        <v>11.1</v>
      </c>
      <c r="D431" s="7">
        <f t="shared" si="76"/>
        <v>1</v>
      </c>
      <c r="E431" s="7">
        <f t="shared" si="77"/>
        <v>11.1</v>
      </c>
      <c r="F431" s="8"/>
    </row>
    <row r="432" spans="1:22">
      <c r="A432" s="7">
        <v>24</v>
      </c>
      <c r="B432" s="7">
        <v>12.320000000000004</v>
      </c>
      <c r="C432" s="7">
        <f t="shared" si="73"/>
        <v>11.82</v>
      </c>
      <c r="D432" s="7">
        <f t="shared" si="76"/>
        <v>1</v>
      </c>
      <c r="E432" s="7">
        <f t="shared" si="77"/>
        <v>11.82</v>
      </c>
      <c r="F432" s="8"/>
    </row>
    <row r="433" spans="1:6">
      <c r="A433" s="7">
        <v>25</v>
      </c>
      <c r="B433" s="7">
        <v>12.300000000000004</v>
      </c>
      <c r="C433" s="7">
        <f t="shared" si="73"/>
        <v>12.31</v>
      </c>
      <c r="D433" s="7">
        <f t="shared" si="76"/>
        <v>1</v>
      </c>
      <c r="E433" s="7">
        <f t="shared" si="77"/>
        <v>12.31</v>
      </c>
      <c r="F433" s="8"/>
    </row>
    <row r="434" spans="1:6">
      <c r="A434" s="7">
        <v>30</v>
      </c>
      <c r="B434" s="7">
        <v>12.300000000000004</v>
      </c>
      <c r="C434" s="7">
        <f t="shared" si="73"/>
        <v>12.3</v>
      </c>
      <c r="D434" s="7">
        <f t="shared" si="76"/>
        <v>5</v>
      </c>
      <c r="E434" s="7">
        <f t="shared" si="77"/>
        <v>61.5</v>
      </c>
      <c r="F434" s="8"/>
    </row>
    <row r="435" spans="1:6">
      <c r="D435" s="5">
        <f>SUM(D415:D434)</f>
        <v>30</v>
      </c>
      <c r="E435" s="5">
        <f>SUM(E415:E434)</f>
        <v>343.96999999999991</v>
      </c>
    </row>
    <row r="452" spans="1:6">
      <c r="A452" s="6" t="s">
        <v>59</v>
      </c>
      <c r="B452" s="7"/>
      <c r="C452" s="7"/>
      <c r="D452" s="7"/>
      <c r="E452" s="7"/>
      <c r="F452" s="8"/>
    </row>
    <row r="453" spans="1:6">
      <c r="A453" s="7" t="s">
        <v>5</v>
      </c>
      <c r="B453" s="7" t="s">
        <v>46</v>
      </c>
      <c r="C453" s="7"/>
      <c r="D453" s="7"/>
      <c r="E453" s="7"/>
      <c r="F453" s="8" t="s">
        <v>48</v>
      </c>
    </row>
    <row r="454" spans="1:6">
      <c r="A454" s="7">
        <v>0</v>
      </c>
      <c r="B454" s="7">
        <v>13.351000000000004</v>
      </c>
      <c r="C454" s="7"/>
      <c r="D454" s="7"/>
      <c r="E454" s="7"/>
      <c r="F454" s="8" t="s">
        <v>66</v>
      </c>
    </row>
    <row r="455" spans="1:6">
      <c r="A455" s="7">
        <v>1</v>
      </c>
      <c r="B455" s="7">
        <v>12.701000000000004</v>
      </c>
      <c r="C455" s="7"/>
      <c r="D455" s="7"/>
      <c r="E455" s="7"/>
      <c r="F455" s="8"/>
    </row>
    <row r="456" spans="1:6">
      <c r="A456" s="7">
        <v>2</v>
      </c>
      <c r="B456" s="7">
        <v>12.101000000000004</v>
      </c>
      <c r="C456" s="7"/>
      <c r="D456" s="7"/>
      <c r="E456" s="7"/>
      <c r="F456" s="8"/>
    </row>
    <row r="457" spans="1:6">
      <c r="A457" s="7">
        <v>3</v>
      </c>
      <c r="B457" s="7">
        <v>11.651000000000003</v>
      </c>
      <c r="C457" s="7"/>
      <c r="D457" s="7"/>
      <c r="E457" s="7"/>
      <c r="F457" s="8"/>
    </row>
    <row r="458" spans="1:6">
      <c r="A458" s="7">
        <v>4</v>
      </c>
      <c r="B458" s="7">
        <v>11.323000000000004</v>
      </c>
      <c r="C458" s="7"/>
      <c r="D458" s="7"/>
      <c r="E458" s="7"/>
      <c r="F458" s="8"/>
    </row>
    <row r="459" spans="1:6">
      <c r="A459" s="7">
        <v>5</v>
      </c>
      <c r="B459" s="7">
        <v>11.053000000000004</v>
      </c>
      <c r="C459" s="7"/>
      <c r="D459" s="7"/>
      <c r="E459" s="7"/>
      <c r="F459" s="8"/>
    </row>
    <row r="460" spans="1:6">
      <c r="A460" s="7">
        <v>6</v>
      </c>
      <c r="B460" s="7">
        <v>10.923000000000004</v>
      </c>
      <c r="C460" s="7"/>
      <c r="D460" s="7"/>
      <c r="E460" s="7"/>
      <c r="F460" s="8"/>
    </row>
    <row r="461" spans="1:6">
      <c r="A461" s="7">
        <v>9</v>
      </c>
      <c r="B461" s="7">
        <v>10.893000000000004</v>
      </c>
      <c r="C461" s="7"/>
      <c r="D461" s="7"/>
      <c r="E461" s="7"/>
      <c r="F461" s="8"/>
    </row>
    <row r="462" spans="1:6">
      <c r="A462" s="7">
        <v>12</v>
      </c>
      <c r="B462" s="7">
        <v>10.953000000000005</v>
      </c>
      <c r="C462" s="7"/>
      <c r="D462" s="7"/>
      <c r="E462" s="7"/>
      <c r="F462" s="8"/>
    </row>
    <row r="463" spans="1:6">
      <c r="A463" s="7">
        <v>15</v>
      </c>
      <c r="B463" s="7">
        <v>10.983000000000004</v>
      </c>
      <c r="C463" s="7"/>
      <c r="D463" s="7"/>
      <c r="E463" s="7"/>
      <c r="F463" s="8"/>
    </row>
    <row r="464" spans="1:6">
      <c r="A464" s="7">
        <v>18</v>
      </c>
      <c r="B464" s="7">
        <v>11.063000000000004</v>
      </c>
      <c r="C464" s="7"/>
      <c r="D464" s="7"/>
      <c r="E464" s="7"/>
      <c r="F464" s="8"/>
    </row>
    <row r="465" spans="1:6">
      <c r="A465" s="7">
        <v>21</v>
      </c>
      <c r="B465" s="7">
        <v>11.083000000000004</v>
      </c>
      <c r="C465" s="7"/>
      <c r="D465" s="7"/>
      <c r="E465" s="7"/>
      <c r="F465" s="8"/>
    </row>
    <row r="466" spans="1:6">
      <c r="A466" s="7">
        <v>23</v>
      </c>
      <c r="B466" s="7">
        <v>11.013000000000003</v>
      </c>
      <c r="C466" s="7"/>
      <c r="D466" s="7"/>
      <c r="E466" s="7"/>
      <c r="F466" s="8"/>
    </row>
    <row r="467" spans="1:6">
      <c r="A467" s="7">
        <v>25</v>
      </c>
      <c r="B467" s="7">
        <v>10.933000000000003</v>
      </c>
      <c r="C467" s="7"/>
      <c r="D467" s="7"/>
      <c r="E467" s="7"/>
      <c r="F467" s="8"/>
    </row>
    <row r="468" spans="1:6">
      <c r="A468" s="7">
        <v>27</v>
      </c>
      <c r="B468" s="7">
        <v>10.963000000000005</v>
      </c>
      <c r="C468" s="7"/>
      <c r="D468" s="7"/>
      <c r="E468" s="7"/>
      <c r="F468" s="8"/>
    </row>
    <row r="469" spans="1:6">
      <c r="A469" s="7">
        <v>29</v>
      </c>
      <c r="B469" s="7">
        <v>11.003000000000004</v>
      </c>
      <c r="C469" s="7"/>
      <c r="D469" s="7"/>
      <c r="E469" s="7"/>
      <c r="F469" s="8"/>
    </row>
    <row r="470" spans="1:6">
      <c r="A470" s="7">
        <v>31</v>
      </c>
      <c r="B470" s="7">
        <v>11.033000000000005</v>
      </c>
      <c r="C470" s="7"/>
      <c r="D470" s="7"/>
      <c r="E470" s="7"/>
      <c r="F470" s="8"/>
    </row>
    <row r="471" spans="1:6">
      <c r="A471" s="7">
        <v>32</v>
      </c>
      <c r="B471" s="7">
        <v>11.013000000000003</v>
      </c>
      <c r="C471" s="7"/>
      <c r="D471" s="7"/>
      <c r="E471" s="7"/>
      <c r="F471" s="8"/>
    </row>
    <row r="472" spans="1:6">
      <c r="A472" s="7">
        <v>33</v>
      </c>
      <c r="B472" s="7">
        <v>10.993000000000004</v>
      </c>
      <c r="C472" s="7"/>
      <c r="D472" s="7"/>
      <c r="E472" s="7"/>
      <c r="F472" s="8"/>
    </row>
    <row r="473" spans="1:6">
      <c r="A473" s="7">
        <v>34</v>
      </c>
      <c r="B473" s="7">
        <v>11.043000000000005</v>
      </c>
      <c r="C473" s="7"/>
      <c r="D473" s="7"/>
      <c r="E473" s="7"/>
      <c r="F473" s="8"/>
    </row>
    <row r="474" spans="1:6">
      <c r="A474" s="7">
        <v>35</v>
      </c>
      <c r="B474" s="7">
        <v>11.323000000000004</v>
      </c>
      <c r="C474" s="7"/>
      <c r="D474" s="7"/>
      <c r="E474" s="7"/>
      <c r="F474" s="8"/>
    </row>
    <row r="475" spans="1:6">
      <c r="A475" s="7">
        <v>36</v>
      </c>
      <c r="B475" s="7">
        <v>11.441000000000004</v>
      </c>
      <c r="C475" s="7"/>
      <c r="D475" s="7"/>
      <c r="E475" s="7"/>
      <c r="F475" s="8"/>
    </row>
    <row r="476" spans="1:6">
      <c r="A476" s="7">
        <v>37</v>
      </c>
      <c r="B476" s="7">
        <v>11.301000000000004</v>
      </c>
      <c r="C476" s="7"/>
      <c r="D476" s="7"/>
      <c r="E476" s="7"/>
      <c r="F476" s="8"/>
    </row>
    <row r="477" spans="1:6">
      <c r="A477" s="7">
        <v>38</v>
      </c>
      <c r="B477" s="7">
        <v>11.711000000000004</v>
      </c>
      <c r="C477" s="7"/>
      <c r="D477" s="7"/>
      <c r="E477" s="7"/>
      <c r="F477" s="8"/>
    </row>
    <row r="478" spans="1:6">
      <c r="A478" s="7">
        <v>39</v>
      </c>
      <c r="B478" s="7">
        <v>12.151000000000003</v>
      </c>
      <c r="C478" s="7"/>
      <c r="D478" s="7"/>
      <c r="E478" s="7"/>
      <c r="F478" s="8"/>
    </row>
    <row r="479" spans="1:6">
      <c r="A479" s="7">
        <v>40</v>
      </c>
      <c r="B479" s="7">
        <v>12.621000000000004</v>
      </c>
      <c r="C479" s="7"/>
      <c r="D479" s="7"/>
      <c r="E479" s="7"/>
      <c r="F479" s="8"/>
    </row>
    <row r="480" spans="1:6">
      <c r="A480" s="7">
        <v>45</v>
      </c>
      <c r="B480" s="7">
        <v>12.681000000000004</v>
      </c>
      <c r="C480" s="7"/>
      <c r="D480" s="7"/>
      <c r="E480" s="7"/>
      <c r="F480" s="8"/>
    </row>
    <row r="483" spans="1:6" ht="18" customHeight="1"/>
    <row r="484" spans="1:6" ht="18" customHeight="1"/>
    <row r="485" spans="1:6" ht="18" customHeight="1"/>
    <row r="486" spans="1:6" ht="18" customHeight="1"/>
    <row r="487" spans="1:6" ht="18" customHeight="1"/>
    <row r="488" spans="1:6" ht="18" customHeight="1"/>
    <row r="489" spans="1:6" ht="18" customHeight="1"/>
    <row r="490" spans="1:6" ht="18" customHeight="1"/>
    <row r="491" spans="1:6">
      <c r="A491" s="6" t="s">
        <v>60</v>
      </c>
      <c r="B491" s="7"/>
      <c r="C491" s="7"/>
      <c r="D491" s="7"/>
      <c r="E491" s="7"/>
      <c r="F491" s="8"/>
    </row>
    <row r="492" spans="1:6">
      <c r="A492" s="7" t="s">
        <v>5</v>
      </c>
      <c r="B492" s="7" t="s">
        <v>46</v>
      </c>
      <c r="C492" s="7"/>
      <c r="D492" s="7"/>
      <c r="E492" s="7"/>
      <c r="F492" s="8" t="s">
        <v>48</v>
      </c>
    </row>
    <row r="493" spans="1:6">
      <c r="A493" s="7">
        <v>0</v>
      </c>
      <c r="B493" s="7">
        <v>13.384000000000004</v>
      </c>
      <c r="C493" s="7"/>
      <c r="D493" s="7"/>
      <c r="E493" s="7"/>
      <c r="F493" s="8" t="s">
        <v>66</v>
      </c>
    </row>
    <row r="494" spans="1:6">
      <c r="A494" s="7">
        <v>1</v>
      </c>
      <c r="B494" s="7">
        <v>13.274000000000004</v>
      </c>
      <c r="C494" s="7"/>
      <c r="D494" s="7"/>
      <c r="E494" s="7"/>
      <c r="F494" s="8"/>
    </row>
    <row r="495" spans="1:6">
      <c r="A495" s="7">
        <v>2</v>
      </c>
      <c r="B495" s="7">
        <v>12.674000000000003</v>
      </c>
      <c r="C495" s="7"/>
      <c r="D495" s="7"/>
      <c r="E495" s="7"/>
      <c r="F495" s="8"/>
    </row>
    <row r="496" spans="1:6">
      <c r="A496" s="7">
        <v>3</v>
      </c>
      <c r="B496" s="7">
        <v>11.834000000000003</v>
      </c>
      <c r="C496" s="7"/>
      <c r="D496" s="7"/>
      <c r="E496" s="7"/>
      <c r="F496" s="8"/>
    </row>
    <row r="497" spans="1:6">
      <c r="A497" s="7">
        <v>4</v>
      </c>
      <c r="B497" s="7">
        <v>11.337000000000003</v>
      </c>
      <c r="C497" s="7"/>
      <c r="D497" s="7"/>
      <c r="E497" s="7"/>
      <c r="F497" s="8"/>
    </row>
    <row r="498" spans="1:6">
      <c r="A498" s="7">
        <v>5</v>
      </c>
      <c r="B498" s="7">
        <v>11.047000000000004</v>
      </c>
      <c r="C498" s="7"/>
      <c r="D498" s="7"/>
      <c r="E498" s="7"/>
      <c r="F498" s="8"/>
    </row>
    <row r="499" spans="1:6">
      <c r="A499" s="7">
        <v>6</v>
      </c>
      <c r="B499" s="7">
        <v>10.857000000000003</v>
      </c>
      <c r="C499" s="7"/>
      <c r="D499" s="7"/>
      <c r="E499" s="7"/>
      <c r="F499" s="8"/>
    </row>
    <row r="500" spans="1:6">
      <c r="A500" s="7">
        <v>7</v>
      </c>
      <c r="B500" s="7">
        <v>10.797000000000004</v>
      </c>
      <c r="C500" s="7"/>
      <c r="D500" s="7"/>
      <c r="E500" s="7"/>
      <c r="F500" s="8"/>
    </row>
    <row r="501" spans="1:6">
      <c r="A501" s="7">
        <v>8</v>
      </c>
      <c r="B501" s="7">
        <v>10.727000000000004</v>
      </c>
      <c r="C501" s="7"/>
      <c r="D501" s="7"/>
      <c r="E501" s="7"/>
      <c r="F501" s="8"/>
    </row>
    <row r="502" spans="1:6">
      <c r="A502" s="7">
        <v>10</v>
      </c>
      <c r="B502" s="7">
        <v>10.757000000000003</v>
      </c>
      <c r="C502" s="7"/>
      <c r="D502" s="7"/>
      <c r="E502" s="7"/>
      <c r="F502" s="8"/>
    </row>
    <row r="503" spans="1:6">
      <c r="A503" s="7">
        <v>12</v>
      </c>
      <c r="B503" s="7">
        <v>10.727000000000004</v>
      </c>
      <c r="C503" s="7"/>
      <c r="D503" s="7"/>
      <c r="E503" s="7"/>
      <c r="F503" s="8"/>
    </row>
    <row r="504" spans="1:6">
      <c r="A504" s="7">
        <v>14</v>
      </c>
      <c r="B504" s="7">
        <v>10.737000000000004</v>
      </c>
      <c r="C504" s="7"/>
      <c r="D504" s="7"/>
      <c r="E504" s="7"/>
      <c r="F504" s="8"/>
    </row>
    <row r="505" spans="1:6">
      <c r="A505" s="7">
        <v>16</v>
      </c>
      <c r="B505" s="7">
        <v>10.677000000000003</v>
      </c>
      <c r="C505" s="7"/>
      <c r="D505" s="7"/>
      <c r="E505" s="7"/>
      <c r="F505" s="8"/>
    </row>
    <row r="506" spans="1:6">
      <c r="A506" s="7">
        <v>18</v>
      </c>
      <c r="B506" s="7">
        <v>10.807000000000004</v>
      </c>
      <c r="C506" s="7"/>
      <c r="D506" s="7"/>
      <c r="E506" s="7"/>
      <c r="F506" s="8"/>
    </row>
    <row r="507" spans="1:6">
      <c r="A507" s="7">
        <v>20</v>
      </c>
      <c r="B507" s="7">
        <v>10.817000000000004</v>
      </c>
      <c r="C507" s="7"/>
      <c r="D507" s="7"/>
      <c r="E507" s="7"/>
      <c r="F507" s="8"/>
    </row>
    <row r="508" spans="1:6">
      <c r="A508" s="7">
        <v>21</v>
      </c>
      <c r="B508" s="7">
        <v>10.607000000000003</v>
      </c>
      <c r="C508" s="7"/>
      <c r="D508" s="7"/>
      <c r="E508" s="7"/>
      <c r="F508" s="8"/>
    </row>
    <row r="509" spans="1:6">
      <c r="A509" s="7">
        <v>22</v>
      </c>
      <c r="B509" s="7">
        <v>11.127000000000002</v>
      </c>
      <c r="C509" s="7"/>
      <c r="D509" s="7"/>
      <c r="E509" s="7"/>
      <c r="F509" s="8"/>
    </row>
    <row r="510" spans="1:6">
      <c r="A510" s="7">
        <v>22.5</v>
      </c>
      <c r="B510" s="7">
        <v>11.336000000000004</v>
      </c>
      <c r="C510" s="7"/>
      <c r="D510" s="7"/>
      <c r="E510" s="7"/>
      <c r="F510" s="8"/>
    </row>
    <row r="511" spans="1:6">
      <c r="A511" s="7">
        <v>23</v>
      </c>
      <c r="B511" s="7">
        <v>11.574000000000003</v>
      </c>
      <c r="C511" s="7"/>
      <c r="D511" s="7"/>
      <c r="E511" s="7"/>
      <c r="F511" s="8"/>
    </row>
    <row r="512" spans="1:6">
      <c r="A512" s="7">
        <v>24</v>
      </c>
      <c r="B512" s="7">
        <v>12.054000000000004</v>
      </c>
      <c r="C512" s="7"/>
      <c r="D512" s="7"/>
      <c r="E512" s="7"/>
      <c r="F512" s="8"/>
    </row>
    <row r="513" spans="1:6">
      <c r="A513" s="7">
        <v>24</v>
      </c>
      <c r="B513" s="7">
        <v>12.234000000000004</v>
      </c>
      <c r="C513" s="7"/>
      <c r="D513" s="7"/>
      <c r="E513" s="7"/>
      <c r="F513" s="8"/>
    </row>
    <row r="532" spans="1:6">
      <c r="A532" s="6" t="s">
        <v>61</v>
      </c>
      <c r="B532" s="7"/>
      <c r="C532" s="7"/>
      <c r="D532" s="7"/>
      <c r="E532" s="7"/>
      <c r="F532" s="8"/>
    </row>
    <row r="533" spans="1:6">
      <c r="A533" s="7" t="s">
        <v>5</v>
      </c>
      <c r="B533" s="7" t="s">
        <v>46</v>
      </c>
      <c r="C533" s="7"/>
      <c r="D533" s="7"/>
      <c r="E533" s="7"/>
      <c r="F533" s="8" t="s">
        <v>48</v>
      </c>
    </row>
    <row r="534" spans="1:6">
      <c r="A534" s="7">
        <v>0</v>
      </c>
      <c r="B534" s="7">
        <v>13.632000000000005</v>
      </c>
      <c r="C534" s="7"/>
      <c r="D534" s="7"/>
      <c r="E534" s="7"/>
      <c r="F534" s="8" t="s">
        <v>66</v>
      </c>
    </row>
    <row r="535" spans="1:6">
      <c r="A535" s="7">
        <v>1</v>
      </c>
      <c r="B535" s="7">
        <v>13.492000000000004</v>
      </c>
      <c r="C535" s="7"/>
      <c r="D535" s="7"/>
      <c r="E535" s="7"/>
      <c r="F535" s="8"/>
    </row>
    <row r="536" spans="1:6">
      <c r="A536" s="7">
        <v>2</v>
      </c>
      <c r="B536" s="7">
        <v>13.052000000000005</v>
      </c>
      <c r="C536" s="7"/>
      <c r="D536" s="7"/>
      <c r="E536" s="7"/>
      <c r="F536" s="8"/>
    </row>
    <row r="537" spans="1:6">
      <c r="A537" s="7">
        <v>3</v>
      </c>
      <c r="B537" s="7">
        <v>12.042000000000005</v>
      </c>
      <c r="C537" s="7"/>
      <c r="D537" s="7"/>
      <c r="E537" s="7"/>
      <c r="F537" s="8"/>
    </row>
    <row r="538" spans="1:6">
      <c r="A538" s="7">
        <v>4</v>
      </c>
      <c r="B538" s="7">
        <v>11.642000000000005</v>
      </c>
      <c r="C538" s="7"/>
      <c r="D538" s="7"/>
      <c r="E538" s="7"/>
      <c r="F538" s="8"/>
    </row>
    <row r="539" spans="1:6">
      <c r="A539" s="7">
        <v>5</v>
      </c>
      <c r="B539" s="7">
        <v>11.334000000000003</v>
      </c>
      <c r="C539" s="7"/>
      <c r="D539" s="7"/>
      <c r="E539" s="7"/>
      <c r="F539" s="8"/>
    </row>
    <row r="540" spans="1:6">
      <c r="A540" s="7">
        <v>6</v>
      </c>
      <c r="B540" s="7">
        <v>11.084000000000003</v>
      </c>
      <c r="C540" s="7"/>
      <c r="D540" s="7"/>
      <c r="E540" s="7"/>
      <c r="F540" s="8"/>
    </row>
    <row r="541" spans="1:6">
      <c r="A541" s="7">
        <v>7</v>
      </c>
      <c r="B541" s="7">
        <v>11.034000000000002</v>
      </c>
      <c r="C541" s="7"/>
      <c r="D541" s="7"/>
      <c r="E541" s="7"/>
      <c r="F541" s="8"/>
    </row>
    <row r="542" spans="1:6">
      <c r="A542" s="7">
        <v>8</v>
      </c>
      <c r="B542" s="7">
        <v>10.974000000000004</v>
      </c>
      <c r="C542" s="7"/>
      <c r="D542" s="7"/>
      <c r="E542" s="7"/>
      <c r="F542" s="8"/>
    </row>
    <row r="543" spans="1:6">
      <c r="A543" s="7">
        <v>9</v>
      </c>
      <c r="B543" s="7">
        <v>10.944000000000003</v>
      </c>
      <c r="C543" s="7"/>
      <c r="D543" s="7"/>
      <c r="E543" s="7"/>
      <c r="F543" s="8"/>
    </row>
    <row r="544" spans="1:6">
      <c r="A544" s="7">
        <v>11</v>
      </c>
      <c r="B544" s="7">
        <v>10.964000000000004</v>
      </c>
      <c r="C544" s="7"/>
      <c r="D544" s="7"/>
      <c r="E544" s="7"/>
      <c r="F544" s="8"/>
    </row>
    <row r="545" spans="1:6">
      <c r="A545" s="7">
        <v>13</v>
      </c>
      <c r="B545" s="7">
        <v>10.944000000000003</v>
      </c>
      <c r="C545" s="7"/>
      <c r="D545" s="7"/>
      <c r="E545" s="7"/>
      <c r="F545" s="8"/>
    </row>
    <row r="546" spans="1:6">
      <c r="A546" s="7">
        <v>15</v>
      </c>
      <c r="B546" s="7">
        <v>10.864000000000003</v>
      </c>
      <c r="C546" s="7"/>
      <c r="D546" s="7"/>
      <c r="E546" s="7"/>
      <c r="F546" s="8"/>
    </row>
    <row r="547" spans="1:6">
      <c r="A547" s="7">
        <v>17</v>
      </c>
      <c r="B547" s="7">
        <v>10.794000000000004</v>
      </c>
      <c r="C547" s="7"/>
      <c r="D547" s="7"/>
      <c r="E547" s="7"/>
      <c r="F547" s="8"/>
    </row>
    <row r="548" spans="1:6">
      <c r="A548" s="7">
        <v>19</v>
      </c>
      <c r="B548" s="7">
        <v>11.104000000000003</v>
      </c>
      <c r="C548" s="7"/>
      <c r="D548" s="7"/>
      <c r="E548" s="7"/>
      <c r="F548" s="8"/>
    </row>
    <row r="549" spans="1:6">
      <c r="A549" s="7">
        <v>21</v>
      </c>
      <c r="B549" s="7">
        <v>11.114000000000003</v>
      </c>
      <c r="C549" s="7"/>
      <c r="D549" s="7"/>
      <c r="E549" s="7"/>
      <c r="F549" s="8"/>
    </row>
    <row r="550" spans="1:6">
      <c r="A550" s="7">
        <v>22</v>
      </c>
      <c r="B550" s="7">
        <v>11.064000000000004</v>
      </c>
      <c r="C550" s="7"/>
      <c r="D550" s="7"/>
      <c r="E550" s="7"/>
      <c r="F550" s="8"/>
    </row>
    <row r="551" spans="1:6">
      <c r="A551" s="7">
        <v>23</v>
      </c>
      <c r="B551" s="7">
        <v>11.044000000000004</v>
      </c>
      <c r="C551" s="7"/>
      <c r="D551" s="7"/>
      <c r="E551" s="7"/>
      <c r="F551" s="8"/>
    </row>
    <row r="552" spans="1:6">
      <c r="A552" s="7">
        <v>24</v>
      </c>
      <c r="B552" s="7">
        <v>11.084000000000003</v>
      </c>
      <c r="C552" s="7"/>
      <c r="D552" s="7"/>
      <c r="E552" s="7"/>
      <c r="F552" s="8"/>
    </row>
    <row r="553" spans="1:6">
      <c r="A553" s="7">
        <v>24.5</v>
      </c>
      <c r="B553" s="7">
        <v>11.334000000000003</v>
      </c>
      <c r="C553" s="7"/>
      <c r="D553" s="7"/>
      <c r="E553" s="7"/>
      <c r="F553" s="8"/>
    </row>
    <row r="554" spans="1:6">
      <c r="A554" s="7">
        <v>25</v>
      </c>
      <c r="B554" s="7">
        <v>11.572000000000005</v>
      </c>
      <c r="C554" s="7"/>
      <c r="D554" s="7"/>
      <c r="E554" s="7"/>
      <c r="F554" s="8"/>
    </row>
    <row r="555" spans="1:6">
      <c r="A555" s="7">
        <v>26</v>
      </c>
      <c r="B555" s="7">
        <v>11.952000000000005</v>
      </c>
      <c r="C555" s="7"/>
      <c r="D555" s="7"/>
      <c r="E555" s="7"/>
      <c r="F555" s="8"/>
    </row>
    <row r="556" spans="1:6">
      <c r="A556" s="7">
        <v>28</v>
      </c>
      <c r="B556" s="7">
        <v>12.522000000000004</v>
      </c>
      <c r="C556" s="7"/>
      <c r="D556" s="7"/>
      <c r="E556" s="7"/>
      <c r="F556" s="8"/>
    </row>
    <row r="574" spans="1:6">
      <c r="A574" s="6" t="s">
        <v>62</v>
      </c>
      <c r="B574" s="7"/>
      <c r="C574" s="7"/>
      <c r="D574" s="7"/>
      <c r="E574" s="7"/>
      <c r="F574" s="8"/>
    </row>
    <row r="575" spans="1:6">
      <c r="A575" s="7" t="s">
        <v>5</v>
      </c>
      <c r="B575" s="7" t="s">
        <v>46</v>
      </c>
      <c r="C575" s="7"/>
      <c r="D575" s="7"/>
      <c r="E575" s="7"/>
      <c r="F575" s="8" t="s">
        <v>48</v>
      </c>
    </row>
    <row r="576" spans="1:6">
      <c r="A576" s="7">
        <v>0</v>
      </c>
      <c r="B576" s="7">
        <v>13.679000000000006</v>
      </c>
      <c r="C576" s="7"/>
      <c r="D576" s="7"/>
      <c r="E576" s="7"/>
      <c r="F576" s="8" t="s">
        <v>66</v>
      </c>
    </row>
    <row r="577" spans="1:6">
      <c r="A577" s="7">
        <v>1</v>
      </c>
      <c r="B577" s="7">
        <v>13.619000000000005</v>
      </c>
      <c r="C577" s="7"/>
      <c r="D577" s="7"/>
      <c r="E577" s="7"/>
      <c r="F577" s="8"/>
    </row>
    <row r="578" spans="1:6">
      <c r="A578" s="7">
        <v>2</v>
      </c>
      <c r="B578" s="7">
        <v>12.929000000000006</v>
      </c>
      <c r="C578" s="7"/>
      <c r="D578" s="7"/>
      <c r="E578" s="7"/>
      <c r="F578" s="8"/>
    </row>
    <row r="579" spans="1:6">
      <c r="A579" s="7">
        <v>3</v>
      </c>
      <c r="B579" s="7">
        <v>12.299000000000005</v>
      </c>
      <c r="C579" s="7"/>
      <c r="D579" s="7"/>
      <c r="E579" s="7"/>
      <c r="F579" s="8"/>
    </row>
    <row r="580" spans="1:6">
      <c r="A580" s="7">
        <v>4</v>
      </c>
      <c r="B580" s="7">
        <v>11.779000000000005</v>
      </c>
      <c r="C580" s="7"/>
      <c r="D580" s="7"/>
      <c r="E580" s="7"/>
      <c r="F580" s="8"/>
    </row>
    <row r="581" spans="1:6">
      <c r="A581" s="7">
        <v>5</v>
      </c>
      <c r="B581" s="7">
        <v>11.428000000000004</v>
      </c>
      <c r="C581" s="7"/>
      <c r="D581" s="7"/>
      <c r="E581" s="7"/>
      <c r="F581" s="8"/>
    </row>
    <row r="582" spans="1:6">
      <c r="A582" s="7">
        <v>6</v>
      </c>
      <c r="B582" s="7">
        <v>11.068000000000005</v>
      </c>
      <c r="C582" s="7"/>
      <c r="D582" s="7"/>
      <c r="E582" s="7"/>
      <c r="F582" s="8"/>
    </row>
    <row r="583" spans="1:6">
      <c r="A583" s="7">
        <v>7</v>
      </c>
      <c r="B583" s="7">
        <v>10.928000000000004</v>
      </c>
      <c r="C583" s="7"/>
      <c r="D583" s="7"/>
      <c r="E583" s="7"/>
      <c r="F583" s="8"/>
    </row>
    <row r="584" spans="1:6">
      <c r="A584" s="7">
        <v>8</v>
      </c>
      <c r="B584" s="7">
        <v>10.958000000000004</v>
      </c>
      <c r="C584" s="7"/>
      <c r="D584" s="7"/>
      <c r="E584" s="7"/>
      <c r="F584" s="8"/>
    </row>
    <row r="585" spans="1:6">
      <c r="A585" s="7">
        <v>9</v>
      </c>
      <c r="B585" s="7">
        <v>10.958000000000004</v>
      </c>
      <c r="C585" s="7"/>
      <c r="D585" s="7"/>
      <c r="E585" s="7"/>
      <c r="F585" s="8"/>
    </row>
    <row r="586" spans="1:6">
      <c r="A586" s="7">
        <v>10</v>
      </c>
      <c r="B586" s="7">
        <v>10.868000000000004</v>
      </c>
      <c r="C586" s="7"/>
      <c r="D586" s="7"/>
      <c r="E586" s="7"/>
      <c r="F586" s="8"/>
    </row>
    <row r="587" spans="1:6">
      <c r="A587" s="7">
        <v>12</v>
      </c>
      <c r="B587" s="7">
        <v>10.878000000000004</v>
      </c>
      <c r="C587" s="7"/>
      <c r="D587" s="7"/>
      <c r="E587" s="7"/>
      <c r="F587" s="8"/>
    </row>
    <row r="588" spans="1:6">
      <c r="A588" s="7">
        <v>14</v>
      </c>
      <c r="B588" s="7">
        <v>10.868000000000004</v>
      </c>
      <c r="C588" s="7"/>
      <c r="D588" s="7"/>
      <c r="E588" s="7"/>
      <c r="F588" s="8"/>
    </row>
    <row r="589" spans="1:6">
      <c r="A589" s="7">
        <v>16</v>
      </c>
      <c r="B589" s="7">
        <v>10.878000000000004</v>
      </c>
      <c r="C589" s="7"/>
      <c r="D589" s="7"/>
      <c r="E589" s="7"/>
      <c r="F589" s="8"/>
    </row>
    <row r="590" spans="1:6">
      <c r="A590" s="7">
        <v>17</v>
      </c>
      <c r="B590" s="7">
        <v>11.028000000000004</v>
      </c>
      <c r="C590" s="7"/>
      <c r="D590" s="7"/>
      <c r="E590" s="7"/>
      <c r="F590" s="8"/>
    </row>
    <row r="591" spans="1:6">
      <c r="A591" s="7">
        <v>18</v>
      </c>
      <c r="B591" s="7">
        <v>10.998000000000005</v>
      </c>
      <c r="C591" s="7"/>
      <c r="D591" s="7"/>
      <c r="E591" s="7"/>
      <c r="F591" s="8"/>
    </row>
    <row r="592" spans="1:6">
      <c r="A592" s="7">
        <v>19</v>
      </c>
      <c r="B592" s="7">
        <v>11.118000000000004</v>
      </c>
      <c r="C592" s="7"/>
      <c r="D592" s="7"/>
      <c r="E592" s="7"/>
      <c r="F592" s="8"/>
    </row>
    <row r="593" spans="1:6">
      <c r="A593" s="7">
        <v>20</v>
      </c>
      <c r="B593" s="7">
        <v>11.428000000000004</v>
      </c>
      <c r="C593" s="7"/>
      <c r="D593" s="7"/>
      <c r="E593" s="7"/>
      <c r="F593" s="8"/>
    </row>
    <row r="594" spans="1:6">
      <c r="A594" s="7">
        <v>21</v>
      </c>
      <c r="B594" s="7">
        <v>12.029000000000005</v>
      </c>
      <c r="C594" s="7"/>
      <c r="D594" s="7"/>
      <c r="E594" s="7"/>
      <c r="F594" s="8"/>
    </row>
    <row r="595" spans="1:6">
      <c r="A595" s="7">
        <v>22</v>
      </c>
      <c r="B595" s="7">
        <v>12.679000000000006</v>
      </c>
      <c r="C595" s="7"/>
      <c r="D595" s="7"/>
      <c r="E595" s="7"/>
      <c r="F595" s="8"/>
    </row>
    <row r="596" spans="1:6">
      <c r="A596" s="7">
        <v>23</v>
      </c>
      <c r="B596" s="7">
        <v>12.859000000000005</v>
      </c>
      <c r="C596" s="7"/>
      <c r="D596" s="7"/>
      <c r="E596" s="7"/>
      <c r="F596" s="8"/>
    </row>
    <row r="597" spans="1:6">
      <c r="A597" s="7">
        <v>24</v>
      </c>
      <c r="B597" s="7">
        <v>12.899000000000004</v>
      </c>
      <c r="C597" s="7"/>
      <c r="D597" s="7"/>
      <c r="E597" s="7"/>
      <c r="F597" s="8"/>
    </row>
    <row r="614" spans="1:6">
      <c r="A614" s="6" t="s">
        <v>63</v>
      </c>
      <c r="B614" s="7"/>
      <c r="C614" s="7"/>
      <c r="D614" s="7"/>
      <c r="E614" s="7"/>
      <c r="F614" s="8"/>
    </row>
    <row r="615" spans="1:6">
      <c r="A615" s="7" t="s">
        <v>5</v>
      </c>
      <c r="B615" s="7" t="s">
        <v>46</v>
      </c>
      <c r="C615" s="7"/>
      <c r="D615" s="7"/>
      <c r="E615" s="7"/>
      <c r="F615" s="8" t="s">
        <v>48</v>
      </c>
    </row>
    <row r="616" spans="1:6">
      <c r="A616" s="7">
        <v>0</v>
      </c>
      <c r="B616" s="7">
        <v>13.670000000000005</v>
      </c>
      <c r="C616" s="7"/>
      <c r="D616" s="7"/>
      <c r="E616" s="7"/>
      <c r="F616" s="8" t="s">
        <v>66</v>
      </c>
    </row>
    <row r="617" spans="1:6">
      <c r="A617" s="7">
        <v>1</v>
      </c>
      <c r="B617" s="7">
        <v>13.430000000000005</v>
      </c>
      <c r="C617" s="7"/>
      <c r="D617" s="7"/>
      <c r="E617" s="7"/>
      <c r="F617" s="8"/>
    </row>
    <row r="618" spans="1:6">
      <c r="A618" s="7">
        <v>2</v>
      </c>
      <c r="B618" s="7">
        <v>12.100000000000005</v>
      </c>
      <c r="C618" s="7"/>
      <c r="D618" s="7"/>
      <c r="E618" s="7"/>
      <c r="F618" s="8"/>
    </row>
    <row r="619" spans="1:6">
      <c r="A619" s="7">
        <v>3</v>
      </c>
      <c r="B619" s="7">
        <v>11.480000000000004</v>
      </c>
      <c r="C619" s="7"/>
      <c r="D619" s="7"/>
      <c r="E619" s="7"/>
      <c r="F619" s="8"/>
    </row>
    <row r="620" spans="1:6">
      <c r="A620" s="7">
        <v>3.2</v>
      </c>
      <c r="B620" s="7">
        <v>11.432000000000004</v>
      </c>
      <c r="C620" s="7"/>
      <c r="D620" s="7"/>
      <c r="E620" s="7"/>
      <c r="F620" s="8"/>
    </row>
    <row r="621" spans="1:6">
      <c r="A621" s="7">
        <v>4</v>
      </c>
      <c r="B621" s="7">
        <v>11.162000000000004</v>
      </c>
      <c r="C621" s="7"/>
      <c r="D621" s="7"/>
      <c r="E621" s="7"/>
      <c r="F621" s="8"/>
    </row>
    <row r="622" spans="1:6">
      <c r="A622" s="7">
        <v>5</v>
      </c>
      <c r="B622" s="7">
        <v>10.962000000000003</v>
      </c>
      <c r="C622" s="7"/>
      <c r="D622" s="7"/>
      <c r="E622" s="7"/>
      <c r="F622" s="8"/>
    </row>
    <row r="623" spans="1:6">
      <c r="A623" s="7">
        <v>6</v>
      </c>
      <c r="B623" s="7">
        <v>10.732000000000005</v>
      </c>
      <c r="C623" s="7"/>
      <c r="D623" s="7"/>
      <c r="E623" s="7"/>
      <c r="F623" s="8"/>
    </row>
    <row r="624" spans="1:6">
      <c r="A624" s="7">
        <v>8</v>
      </c>
      <c r="B624" s="7">
        <v>10.682000000000004</v>
      </c>
      <c r="C624" s="7"/>
      <c r="D624" s="7"/>
      <c r="E624" s="7"/>
      <c r="F624" s="8"/>
    </row>
    <row r="625" spans="1:6">
      <c r="A625" s="7">
        <v>10</v>
      </c>
      <c r="B625" s="7">
        <v>10.622000000000003</v>
      </c>
      <c r="C625" s="7"/>
      <c r="D625" s="7"/>
      <c r="E625" s="7"/>
      <c r="F625" s="8"/>
    </row>
    <row r="626" spans="1:6">
      <c r="A626" s="7">
        <v>12</v>
      </c>
      <c r="B626" s="7">
        <v>10.562000000000005</v>
      </c>
      <c r="C626" s="7"/>
      <c r="D626" s="7"/>
      <c r="E626" s="7"/>
      <c r="F626" s="8"/>
    </row>
    <row r="627" spans="1:6">
      <c r="A627" s="7">
        <v>14</v>
      </c>
      <c r="B627" s="7">
        <v>10.652000000000005</v>
      </c>
      <c r="C627" s="7"/>
      <c r="D627" s="7"/>
      <c r="E627" s="7"/>
      <c r="F627" s="8"/>
    </row>
    <row r="628" spans="1:6">
      <c r="A628" s="7">
        <v>16</v>
      </c>
      <c r="B628" s="7">
        <v>10.812000000000005</v>
      </c>
      <c r="C628" s="7"/>
      <c r="D628" s="7"/>
      <c r="E628" s="7"/>
      <c r="F628" s="8"/>
    </row>
    <row r="629" spans="1:6">
      <c r="A629" s="7">
        <v>18</v>
      </c>
      <c r="B629" s="7">
        <v>11.002000000000004</v>
      </c>
      <c r="C629" s="7"/>
      <c r="D629" s="7"/>
      <c r="E629" s="7"/>
      <c r="F629" s="8"/>
    </row>
    <row r="630" spans="1:6">
      <c r="A630" s="7">
        <v>19</v>
      </c>
      <c r="B630" s="7">
        <v>11.012000000000004</v>
      </c>
      <c r="C630" s="7"/>
      <c r="D630" s="7"/>
      <c r="E630" s="7"/>
      <c r="F630" s="8"/>
    </row>
    <row r="631" spans="1:6">
      <c r="A631" s="7">
        <v>20</v>
      </c>
      <c r="B631" s="7">
        <v>11.022000000000004</v>
      </c>
      <c r="C631" s="7"/>
      <c r="D631" s="7"/>
      <c r="E631" s="7"/>
      <c r="F631" s="8"/>
    </row>
    <row r="632" spans="1:6">
      <c r="A632" s="7">
        <v>21</v>
      </c>
      <c r="B632" s="7">
        <v>11.432000000000004</v>
      </c>
      <c r="C632" s="7"/>
      <c r="D632" s="7"/>
      <c r="E632" s="7"/>
      <c r="F632" s="8"/>
    </row>
    <row r="633" spans="1:6">
      <c r="A633" s="7">
        <v>22</v>
      </c>
      <c r="B633" s="7">
        <v>11.640000000000004</v>
      </c>
      <c r="C633" s="7"/>
      <c r="D633" s="7"/>
      <c r="E633" s="7"/>
      <c r="F633" s="8"/>
    </row>
    <row r="634" spans="1:6">
      <c r="A634" s="7">
        <v>23</v>
      </c>
      <c r="B634" s="7">
        <v>12.170000000000005</v>
      </c>
      <c r="C634" s="7"/>
      <c r="D634" s="7"/>
      <c r="E634" s="7"/>
      <c r="F634" s="8"/>
    </row>
    <row r="635" spans="1:6">
      <c r="A635" s="7">
        <v>24</v>
      </c>
      <c r="B635" s="7">
        <v>12.720000000000004</v>
      </c>
      <c r="C635" s="7"/>
      <c r="D635" s="7"/>
      <c r="E635" s="7"/>
      <c r="F635" s="8"/>
    </row>
    <row r="636" spans="1:6">
      <c r="A636" s="7">
        <v>26</v>
      </c>
      <c r="B636" s="7">
        <v>13.120000000000005</v>
      </c>
      <c r="C636" s="7"/>
      <c r="D636" s="7"/>
      <c r="E636" s="7"/>
      <c r="F636" s="8"/>
    </row>
    <row r="656" spans="1:6">
      <c r="A656" s="6" t="s">
        <v>64</v>
      </c>
      <c r="B656" s="7"/>
      <c r="C656" s="7"/>
      <c r="D656" s="7"/>
      <c r="E656" s="7"/>
      <c r="F656" s="8"/>
    </row>
    <row r="657" spans="1:6">
      <c r="A657" s="7" t="s">
        <v>5</v>
      </c>
      <c r="B657" s="7" t="s">
        <v>46</v>
      </c>
      <c r="C657" s="7"/>
      <c r="D657" s="7"/>
      <c r="E657" s="7"/>
      <c r="F657" s="8" t="s">
        <v>48</v>
      </c>
    </row>
    <row r="658" spans="1:6">
      <c r="A658" s="7">
        <v>0</v>
      </c>
      <c r="B658" s="7">
        <v>13.767000000000005</v>
      </c>
      <c r="C658" s="7"/>
      <c r="D658" s="7"/>
      <c r="E658" s="7"/>
      <c r="F658" s="8" t="s">
        <v>66</v>
      </c>
    </row>
    <row r="659" spans="1:6">
      <c r="A659" s="7">
        <v>1</v>
      </c>
      <c r="B659" s="7">
        <v>13.507000000000005</v>
      </c>
      <c r="C659" s="7"/>
      <c r="D659" s="7"/>
      <c r="E659" s="7"/>
      <c r="F659" s="8"/>
    </row>
    <row r="660" spans="1:6">
      <c r="A660" s="7">
        <v>2</v>
      </c>
      <c r="B660" s="7">
        <v>12.507000000000005</v>
      </c>
      <c r="C660" s="7"/>
      <c r="D660" s="7"/>
      <c r="E660" s="7"/>
      <c r="F660" s="8"/>
    </row>
    <row r="661" spans="1:6">
      <c r="A661" s="7">
        <v>3</v>
      </c>
      <c r="B661" s="7">
        <v>11.794000000000006</v>
      </c>
      <c r="C661" s="7"/>
      <c r="D661" s="7"/>
      <c r="E661" s="7"/>
      <c r="F661" s="8"/>
    </row>
    <row r="662" spans="1:6">
      <c r="A662" s="7">
        <v>3.5</v>
      </c>
      <c r="B662" s="7">
        <v>11.426000000000005</v>
      </c>
      <c r="C662" s="7"/>
      <c r="D662" s="7"/>
      <c r="E662" s="7"/>
      <c r="F662" s="8"/>
    </row>
    <row r="663" spans="1:6">
      <c r="A663" s="7">
        <v>4</v>
      </c>
      <c r="B663" s="7">
        <v>11.106</v>
      </c>
      <c r="C663" s="7"/>
      <c r="D663" s="7"/>
      <c r="E663" s="7"/>
      <c r="F663" s="8"/>
    </row>
    <row r="664" spans="1:6">
      <c r="A664" s="7">
        <v>5</v>
      </c>
      <c r="B664" s="7">
        <v>10.726000000000006</v>
      </c>
      <c r="C664" s="7"/>
      <c r="D664" s="7"/>
      <c r="E664" s="7"/>
      <c r="F664" s="8"/>
    </row>
    <row r="665" spans="1:6">
      <c r="A665" s="7">
        <v>6</v>
      </c>
      <c r="B665" s="7">
        <v>10.676000000000005</v>
      </c>
      <c r="C665" s="7"/>
      <c r="D665" s="7"/>
      <c r="E665" s="7"/>
      <c r="F665" s="8"/>
    </row>
    <row r="666" spans="1:6">
      <c r="A666" s="7">
        <v>7</v>
      </c>
      <c r="B666" s="7">
        <v>10.556000000000006</v>
      </c>
      <c r="C666" s="7"/>
      <c r="D666" s="7"/>
      <c r="E666" s="7"/>
      <c r="F666" s="8"/>
    </row>
    <row r="667" spans="1:6">
      <c r="A667" s="7">
        <v>8</v>
      </c>
      <c r="B667" s="7">
        <v>10.626000000000005</v>
      </c>
      <c r="C667" s="7"/>
      <c r="D667" s="7"/>
      <c r="E667" s="7"/>
      <c r="F667" s="8"/>
    </row>
    <row r="668" spans="1:6">
      <c r="A668" s="7">
        <v>10</v>
      </c>
      <c r="B668" s="7">
        <v>10.536000000000005</v>
      </c>
      <c r="C668" s="7"/>
      <c r="D668" s="7"/>
      <c r="E668" s="7"/>
      <c r="F668" s="8"/>
    </row>
    <row r="669" spans="1:6">
      <c r="A669" s="7">
        <v>12</v>
      </c>
      <c r="B669" s="7">
        <v>10.586000000000006</v>
      </c>
      <c r="C669" s="7"/>
      <c r="D669" s="7"/>
      <c r="E669" s="7"/>
      <c r="F669" s="8"/>
    </row>
    <row r="670" spans="1:6">
      <c r="A670" s="7">
        <v>14</v>
      </c>
      <c r="B670" s="7">
        <v>10.626000000000005</v>
      </c>
      <c r="C670" s="7"/>
      <c r="D670" s="7"/>
      <c r="E670" s="7"/>
      <c r="F670" s="8"/>
    </row>
    <row r="671" spans="1:6">
      <c r="A671" s="7">
        <v>16</v>
      </c>
      <c r="B671" s="7">
        <v>10.786000000000005</v>
      </c>
      <c r="C671" s="7"/>
      <c r="D671" s="7"/>
      <c r="E671" s="7"/>
      <c r="F671" s="8"/>
    </row>
    <row r="672" spans="1:6">
      <c r="A672" s="7">
        <v>18</v>
      </c>
      <c r="B672" s="7">
        <v>10.726000000000006</v>
      </c>
      <c r="C672" s="7"/>
      <c r="D672" s="7"/>
      <c r="E672" s="7"/>
      <c r="F672" s="8"/>
    </row>
    <row r="673" spans="1:6">
      <c r="A673" s="7">
        <v>19</v>
      </c>
      <c r="B673" s="7">
        <v>10.926000000000005</v>
      </c>
      <c r="C673" s="7"/>
      <c r="D673" s="7"/>
      <c r="E673" s="7"/>
      <c r="F673" s="8"/>
    </row>
    <row r="674" spans="1:6">
      <c r="A674" s="7">
        <v>20</v>
      </c>
      <c r="B674" s="7">
        <v>11.096000000000005</v>
      </c>
      <c r="C674" s="7"/>
      <c r="D674" s="7"/>
      <c r="E674" s="7"/>
      <c r="F674" s="8"/>
    </row>
    <row r="675" spans="1:6">
      <c r="A675" s="7">
        <v>21</v>
      </c>
      <c r="B675" s="7">
        <v>11.176000000000005</v>
      </c>
      <c r="C675" s="7"/>
      <c r="D675" s="7"/>
      <c r="E675" s="7"/>
      <c r="F675" s="8"/>
    </row>
    <row r="676" spans="1:6">
      <c r="A676" s="7">
        <v>21.5</v>
      </c>
      <c r="B676" s="7">
        <v>11.426000000000005</v>
      </c>
      <c r="C676" s="7"/>
      <c r="D676" s="7"/>
      <c r="E676" s="7"/>
      <c r="F676" s="8"/>
    </row>
    <row r="677" spans="1:6">
      <c r="A677" s="7">
        <v>22</v>
      </c>
      <c r="B677" s="7">
        <v>11.567000000000005</v>
      </c>
      <c r="C677" s="7"/>
      <c r="D677" s="7"/>
      <c r="E677" s="7"/>
      <c r="F677" s="8"/>
    </row>
    <row r="678" spans="1:6">
      <c r="A678" s="7">
        <v>23</v>
      </c>
      <c r="B678" s="7">
        <v>12.007000000000005</v>
      </c>
      <c r="C678" s="7"/>
      <c r="D678" s="7"/>
      <c r="E678" s="7"/>
      <c r="F678" s="8"/>
    </row>
    <row r="679" spans="1:6">
      <c r="A679" s="7">
        <v>24</v>
      </c>
      <c r="B679" s="7">
        <v>12.557000000000006</v>
      </c>
      <c r="C679" s="7"/>
      <c r="D679" s="7"/>
      <c r="E679" s="7"/>
      <c r="F679" s="8"/>
    </row>
    <row r="680" spans="1:6">
      <c r="A680" s="7">
        <v>25</v>
      </c>
      <c r="B680" s="7">
        <v>12.857000000000006</v>
      </c>
      <c r="C680" s="7"/>
      <c r="D680" s="7"/>
      <c r="E680" s="7"/>
      <c r="F680" s="8"/>
    </row>
    <row r="681" spans="1:6">
      <c r="A681" s="7">
        <v>28</v>
      </c>
      <c r="B681" s="7">
        <v>12.857000000000006</v>
      </c>
      <c r="C681" s="7"/>
      <c r="D681" s="7"/>
      <c r="E681" s="7"/>
      <c r="F681" s="8"/>
    </row>
    <row r="697" spans="1:6">
      <c r="A697" s="6" t="s">
        <v>67</v>
      </c>
      <c r="B697" s="7"/>
      <c r="C697" s="7"/>
      <c r="D697" s="7"/>
      <c r="E697" s="7"/>
      <c r="F697" s="8"/>
    </row>
    <row r="698" spans="1:6">
      <c r="A698" s="7" t="s">
        <v>5</v>
      </c>
      <c r="B698" s="7" t="s">
        <v>46</v>
      </c>
      <c r="C698" s="7"/>
      <c r="D698" s="7"/>
      <c r="E698" s="7"/>
      <c r="F698" s="8" t="s">
        <v>48</v>
      </c>
    </row>
    <row r="699" spans="1:6">
      <c r="A699" s="7">
        <v>0</v>
      </c>
      <c r="B699" s="7">
        <v>14.138000000000007</v>
      </c>
      <c r="C699" s="7"/>
      <c r="D699" s="7"/>
      <c r="E699" s="7"/>
      <c r="F699" s="8" t="s">
        <v>66</v>
      </c>
    </row>
    <row r="700" spans="1:6">
      <c r="A700" s="7">
        <v>1</v>
      </c>
      <c r="B700" s="7">
        <v>14.028000000000006</v>
      </c>
      <c r="C700" s="7"/>
      <c r="D700" s="7"/>
      <c r="E700" s="7"/>
      <c r="F700" s="8"/>
    </row>
    <row r="701" spans="1:6">
      <c r="A701" s="7">
        <v>2</v>
      </c>
      <c r="B701" s="7">
        <v>13.508000000000006</v>
      </c>
      <c r="C701" s="7"/>
      <c r="D701" s="7"/>
      <c r="E701" s="7"/>
      <c r="F701" s="8"/>
    </row>
    <row r="702" spans="1:6">
      <c r="A702" s="7">
        <v>3</v>
      </c>
      <c r="B702" s="7">
        <v>12.308000000000007</v>
      </c>
      <c r="C702" s="7"/>
      <c r="D702" s="7"/>
      <c r="E702" s="7"/>
      <c r="F702" s="8"/>
    </row>
    <row r="703" spans="1:6">
      <c r="A703" s="7">
        <v>4</v>
      </c>
      <c r="B703" s="7">
        <v>11.418000000000006</v>
      </c>
      <c r="C703" s="7"/>
      <c r="D703" s="7"/>
      <c r="E703" s="7"/>
      <c r="F703" s="8"/>
    </row>
    <row r="704" spans="1:6">
      <c r="A704" s="7">
        <v>5</v>
      </c>
      <c r="B704" s="7">
        <v>11.168000000000006</v>
      </c>
      <c r="C704" s="7"/>
      <c r="D704" s="7"/>
      <c r="E704" s="7"/>
      <c r="F704" s="8"/>
    </row>
    <row r="705" spans="1:6">
      <c r="A705" s="7">
        <v>6</v>
      </c>
      <c r="B705" s="7">
        <v>10.828000000000007</v>
      </c>
      <c r="C705" s="7"/>
      <c r="D705" s="7"/>
      <c r="E705" s="7"/>
      <c r="F705" s="8"/>
    </row>
    <row r="706" spans="1:6">
      <c r="A706" s="7">
        <v>7</v>
      </c>
      <c r="B706" s="7">
        <v>10.618000000000006</v>
      </c>
      <c r="C706" s="7"/>
      <c r="D706" s="7"/>
      <c r="E706" s="7"/>
      <c r="F706" s="8"/>
    </row>
    <row r="707" spans="1:6">
      <c r="A707" s="7">
        <v>9</v>
      </c>
      <c r="B707" s="7">
        <v>10.268000000000006</v>
      </c>
      <c r="C707" s="7"/>
      <c r="D707" s="7"/>
      <c r="E707" s="7"/>
      <c r="F707" s="8"/>
    </row>
    <row r="708" spans="1:6">
      <c r="A708" s="7">
        <v>11</v>
      </c>
      <c r="B708" s="7">
        <v>10.258000000000006</v>
      </c>
      <c r="C708" s="7"/>
      <c r="D708" s="7"/>
      <c r="E708" s="7"/>
      <c r="F708" s="8"/>
    </row>
    <row r="709" spans="1:6">
      <c r="A709" s="7">
        <v>13</v>
      </c>
      <c r="B709" s="7">
        <v>10.238000000000007</v>
      </c>
      <c r="C709" s="7"/>
      <c r="D709" s="7"/>
      <c r="E709" s="7"/>
      <c r="F709" s="8"/>
    </row>
    <row r="710" spans="1:6">
      <c r="A710" s="7">
        <v>15</v>
      </c>
      <c r="B710" s="7">
        <v>10.378000000000007</v>
      </c>
      <c r="C710" s="7"/>
      <c r="D710" s="7"/>
      <c r="E710" s="7"/>
      <c r="F710" s="8"/>
    </row>
    <row r="711" spans="1:6">
      <c r="A711" s="7">
        <v>17</v>
      </c>
      <c r="B711" s="7">
        <v>10.498000000000006</v>
      </c>
      <c r="C711" s="7"/>
      <c r="D711" s="7"/>
      <c r="E711" s="7"/>
      <c r="F711" s="8"/>
    </row>
    <row r="712" spans="1:6">
      <c r="A712" s="7">
        <v>18</v>
      </c>
      <c r="B712" s="7">
        <v>10.718000000000007</v>
      </c>
      <c r="C712" s="7"/>
      <c r="D712" s="7"/>
      <c r="E712" s="7"/>
      <c r="F712" s="8"/>
    </row>
    <row r="713" spans="1:6">
      <c r="A713" s="7">
        <v>19</v>
      </c>
      <c r="B713" s="7">
        <v>10.718000000000007</v>
      </c>
      <c r="C713" s="7"/>
      <c r="D713" s="7"/>
      <c r="E713" s="7"/>
      <c r="F713" s="8"/>
    </row>
    <row r="714" spans="1:6">
      <c r="A714" s="7">
        <v>20</v>
      </c>
      <c r="B714" s="7">
        <v>11.048000000000007</v>
      </c>
      <c r="C714" s="7"/>
      <c r="D714" s="7"/>
      <c r="E714" s="7"/>
      <c r="F714" s="8"/>
    </row>
    <row r="715" spans="1:6">
      <c r="A715" s="7">
        <v>21</v>
      </c>
      <c r="B715" s="7">
        <v>11.418000000000006</v>
      </c>
      <c r="C715" s="7"/>
      <c r="D715" s="7"/>
      <c r="E715" s="7"/>
      <c r="F715" s="8"/>
    </row>
    <row r="716" spans="1:6">
      <c r="A716" s="7">
        <v>22</v>
      </c>
      <c r="B716" s="7">
        <v>12.118000000000006</v>
      </c>
      <c r="C716" s="7"/>
      <c r="D716" s="7"/>
      <c r="E716" s="7"/>
      <c r="F716" s="8"/>
    </row>
    <row r="717" spans="1:6">
      <c r="A717" s="7">
        <v>23</v>
      </c>
      <c r="B717" s="7">
        <v>12.648000000000007</v>
      </c>
      <c r="C717" s="7"/>
      <c r="D717" s="7"/>
      <c r="E717" s="7"/>
      <c r="F717" s="8"/>
    </row>
    <row r="718" spans="1:6">
      <c r="A718" s="7">
        <v>24</v>
      </c>
      <c r="B718" s="7">
        <v>13.228000000000007</v>
      </c>
      <c r="C718" s="7"/>
      <c r="D718" s="7"/>
      <c r="E718" s="7"/>
      <c r="F718" s="8"/>
    </row>
    <row r="719" spans="1:6">
      <c r="A719" s="7">
        <v>25</v>
      </c>
      <c r="B719" s="7">
        <v>13.318000000000007</v>
      </c>
      <c r="C719" s="7"/>
      <c r="D719" s="7"/>
      <c r="E719" s="7"/>
      <c r="F719" s="8"/>
    </row>
    <row r="720" spans="1:6">
      <c r="A720" s="7">
        <v>27</v>
      </c>
      <c r="B720" s="7">
        <v>13.258000000000006</v>
      </c>
      <c r="C720" s="7"/>
      <c r="D720" s="7"/>
      <c r="E720" s="7"/>
      <c r="F720" s="8"/>
    </row>
    <row r="737" spans="1:6">
      <c r="A737" s="6" t="s">
        <v>68</v>
      </c>
      <c r="B737" s="7"/>
      <c r="C737" s="7"/>
      <c r="D737" s="7"/>
      <c r="E737" s="7"/>
      <c r="F737" s="8"/>
    </row>
    <row r="738" spans="1:6">
      <c r="A738" s="7" t="s">
        <v>5</v>
      </c>
      <c r="B738" s="7" t="s">
        <v>46</v>
      </c>
      <c r="C738" s="7"/>
      <c r="D738" s="7"/>
      <c r="E738" s="7"/>
      <c r="F738" s="8" t="s">
        <v>48</v>
      </c>
    </row>
    <row r="739" spans="1:6">
      <c r="A739" s="7">
        <v>0</v>
      </c>
      <c r="B739" s="7">
        <v>13.951000000000006</v>
      </c>
      <c r="C739" s="7"/>
      <c r="D739" s="7"/>
      <c r="E739" s="7"/>
      <c r="F739" s="8" t="s">
        <v>66</v>
      </c>
    </row>
    <row r="740" spans="1:6">
      <c r="A740" s="7">
        <v>1</v>
      </c>
      <c r="B740" s="7">
        <v>13.721000000000005</v>
      </c>
      <c r="C740" s="7"/>
      <c r="D740" s="7"/>
      <c r="E740" s="7"/>
      <c r="F740" s="8"/>
    </row>
    <row r="741" spans="1:6">
      <c r="A741" s="7">
        <v>2</v>
      </c>
      <c r="B741" s="7">
        <v>12.841000000000006</v>
      </c>
      <c r="C741" s="7"/>
      <c r="D741" s="7"/>
      <c r="E741" s="7"/>
      <c r="F741" s="8"/>
    </row>
    <row r="742" spans="1:6">
      <c r="A742" s="7">
        <v>3</v>
      </c>
      <c r="B742" s="7">
        <v>11.831000000000007</v>
      </c>
      <c r="C742" s="7"/>
      <c r="D742" s="7"/>
      <c r="E742" s="7"/>
      <c r="F742" s="8"/>
    </row>
    <row r="743" spans="1:6">
      <c r="A743" s="7">
        <v>4</v>
      </c>
      <c r="B743" s="7">
        <v>11.424000000000007</v>
      </c>
      <c r="C743" s="7"/>
      <c r="D743" s="7"/>
      <c r="E743" s="7"/>
      <c r="F743" s="8"/>
    </row>
    <row r="744" spans="1:6">
      <c r="A744" s="7">
        <v>5</v>
      </c>
      <c r="B744" s="7">
        <v>11.084000000000007</v>
      </c>
      <c r="C744" s="7"/>
      <c r="D744" s="7"/>
      <c r="E744" s="7"/>
      <c r="F744" s="8"/>
    </row>
    <row r="745" spans="1:6">
      <c r="A745" s="7">
        <v>6</v>
      </c>
      <c r="B745" s="7">
        <v>10.674000000000007</v>
      </c>
      <c r="C745" s="7"/>
      <c r="D745" s="7"/>
      <c r="E745" s="7"/>
      <c r="F745" s="8"/>
    </row>
    <row r="746" spans="1:6">
      <c r="A746" s="7">
        <v>7</v>
      </c>
      <c r="B746" s="7">
        <v>10.564000000000007</v>
      </c>
      <c r="C746" s="7"/>
      <c r="D746" s="7"/>
      <c r="E746" s="7"/>
      <c r="F746" s="8"/>
    </row>
    <row r="747" spans="1:6">
      <c r="A747" s="7">
        <v>9</v>
      </c>
      <c r="B747" s="7">
        <v>10.364000000000006</v>
      </c>
      <c r="C747" s="7"/>
      <c r="D747" s="7"/>
      <c r="E747" s="7"/>
      <c r="F747" s="8"/>
    </row>
    <row r="748" spans="1:6">
      <c r="A748" s="7">
        <v>11</v>
      </c>
      <c r="B748" s="7">
        <v>10.294000000000008</v>
      </c>
      <c r="C748" s="7"/>
      <c r="D748" s="7"/>
      <c r="E748" s="7"/>
      <c r="F748" s="8"/>
    </row>
    <row r="749" spans="1:6">
      <c r="A749" s="7">
        <v>13</v>
      </c>
      <c r="B749" s="7">
        <v>10.324000000000007</v>
      </c>
      <c r="C749" s="7"/>
      <c r="D749" s="7"/>
      <c r="E749" s="7"/>
      <c r="F749" s="8"/>
    </row>
    <row r="750" spans="1:6">
      <c r="A750" s="7">
        <v>15</v>
      </c>
      <c r="B750" s="7">
        <v>10.514000000000006</v>
      </c>
      <c r="C750" s="7"/>
      <c r="D750" s="7"/>
      <c r="E750" s="7"/>
      <c r="F750" s="8"/>
    </row>
    <row r="751" spans="1:6">
      <c r="A751" s="7">
        <v>17</v>
      </c>
      <c r="B751" s="7">
        <v>10.574000000000007</v>
      </c>
      <c r="C751" s="7"/>
      <c r="D751" s="7"/>
      <c r="E751" s="7"/>
      <c r="F751" s="8"/>
    </row>
    <row r="752" spans="1:6">
      <c r="A752" s="7">
        <v>19</v>
      </c>
      <c r="B752" s="7">
        <v>10.574000000000007</v>
      </c>
      <c r="C752" s="7"/>
      <c r="D752" s="7"/>
      <c r="E752" s="7"/>
      <c r="F752" s="8"/>
    </row>
    <row r="753" spans="1:6">
      <c r="A753" s="7">
        <v>21</v>
      </c>
      <c r="B753" s="7">
        <v>10.634000000000007</v>
      </c>
      <c r="C753" s="7"/>
      <c r="D753" s="7"/>
      <c r="E753" s="7"/>
      <c r="F753" s="8"/>
    </row>
    <row r="754" spans="1:6">
      <c r="A754" s="7">
        <v>23</v>
      </c>
      <c r="B754" s="7">
        <v>10.734000000000007</v>
      </c>
      <c r="C754" s="7"/>
      <c r="D754" s="7"/>
      <c r="E754" s="7"/>
      <c r="F754" s="8"/>
    </row>
    <row r="755" spans="1:6">
      <c r="A755" s="7">
        <v>24</v>
      </c>
      <c r="B755" s="7">
        <v>10.894000000000007</v>
      </c>
      <c r="C755" s="7"/>
      <c r="D755" s="7"/>
      <c r="E755" s="7"/>
      <c r="F755" s="8"/>
    </row>
    <row r="756" spans="1:6">
      <c r="A756" s="7">
        <v>25</v>
      </c>
      <c r="B756" s="7">
        <v>11.004000000000007</v>
      </c>
      <c r="C756" s="7"/>
      <c r="D756" s="7"/>
      <c r="E756" s="7"/>
      <c r="F756" s="8"/>
    </row>
    <row r="757" spans="1:6">
      <c r="A757" s="7">
        <v>26</v>
      </c>
      <c r="B757" s="7">
        <v>11.054000000000007</v>
      </c>
      <c r="C757" s="7"/>
      <c r="D757" s="7"/>
      <c r="E757" s="7"/>
      <c r="F757" s="8"/>
    </row>
    <row r="758" spans="1:6">
      <c r="A758" s="7">
        <v>27</v>
      </c>
      <c r="B758" s="7">
        <v>11.424000000000007</v>
      </c>
      <c r="C758" s="7"/>
      <c r="D758" s="7"/>
      <c r="E758" s="7"/>
      <c r="F758" s="8"/>
    </row>
    <row r="759" spans="1:6">
      <c r="A759" s="7">
        <v>28</v>
      </c>
      <c r="B759" s="7">
        <v>11.621000000000006</v>
      </c>
      <c r="C759" s="7"/>
      <c r="D759" s="7"/>
      <c r="E759" s="7"/>
      <c r="F759" s="8"/>
    </row>
    <row r="760" spans="1:6">
      <c r="A760" s="7">
        <v>30</v>
      </c>
      <c r="B760" s="7">
        <v>12.701000000000006</v>
      </c>
      <c r="C760" s="7"/>
      <c r="D760" s="7"/>
      <c r="E760" s="7"/>
      <c r="F760" s="8"/>
    </row>
    <row r="761" spans="1:6">
      <c r="A761" s="7">
        <v>32</v>
      </c>
      <c r="B761" s="7">
        <v>13.391000000000005</v>
      </c>
      <c r="C761" s="7"/>
      <c r="D761" s="7"/>
      <c r="E761" s="7"/>
      <c r="F761" s="8"/>
    </row>
    <row r="762" spans="1:6">
      <c r="A762" s="7">
        <v>33</v>
      </c>
      <c r="B762" s="7">
        <v>13.711000000000006</v>
      </c>
      <c r="C762" s="7"/>
      <c r="D762" s="7"/>
      <c r="E762" s="7"/>
      <c r="F762" s="8"/>
    </row>
    <row r="763" spans="1:6">
      <c r="A763" s="7">
        <v>34</v>
      </c>
      <c r="B763" s="7">
        <v>13.771000000000006</v>
      </c>
      <c r="C763" s="7"/>
      <c r="D763" s="7"/>
      <c r="E763" s="7"/>
      <c r="F763" s="8"/>
    </row>
    <row r="764" spans="1:6">
      <c r="A764" s="7">
        <v>36</v>
      </c>
      <c r="B764" s="7">
        <v>13.771000000000006</v>
      </c>
      <c r="C764" s="7"/>
      <c r="D764" s="7"/>
      <c r="E764" s="7"/>
      <c r="F764" s="8"/>
    </row>
    <row r="769" spans="1:6">
      <c r="A769" s="6" t="s">
        <v>69</v>
      </c>
      <c r="B769" s="7"/>
      <c r="C769" s="7"/>
      <c r="D769" s="7"/>
      <c r="E769" s="7"/>
      <c r="F769" s="8"/>
    </row>
    <row r="770" spans="1:6">
      <c r="A770" s="7" t="s">
        <v>5</v>
      </c>
      <c r="B770" s="7" t="s">
        <v>46</v>
      </c>
      <c r="C770" s="7"/>
      <c r="D770" s="7"/>
      <c r="E770" s="7"/>
      <c r="F770" s="8" t="s">
        <v>48</v>
      </c>
    </row>
    <row r="771" spans="1:6">
      <c r="A771" s="7">
        <v>0</v>
      </c>
      <c r="B771" s="7">
        <v>14.187000000000006</v>
      </c>
      <c r="C771" s="7"/>
      <c r="D771" s="7"/>
      <c r="E771" s="7"/>
      <c r="F771" s="8" t="s">
        <v>66</v>
      </c>
    </row>
    <row r="772" spans="1:6">
      <c r="A772" s="7">
        <v>1</v>
      </c>
      <c r="B772" s="7">
        <v>13.977000000000006</v>
      </c>
      <c r="C772" s="7"/>
      <c r="D772" s="7"/>
      <c r="E772" s="7"/>
      <c r="F772" s="8"/>
    </row>
    <row r="773" spans="1:6">
      <c r="A773" s="7">
        <v>2</v>
      </c>
      <c r="B773" s="7">
        <v>13.077000000000005</v>
      </c>
      <c r="C773" s="7"/>
      <c r="D773" s="7"/>
      <c r="E773" s="7"/>
      <c r="F773" s="8"/>
    </row>
    <row r="774" spans="1:6">
      <c r="A774" s="7">
        <v>3</v>
      </c>
      <c r="B774" s="7">
        <v>12.377000000000006</v>
      </c>
      <c r="C774" s="7"/>
      <c r="D774" s="7"/>
      <c r="E774" s="7"/>
      <c r="F774" s="8"/>
    </row>
    <row r="775" spans="1:6">
      <c r="A775" s="7">
        <v>4</v>
      </c>
      <c r="B775" s="7">
        <v>11.637000000000006</v>
      </c>
      <c r="C775" s="7"/>
      <c r="D775" s="7"/>
      <c r="E775" s="7"/>
      <c r="F775" s="8"/>
    </row>
    <row r="776" spans="1:6">
      <c r="A776" s="7">
        <v>4.5</v>
      </c>
      <c r="B776" s="7">
        <v>11.412000000000006</v>
      </c>
      <c r="C776" s="7"/>
      <c r="D776" s="7"/>
      <c r="E776" s="7"/>
      <c r="F776" s="8"/>
    </row>
    <row r="777" spans="1:6">
      <c r="A777" s="7">
        <v>5</v>
      </c>
      <c r="B777" s="7">
        <v>10.842000000000006</v>
      </c>
      <c r="C777" s="7"/>
      <c r="D777" s="7"/>
      <c r="E777" s="7"/>
      <c r="F777" s="8"/>
    </row>
    <row r="778" spans="1:6">
      <c r="A778" s="7">
        <v>6</v>
      </c>
      <c r="B778" s="7">
        <v>10.592000000000006</v>
      </c>
      <c r="C778" s="7"/>
      <c r="D778" s="7"/>
      <c r="E778" s="7"/>
      <c r="F778" s="8"/>
    </row>
    <row r="779" spans="1:6">
      <c r="A779" s="7">
        <v>7</v>
      </c>
      <c r="B779" s="7">
        <v>10.492000000000006</v>
      </c>
      <c r="C779" s="7"/>
      <c r="D779" s="7"/>
      <c r="E779" s="7"/>
      <c r="F779" s="8"/>
    </row>
    <row r="780" spans="1:6">
      <c r="A780" s="7">
        <v>9</v>
      </c>
      <c r="B780" s="7">
        <v>10.402000000000006</v>
      </c>
      <c r="C780" s="7"/>
      <c r="D780" s="7"/>
      <c r="E780" s="7"/>
      <c r="F780" s="8"/>
    </row>
    <row r="781" spans="1:6">
      <c r="A781" s="7">
        <v>11</v>
      </c>
      <c r="B781" s="7">
        <v>10.382000000000007</v>
      </c>
      <c r="C781" s="7"/>
      <c r="D781" s="7"/>
      <c r="E781" s="7"/>
      <c r="F781" s="8"/>
    </row>
    <row r="782" spans="1:6">
      <c r="A782" s="7">
        <v>13</v>
      </c>
      <c r="B782" s="7">
        <v>9.9420000000000055</v>
      </c>
      <c r="C782" s="7"/>
      <c r="D782" s="7"/>
      <c r="E782" s="7"/>
      <c r="F782" s="8"/>
    </row>
    <row r="783" spans="1:6">
      <c r="A783" s="7">
        <v>15</v>
      </c>
      <c r="B783" s="7">
        <v>9.4920000000000062</v>
      </c>
      <c r="C783" s="7"/>
      <c r="D783" s="7"/>
      <c r="E783" s="7"/>
      <c r="F783" s="8"/>
    </row>
    <row r="784" spans="1:6">
      <c r="A784" s="7">
        <v>17</v>
      </c>
      <c r="B784" s="7">
        <v>9.1620000000000061</v>
      </c>
      <c r="C784" s="7"/>
      <c r="D784" s="7"/>
      <c r="E784" s="7"/>
      <c r="F784" s="8"/>
    </row>
    <row r="785" spans="1:6">
      <c r="A785" s="7">
        <v>19</v>
      </c>
      <c r="B785" s="7">
        <v>10.382000000000007</v>
      </c>
      <c r="C785" s="7"/>
      <c r="D785" s="7"/>
      <c r="E785" s="7"/>
      <c r="F785" s="8"/>
    </row>
    <row r="786" spans="1:6">
      <c r="A786" s="7">
        <v>20</v>
      </c>
      <c r="B786" s="7">
        <v>10.672000000000006</v>
      </c>
      <c r="C786" s="7"/>
      <c r="D786" s="7"/>
      <c r="E786" s="7"/>
      <c r="F786" s="8"/>
    </row>
    <row r="787" spans="1:6">
      <c r="A787" s="7">
        <v>21</v>
      </c>
      <c r="B787" s="7">
        <v>11.092000000000006</v>
      </c>
      <c r="C787" s="7"/>
      <c r="D787" s="7"/>
      <c r="E787" s="7"/>
      <c r="F787" s="8"/>
    </row>
    <row r="788" spans="1:6">
      <c r="A788" s="7">
        <v>22</v>
      </c>
      <c r="B788" s="7">
        <v>11.412000000000006</v>
      </c>
      <c r="C788" s="7"/>
      <c r="D788" s="7"/>
      <c r="E788" s="7"/>
      <c r="F788" s="8"/>
    </row>
    <row r="789" spans="1:6">
      <c r="A789" s="7">
        <v>23</v>
      </c>
      <c r="B789" s="7">
        <v>11.807000000000006</v>
      </c>
      <c r="C789" s="7"/>
      <c r="D789" s="7"/>
      <c r="E789" s="7"/>
      <c r="F789" s="8"/>
    </row>
    <row r="790" spans="1:6">
      <c r="A790" s="7">
        <v>24</v>
      </c>
      <c r="B790" s="7">
        <v>12.147000000000006</v>
      </c>
      <c r="C790" s="7"/>
      <c r="D790" s="7"/>
      <c r="E790" s="7"/>
      <c r="F790" s="8"/>
    </row>
    <row r="791" spans="1:6">
      <c r="A791" s="7">
        <v>28</v>
      </c>
      <c r="B791" s="7">
        <v>12.337000000000007</v>
      </c>
      <c r="C791" s="7"/>
      <c r="D791" s="7"/>
      <c r="E791" s="7"/>
      <c r="F791" s="8"/>
    </row>
    <row r="792" spans="1:6">
      <c r="A792" s="7">
        <v>32</v>
      </c>
      <c r="B792" s="7">
        <v>12.257000000000005</v>
      </c>
      <c r="C792" s="7"/>
      <c r="D792" s="7"/>
      <c r="E792" s="7"/>
      <c r="F792" s="8"/>
    </row>
    <row r="793" spans="1:6">
      <c r="A793" s="7">
        <v>34</v>
      </c>
      <c r="B793" s="7">
        <v>13.227000000000006</v>
      </c>
      <c r="C793" s="7"/>
      <c r="D793" s="7"/>
      <c r="E793" s="7"/>
      <c r="F793" s="8"/>
    </row>
    <row r="794" spans="1:6">
      <c r="A794" s="7">
        <v>37</v>
      </c>
      <c r="B794" s="7">
        <v>14.037000000000006</v>
      </c>
      <c r="C794" s="7"/>
      <c r="D794" s="7"/>
      <c r="E794" s="7"/>
      <c r="F794" s="8" t="s">
        <v>74</v>
      </c>
    </row>
    <row r="819" spans="1:6">
      <c r="A819" s="6" t="s">
        <v>70</v>
      </c>
      <c r="B819" s="7"/>
      <c r="C819" s="7"/>
      <c r="D819" s="7"/>
      <c r="E819" s="7"/>
      <c r="F819" s="8"/>
    </row>
    <row r="820" spans="1:6">
      <c r="A820" s="7" t="s">
        <v>5</v>
      </c>
      <c r="B820" s="7" t="s">
        <v>46</v>
      </c>
      <c r="C820" s="7"/>
      <c r="D820" s="7"/>
      <c r="E820" s="7"/>
      <c r="F820" s="8" t="s">
        <v>48</v>
      </c>
    </row>
    <row r="821" spans="1:6">
      <c r="A821" s="7">
        <v>0</v>
      </c>
      <c r="B821" s="7">
        <v>14.216000000000008</v>
      </c>
      <c r="C821" s="7"/>
      <c r="D821" s="7"/>
      <c r="E821" s="7"/>
      <c r="F821" s="8" t="s">
        <v>66</v>
      </c>
    </row>
    <row r="822" spans="1:6">
      <c r="A822" s="7">
        <v>2</v>
      </c>
      <c r="B822" s="7">
        <v>13.847000000000008</v>
      </c>
      <c r="C822" s="7"/>
      <c r="D822" s="7"/>
      <c r="E822" s="7"/>
      <c r="F822" s="8"/>
    </row>
    <row r="823" spans="1:6">
      <c r="A823" s="7">
        <v>3</v>
      </c>
      <c r="B823" s="7">
        <v>13.23200000000001</v>
      </c>
      <c r="C823" s="7"/>
      <c r="D823" s="7"/>
      <c r="E823" s="7"/>
      <c r="F823" s="8"/>
    </row>
    <row r="824" spans="1:6">
      <c r="A824" s="7">
        <v>4</v>
      </c>
      <c r="B824" s="7">
        <v>12.612000000000009</v>
      </c>
      <c r="C824" s="7"/>
      <c r="D824" s="7"/>
      <c r="E824" s="7"/>
      <c r="F824" s="8"/>
    </row>
    <row r="825" spans="1:6">
      <c r="A825" s="7">
        <v>5</v>
      </c>
      <c r="B825" s="7">
        <v>11.75200000000001</v>
      </c>
      <c r="C825" s="7"/>
      <c r="D825" s="7"/>
      <c r="E825" s="7"/>
      <c r="F825" s="8"/>
    </row>
    <row r="826" spans="1:6">
      <c r="A826" s="7">
        <v>6</v>
      </c>
      <c r="B826" s="7">
        <v>11.432000000000009</v>
      </c>
      <c r="C826" s="7"/>
      <c r="D826" s="7"/>
      <c r="E826" s="7"/>
      <c r="F826" s="8"/>
    </row>
    <row r="827" spans="1:6">
      <c r="A827" s="7">
        <v>7</v>
      </c>
      <c r="B827" s="7">
        <v>10.932000000000009</v>
      </c>
      <c r="C827" s="7"/>
      <c r="D827" s="7"/>
      <c r="E827" s="7"/>
      <c r="F827" s="8"/>
    </row>
    <row r="828" spans="1:6">
      <c r="A828" s="7">
        <v>8</v>
      </c>
      <c r="B828" s="7">
        <v>10.592000000000009</v>
      </c>
      <c r="C828" s="7"/>
      <c r="D828" s="7"/>
      <c r="E828" s="7"/>
      <c r="F828" s="8"/>
    </row>
    <row r="829" spans="1:6">
      <c r="A829" s="7">
        <v>9</v>
      </c>
      <c r="B829" s="7">
        <v>10.49200000000001</v>
      </c>
      <c r="C829" s="7"/>
      <c r="D829" s="7"/>
      <c r="E829" s="7"/>
      <c r="F829" s="8"/>
    </row>
    <row r="830" spans="1:6">
      <c r="A830" s="7">
        <v>11</v>
      </c>
      <c r="B830" s="7">
        <v>10.352000000000009</v>
      </c>
      <c r="C830" s="7"/>
      <c r="D830" s="7"/>
      <c r="E830" s="7"/>
      <c r="F830" s="8"/>
    </row>
    <row r="831" spans="1:6">
      <c r="A831" s="7">
        <v>13</v>
      </c>
      <c r="B831" s="7">
        <v>10.39200000000001</v>
      </c>
      <c r="C831" s="7"/>
      <c r="D831" s="7"/>
      <c r="E831" s="7"/>
      <c r="F831" s="8"/>
    </row>
    <row r="832" spans="1:6">
      <c r="A832" s="7">
        <v>15</v>
      </c>
      <c r="B832" s="7">
        <v>10.25200000000001</v>
      </c>
      <c r="C832" s="7"/>
      <c r="D832" s="7"/>
      <c r="E832" s="7"/>
      <c r="F832" s="8"/>
    </row>
    <row r="833" spans="1:6">
      <c r="A833" s="7">
        <v>17</v>
      </c>
      <c r="B833" s="7">
        <v>10.24200000000001</v>
      </c>
      <c r="C833" s="7"/>
      <c r="D833" s="7"/>
      <c r="E833" s="7"/>
      <c r="F833" s="8"/>
    </row>
    <row r="834" spans="1:6">
      <c r="A834" s="7">
        <v>19</v>
      </c>
      <c r="B834" s="7">
        <v>10.192000000000009</v>
      </c>
      <c r="C834" s="7"/>
      <c r="D834" s="7"/>
      <c r="E834" s="7"/>
      <c r="F834" s="8"/>
    </row>
    <row r="835" spans="1:6">
      <c r="A835" s="7">
        <v>21</v>
      </c>
      <c r="B835" s="7">
        <v>10.112000000000009</v>
      </c>
      <c r="C835" s="7"/>
      <c r="D835" s="7"/>
      <c r="E835" s="7"/>
      <c r="F835" s="8"/>
    </row>
    <row r="836" spans="1:6">
      <c r="A836" s="7">
        <v>23</v>
      </c>
      <c r="B836" s="7">
        <v>10.30200000000001</v>
      </c>
      <c r="C836" s="7"/>
      <c r="D836" s="7"/>
      <c r="E836" s="7"/>
      <c r="F836" s="8"/>
    </row>
    <row r="837" spans="1:6">
      <c r="A837" s="7">
        <v>25</v>
      </c>
      <c r="B837" s="7">
        <v>10.422000000000009</v>
      </c>
      <c r="C837" s="7"/>
      <c r="D837" s="7"/>
      <c r="E837" s="7"/>
      <c r="F837" s="8"/>
    </row>
    <row r="838" spans="1:6">
      <c r="A838" s="7">
        <v>26</v>
      </c>
      <c r="B838" s="7">
        <v>10.57200000000001</v>
      </c>
      <c r="C838" s="7"/>
      <c r="D838" s="7"/>
      <c r="E838" s="7"/>
      <c r="F838" s="8"/>
    </row>
    <row r="839" spans="1:6">
      <c r="A839" s="7">
        <v>27</v>
      </c>
      <c r="B839" s="7">
        <v>10.73200000000001</v>
      </c>
      <c r="C839" s="7"/>
      <c r="D839" s="7"/>
      <c r="E839" s="7"/>
      <c r="F839" s="8"/>
    </row>
    <row r="840" spans="1:6">
      <c r="A840" s="7">
        <v>28</v>
      </c>
      <c r="B840" s="7">
        <v>10.81200000000001</v>
      </c>
      <c r="C840" s="7"/>
      <c r="D840" s="7"/>
      <c r="E840" s="7"/>
      <c r="F840" s="8"/>
    </row>
    <row r="841" spans="1:6">
      <c r="A841" s="7">
        <v>29</v>
      </c>
      <c r="B841" s="7">
        <v>11.432000000000009</v>
      </c>
      <c r="C841" s="7"/>
      <c r="D841" s="7"/>
      <c r="E841" s="7"/>
      <c r="F841" s="8"/>
    </row>
    <row r="842" spans="1:6">
      <c r="A842" s="7">
        <v>30</v>
      </c>
      <c r="B842" s="7">
        <v>11.692000000000009</v>
      </c>
      <c r="C842" s="7"/>
      <c r="D842" s="7"/>
      <c r="E842" s="7"/>
      <c r="F842" s="8"/>
    </row>
    <row r="843" spans="1:6">
      <c r="A843" s="7">
        <v>41</v>
      </c>
      <c r="B843" s="7">
        <v>13.692000000000009</v>
      </c>
      <c r="C843" s="7"/>
      <c r="D843" s="7"/>
      <c r="E843" s="7"/>
      <c r="F843" s="8" t="s">
        <v>75</v>
      </c>
    </row>
    <row r="861" spans="1:6">
      <c r="A861" s="6" t="s">
        <v>71</v>
      </c>
      <c r="B861" s="7"/>
      <c r="C861" s="7"/>
      <c r="D861" s="7"/>
      <c r="E861" s="7"/>
      <c r="F861" s="8"/>
    </row>
    <row r="862" spans="1:6">
      <c r="A862" s="7" t="s">
        <v>5</v>
      </c>
      <c r="B862" s="7" t="s">
        <v>46</v>
      </c>
      <c r="C862" s="7"/>
      <c r="D862" s="7"/>
      <c r="E862" s="7"/>
      <c r="F862" s="8" t="s">
        <v>48</v>
      </c>
    </row>
    <row r="863" spans="1:6">
      <c r="A863" s="7">
        <v>0</v>
      </c>
      <c r="B863" s="7">
        <v>14.342000000000009</v>
      </c>
      <c r="C863" s="7"/>
      <c r="D863" s="7"/>
      <c r="E863" s="7"/>
      <c r="F863" s="8" t="s">
        <v>66</v>
      </c>
    </row>
    <row r="864" spans="1:6">
      <c r="A864" s="7">
        <v>1</v>
      </c>
      <c r="B864" s="7">
        <v>13.90200000000001</v>
      </c>
      <c r="C864" s="7"/>
      <c r="D864" s="7"/>
      <c r="E864" s="7"/>
      <c r="F864" s="8"/>
    </row>
    <row r="865" spans="1:6">
      <c r="A865" s="7">
        <v>2</v>
      </c>
      <c r="B865" s="7">
        <v>12.762000000000009</v>
      </c>
      <c r="C865" s="7"/>
      <c r="D865" s="7"/>
      <c r="E865" s="7"/>
      <c r="F865" s="8"/>
    </row>
    <row r="866" spans="1:6">
      <c r="A866" s="7">
        <v>3</v>
      </c>
      <c r="B866" s="7">
        <v>11.98200000000001</v>
      </c>
      <c r="C866" s="7"/>
      <c r="D866" s="7"/>
      <c r="E866" s="7"/>
      <c r="F866" s="8"/>
    </row>
    <row r="867" spans="1:6">
      <c r="A867" s="7">
        <v>4</v>
      </c>
      <c r="B867" s="7">
        <v>11.436000000000011</v>
      </c>
      <c r="C867" s="7"/>
      <c r="D867" s="7"/>
      <c r="E867" s="7"/>
      <c r="F867" s="8"/>
    </row>
    <row r="868" spans="1:6">
      <c r="A868" s="7">
        <v>5</v>
      </c>
      <c r="B868" s="7">
        <v>10.96600000000001</v>
      </c>
      <c r="C868" s="7"/>
      <c r="D868" s="7"/>
      <c r="E868" s="7"/>
      <c r="F868" s="8"/>
    </row>
    <row r="869" spans="1:6">
      <c r="A869" s="7">
        <v>6</v>
      </c>
      <c r="B869" s="7">
        <v>10.77600000000001</v>
      </c>
      <c r="C869" s="7"/>
      <c r="D869" s="7"/>
      <c r="E869" s="7"/>
      <c r="F869" s="8"/>
    </row>
    <row r="870" spans="1:6">
      <c r="A870" s="7">
        <v>7</v>
      </c>
      <c r="B870" s="7">
        <v>10.766000000000011</v>
      </c>
      <c r="C870" s="7"/>
      <c r="D870" s="7"/>
      <c r="E870" s="7"/>
      <c r="F870" s="8"/>
    </row>
    <row r="871" spans="1:6">
      <c r="A871" s="7">
        <v>9</v>
      </c>
      <c r="B871" s="7">
        <v>10.63600000000001</v>
      </c>
      <c r="C871" s="7"/>
      <c r="D871" s="7"/>
      <c r="E871" s="7"/>
      <c r="F871" s="8"/>
    </row>
    <row r="872" spans="1:6">
      <c r="A872" s="7">
        <v>11</v>
      </c>
      <c r="B872" s="7">
        <v>10.496000000000011</v>
      </c>
      <c r="C872" s="7"/>
      <c r="D872" s="7"/>
      <c r="E872" s="7"/>
      <c r="F872" s="8"/>
    </row>
    <row r="873" spans="1:6">
      <c r="A873" s="7">
        <v>13</v>
      </c>
      <c r="B873" s="7">
        <v>10.416000000000011</v>
      </c>
      <c r="C873" s="7"/>
      <c r="D873" s="7"/>
      <c r="E873" s="7"/>
      <c r="F873" s="8"/>
    </row>
    <row r="874" spans="1:6">
      <c r="A874" s="7">
        <v>15</v>
      </c>
      <c r="B874" s="7">
        <v>10.47600000000001</v>
      </c>
      <c r="C874" s="7"/>
      <c r="D874" s="7"/>
      <c r="E874" s="7"/>
      <c r="F874" s="8"/>
    </row>
    <row r="875" spans="1:6">
      <c r="A875" s="7">
        <v>17</v>
      </c>
      <c r="B875" s="7">
        <v>10.36600000000001</v>
      </c>
      <c r="C875" s="7"/>
      <c r="D875" s="7"/>
      <c r="E875" s="7"/>
      <c r="F875" s="8"/>
    </row>
    <row r="876" spans="1:6">
      <c r="A876" s="7">
        <v>19</v>
      </c>
      <c r="B876" s="7">
        <v>10.246000000000011</v>
      </c>
      <c r="C876" s="7"/>
      <c r="D876" s="7"/>
      <c r="E876" s="7"/>
      <c r="F876" s="8"/>
    </row>
    <row r="877" spans="1:6">
      <c r="A877" s="7">
        <v>21</v>
      </c>
      <c r="B877" s="7">
        <v>10.266000000000011</v>
      </c>
      <c r="C877" s="7"/>
      <c r="D877" s="7"/>
      <c r="E877" s="7"/>
      <c r="F877" s="8"/>
    </row>
    <row r="878" spans="1:6">
      <c r="A878" s="7">
        <v>22</v>
      </c>
      <c r="B878" s="7">
        <v>10.426000000000011</v>
      </c>
      <c r="C878" s="7"/>
      <c r="D878" s="7"/>
      <c r="E878" s="7"/>
      <c r="F878" s="8"/>
    </row>
    <row r="879" spans="1:6">
      <c r="A879" s="7">
        <v>23</v>
      </c>
      <c r="B879" s="7">
        <v>11.016000000000011</v>
      </c>
      <c r="C879" s="7"/>
      <c r="D879" s="7"/>
      <c r="E879" s="7"/>
      <c r="F879" s="8"/>
    </row>
    <row r="880" spans="1:6">
      <c r="A880" s="7">
        <v>24</v>
      </c>
      <c r="B880" s="7">
        <v>11.096000000000011</v>
      </c>
      <c r="C880" s="7"/>
      <c r="D880" s="7"/>
      <c r="E880" s="7"/>
      <c r="F880" s="8"/>
    </row>
    <row r="881" spans="1:6">
      <c r="A881" s="7">
        <v>25</v>
      </c>
      <c r="B881" s="7">
        <v>11.436000000000011</v>
      </c>
      <c r="C881" s="7"/>
      <c r="D881" s="7"/>
      <c r="E881" s="7"/>
      <c r="F881" s="8"/>
    </row>
    <row r="882" spans="1:6">
      <c r="A882" s="7">
        <v>26</v>
      </c>
      <c r="B882" s="7">
        <v>12.31200000000001</v>
      </c>
      <c r="C882" s="7"/>
      <c r="D882" s="7"/>
      <c r="E882" s="7"/>
      <c r="F882" s="8"/>
    </row>
    <row r="883" spans="1:6">
      <c r="A883" s="7">
        <v>27</v>
      </c>
      <c r="B883" s="7">
        <v>13.012000000000009</v>
      </c>
      <c r="C883" s="7"/>
      <c r="D883" s="7"/>
      <c r="E883" s="7"/>
      <c r="F883" s="8"/>
    </row>
    <row r="884" spans="1:6">
      <c r="A884" s="7">
        <v>28</v>
      </c>
      <c r="B884" s="7">
        <v>13.83200000000001</v>
      </c>
      <c r="C884" s="7"/>
      <c r="D884" s="7"/>
      <c r="E884" s="7"/>
      <c r="F884" s="8"/>
    </row>
    <row r="885" spans="1:6">
      <c r="A885" s="7">
        <v>29</v>
      </c>
      <c r="B885" s="7">
        <v>14.262000000000009</v>
      </c>
      <c r="C885" s="7"/>
      <c r="D885" s="7"/>
      <c r="E885" s="7"/>
      <c r="F885" s="8" t="s">
        <v>74</v>
      </c>
    </row>
    <row r="902" spans="1:6">
      <c r="A902" s="6" t="s">
        <v>72</v>
      </c>
      <c r="B902" s="7"/>
      <c r="C902" s="7"/>
      <c r="D902" s="7"/>
      <c r="E902" s="7"/>
      <c r="F902" s="8"/>
    </row>
    <row r="903" spans="1:6">
      <c r="A903" s="7" t="s">
        <v>5</v>
      </c>
      <c r="B903" s="7" t="s">
        <v>46</v>
      </c>
      <c r="C903" s="7"/>
      <c r="D903" s="7"/>
      <c r="E903" s="7"/>
      <c r="F903" s="8" t="s">
        <v>48</v>
      </c>
    </row>
    <row r="904" spans="1:6">
      <c r="A904" s="7">
        <v>0</v>
      </c>
      <c r="B904" s="7">
        <v>14.32800000000001</v>
      </c>
      <c r="C904" s="7"/>
      <c r="D904" s="7"/>
      <c r="E904" s="7"/>
      <c r="F904" s="8" t="s">
        <v>66</v>
      </c>
    </row>
    <row r="905" spans="1:6">
      <c r="A905" s="7">
        <v>1</v>
      </c>
      <c r="B905" s="7">
        <v>13.89800000000001</v>
      </c>
      <c r="C905" s="7"/>
      <c r="D905" s="7"/>
      <c r="E905" s="7"/>
      <c r="F905" s="8"/>
    </row>
    <row r="906" spans="1:6">
      <c r="A906" s="7">
        <v>2</v>
      </c>
      <c r="B906" s="7">
        <v>13.30800000000001</v>
      </c>
      <c r="C906" s="7"/>
      <c r="D906" s="7"/>
      <c r="E906" s="7"/>
      <c r="F906" s="8"/>
    </row>
    <row r="907" spans="1:6">
      <c r="A907" s="7">
        <v>3</v>
      </c>
      <c r="B907" s="7">
        <v>12.618000000000011</v>
      </c>
      <c r="C907" s="7"/>
      <c r="D907" s="7"/>
      <c r="E907" s="7"/>
      <c r="F907" s="8"/>
    </row>
    <row r="908" spans="1:6">
      <c r="A908" s="7">
        <v>4</v>
      </c>
      <c r="B908" s="7">
        <v>11.838000000000012</v>
      </c>
      <c r="C908" s="7"/>
      <c r="D908" s="7"/>
      <c r="E908" s="7"/>
      <c r="F908" s="8"/>
    </row>
    <row r="909" spans="1:6">
      <c r="A909" s="7">
        <v>5</v>
      </c>
      <c r="B909" s="7">
        <v>11.41800000000001</v>
      </c>
      <c r="C909" s="7"/>
      <c r="D909" s="7"/>
      <c r="E909" s="7"/>
      <c r="F909" s="8"/>
    </row>
    <row r="910" spans="1:6">
      <c r="A910" s="7">
        <v>6</v>
      </c>
      <c r="B910" s="7">
        <v>10.97800000000001</v>
      </c>
      <c r="C910" s="7"/>
      <c r="D910" s="7"/>
      <c r="E910" s="7"/>
      <c r="F910" s="8"/>
    </row>
    <row r="911" spans="1:6">
      <c r="A911" s="7">
        <v>7</v>
      </c>
      <c r="B911" s="7">
        <v>10.82800000000001</v>
      </c>
      <c r="C911" s="7"/>
      <c r="D911" s="7"/>
      <c r="E911" s="7"/>
      <c r="F911" s="8"/>
    </row>
    <row r="912" spans="1:6">
      <c r="A912" s="7">
        <v>8</v>
      </c>
      <c r="B912" s="7">
        <v>10.698000000000009</v>
      </c>
      <c r="C912" s="7"/>
      <c r="D912" s="7"/>
      <c r="E912" s="7"/>
      <c r="F912" s="8"/>
    </row>
    <row r="913" spans="1:6">
      <c r="A913" s="7">
        <v>10</v>
      </c>
      <c r="B913" s="7">
        <v>10.438000000000009</v>
      </c>
      <c r="C913" s="7"/>
      <c r="D913" s="7"/>
      <c r="E913" s="7"/>
      <c r="F913" s="8"/>
    </row>
    <row r="914" spans="1:6">
      <c r="A914" s="7">
        <v>12</v>
      </c>
      <c r="B914" s="7">
        <v>10.31800000000001</v>
      </c>
      <c r="C914" s="7"/>
      <c r="D914" s="7"/>
      <c r="E914" s="7"/>
      <c r="F914" s="8"/>
    </row>
    <row r="915" spans="1:6">
      <c r="A915" s="7">
        <v>14</v>
      </c>
      <c r="B915" s="7">
        <v>10.26800000000001</v>
      </c>
      <c r="C915" s="7"/>
      <c r="D915" s="7"/>
      <c r="E915" s="7"/>
      <c r="F915" s="8"/>
    </row>
    <row r="916" spans="1:6">
      <c r="A916" s="7">
        <v>16</v>
      </c>
      <c r="B916" s="7">
        <v>9.9680000000000106</v>
      </c>
      <c r="C916" s="7"/>
      <c r="D916" s="7"/>
      <c r="E916" s="7"/>
      <c r="F916" s="8"/>
    </row>
    <row r="917" spans="1:6">
      <c r="A917" s="7">
        <v>18</v>
      </c>
      <c r="B917" s="7">
        <v>10.028000000000009</v>
      </c>
      <c r="C917" s="7"/>
      <c r="D917" s="7"/>
      <c r="E917" s="7"/>
      <c r="F917" s="8"/>
    </row>
    <row r="918" spans="1:6">
      <c r="A918" s="7">
        <v>20</v>
      </c>
      <c r="B918" s="7">
        <v>10.26800000000001</v>
      </c>
      <c r="C918" s="7"/>
      <c r="D918" s="7"/>
      <c r="E918" s="7"/>
      <c r="F918" s="8"/>
    </row>
    <row r="919" spans="1:6">
      <c r="A919" s="7">
        <v>21</v>
      </c>
      <c r="B919" s="7">
        <v>10.40800000000001</v>
      </c>
      <c r="C919" s="7"/>
      <c r="D919" s="7"/>
      <c r="E919" s="7"/>
      <c r="F919" s="8"/>
    </row>
    <row r="920" spans="1:6">
      <c r="A920" s="7">
        <v>22</v>
      </c>
      <c r="B920" s="7">
        <v>10.548000000000011</v>
      </c>
      <c r="C920" s="7"/>
      <c r="D920" s="7"/>
      <c r="E920" s="7"/>
      <c r="F920" s="8"/>
    </row>
    <row r="921" spans="1:6">
      <c r="A921" s="7">
        <v>23</v>
      </c>
      <c r="B921" s="7">
        <v>10.64800000000001</v>
      </c>
      <c r="C921" s="7"/>
      <c r="D921" s="7"/>
      <c r="E921" s="7"/>
      <c r="F921" s="8"/>
    </row>
    <row r="922" spans="1:6">
      <c r="A922" s="7">
        <v>24</v>
      </c>
      <c r="B922" s="7">
        <v>10.92800000000001</v>
      </c>
      <c r="C922" s="7"/>
      <c r="D922" s="7"/>
      <c r="E922" s="7"/>
      <c r="F922" s="8"/>
    </row>
    <row r="923" spans="1:6">
      <c r="A923" s="7">
        <v>25</v>
      </c>
      <c r="B923" s="7">
        <v>11.41800000000001</v>
      </c>
      <c r="C923" s="7"/>
      <c r="D923" s="7"/>
      <c r="E923" s="7"/>
      <c r="F923" s="8"/>
    </row>
    <row r="924" spans="1:6">
      <c r="A924" s="7">
        <v>26</v>
      </c>
      <c r="B924" s="7">
        <v>11.698000000000011</v>
      </c>
      <c r="C924" s="7"/>
      <c r="D924" s="7"/>
      <c r="E924" s="7"/>
      <c r="F924" s="8"/>
    </row>
    <row r="925" spans="1:6">
      <c r="A925" s="7">
        <v>27</v>
      </c>
      <c r="B925" s="7">
        <v>11.72800000000001</v>
      </c>
      <c r="C925" s="7"/>
      <c r="D925" s="7"/>
      <c r="E925" s="7"/>
      <c r="F925" s="8"/>
    </row>
    <row r="926" spans="1:6">
      <c r="A926" s="7">
        <v>28</v>
      </c>
      <c r="B926" s="7">
        <v>12.06800000000001</v>
      </c>
      <c r="C926" s="7"/>
      <c r="D926" s="7"/>
      <c r="E926" s="7"/>
      <c r="F926" s="8"/>
    </row>
    <row r="927" spans="1:6">
      <c r="A927" s="7">
        <v>29</v>
      </c>
      <c r="B927" s="7">
        <v>12.98800000000001</v>
      </c>
      <c r="C927" s="7"/>
      <c r="D927" s="7"/>
      <c r="E927" s="7"/>
      <c r="F927" s="8"/>
    </row>
    <row r="928" spans="1:6">
      <c r="A928" s="7">
        <v>30</v>
      </c>
      <c r="B928" s="7">
        <v>13.788000000000011</v>
      </c>
      <c r="C928" s="7"/>
      <c r="D928" s="7"/>
      <c r="E928" s="7"/>
      <c r="F928" s="8"/>
    </row>
    <row r="929" spans="1:6">
      <c r="A929" s="7">
        <v>40</v>
      </c>
      <c r="B929" s="7"/>
      <c r="C929" s="7"/>
      <c r="D929" s="7"/>
      <c r="E929" s="7"/>
      <c r="F929" s="8" t="s">
        <v>76</v>
      </c>
    </row>
    <row r="937" spans="1:6">
      <c r="A937" s="6" t="s">
        <v>73</v>
      </c>
      <c r="B937" s="7"/>
      <c r="C937" s="7"/>
      <c r="D937" s="7"/>
      <c r="E937" s="7"/>
      <c r="F937" s="8"/>
    </row>
    <row r="938" spans="1:6">
      <c r="A938" s="7" t="s">
        <v>5</v>
      </c>
      <c r="B938" s="7" t="s">
        <v>46</v>
      </c>
      <c r="C938" s="7"/>
      <c r="D938" s="7"/>
      <c r="E938" s="7"/>
      <c r="F938" s="8" t="s">
        <v>48</v>
      </c>
    </row>
    <row r="939" spans="1:6">
      <c r="A939" s="7">
        <v>0</v>
      </c>
      <c r="B939" s="7">
        <v>14.893000000000011</v>
      </c>
      <c r="C939" s="7"/>
      <c r="D939" s="7"/>
      <c r="E939" s="7"/>
      <c r="F939" s="8" t="s">
        <v>66</v>
      </c>
    </row>
    <row r="940" spans="1:6">
      <c r="A940" s="7">
        <v>2</v>
      </c>
      <c r="B940" s="7">
        <v>14.233000000000013</v>
      </c>
      <c r="C940" s="7"/>
      <c r="D940" s="7"/>
      <c r="E940" s="7"/>
      <c r="F940" s="8"/>
    </row>
    <row r="941" spans="1:6">
      <c r="A941" s="7">
        <v>3</v>
      </c>
      <c r="B941" s="7">
        <v>13.613000000000012</v>
      </c>
      <c r="C941" s="7"/>
      <c r="D941" s="7"/>
      <c r="E941" s="7"/>
      <c r="F941" s="8"/>
    </row>
    <row r="942" spans="1:6">
      <c r="A942" s="7">
        <v>5</v>
      </c>
      <c r="B942" s="7">
        <v>12.473000000000013</v>
      </c>
      <c r="C942" s="7"/>
      <c r="D942" s="7"/>
      <c r="E942" s="7"/>
      <c r="F942" s="8"/>
    </row>
    <row r="943" spans="1:6">
      <c r="A943" s="7">
        <v>6</v>
      </c>
      <c r="B943" s="7">
        <v>11.453000000000014</v>
      </c>
      <c r="C943" s="7"/>
      <c r="D943" s="7"/>
      <c r="E943" s="7"/>
      <c r="F943" s="8"/>
    </row>
    <row r="944" spans="1:6">
      <c r="A944" s="7">
        <v>7</v>
      </c>
      <c r="B944" s="7">
        <v>11.233000000000013</v>
      </c>
      <c r="C944" s="7"/>
      <c r="D944" s="7"/>
      <c r="E944" s="7"/>
      <c r="F944" s="8"/>
    </row>
    <row r="945" spans="1:6">
      <c r="A945" s="7">
        <v>8</v>
      </c>
      <c r="B945" s="7">
        <v>10.973000000000013</v>
      </c>
      <c r="C945" s="7"/>
      <c r="D945" s="7"/>
      <c r="E945" s="7"/>
      <c r="F945" s="8"/>
    </row>
    <row r="946" spans="1:6">
      <c r="A946" s="7">
        <v>9</v>
      </c>
      <c r="B946" s="7">
        <v>10.983000000000013</v>
      </c>
      <c r="C946" s="7"/>
      <c r="D946" s="7"/>
      <c r="E946" s="7"/>
      <c r="F946" s="8"/>
    </row>
    <row r="947" spans="1:6">
      <c r="A947" s="7">
        <v>11</v>
      </c>
      <c r="B947" s="7">
        <v>10.933000000000014</v>
      </c>
      <c r="C947" s="7"/>
      <c r="D947" s="7"/>
      <c r="E947" s="7"/>
      <c r="F947" s="8"/>
    </row>
    <row r="948" spans="1:6">
      <c r="A948" s="7">
        <v>13</v>
      </c>
      <c r="B948" s="7">
        <v>10.883000000000013</v>
      </c>
      <c r="C948" s="7"/>
      <c r="D948" s="7"/>
      <c r="E948" s="7"/>
      <c r="F948" s="8"/>
    </row>
    <row r="949" spans="1:6">
      <c r="A949" s="7">
        <v>15</v>
      </c>
      <c r="B949" s="7">
        <v>11.013000000000014</v>
      </c>
      <c r="C949" s="7"/>
      <c r="D949" s="7"/>
      <c r="E949" s="7"/>
      <c r="F949" s="8"/>
    </row>
    <row r="950" spans="1:6">
      <c r="A950" s="7">
        <v>17</v>
      </c>
      <c r="B950" s="7">
        <v>11.043000000000013</v>
      </c>
      <c r="C950" s="7"/>
      <c r="D950" s="7"/>
      <c r="E950" s="7"/>
      <c r="F950" s="8"/>
    </row>
    <row r="951" spans="1:6">
      <c r="A951" s="7">
        <v>19</v>
      </c>
      <c r="B951" s="7">
        <v>11.053000000000013</v>
      </c>
      <c r="C951" s="7"/>
      <c r="D951" s="7"/>
      <c r="E951" s="7"/>
      <c r="F951" s="8"/>
    </row>
    <row r="952" spans="1:6">
      <c r="A952" s="7">
        <v>21</v>
      </c>
      <c r="B952" s="7">
        <v>10.973000000000013</v>
      </c>
      <c r="C952" s="7"/>
      <c r="D952" s="7"/>
      <c r="E952" s="7"/>
      <c r="F952" s="8"/>
    </row>
    <row r="953" spans="1:6">
      <c r="A953" s="7">
        <v>23</v>
      </c>
      <c r="B953" s="7">
        <v>10.963000000000013</v>
      </c>
      <c r="C953" s="7"/>
      <c r="D953" s="7"/>
      <c r="E953" s="7"/>
      <c r="F953" s="8"/>
    </row>
    <row r="954" spans="1:6">
      <c r="A954" s="7">
        <v>25</v>
      </c>
      <c r="B954" s="7">
        <v>10.893000000000013</v>
      </c>
      <c r="C954" s="7"/>
      <c r="D954" s="7"/>
      <c r="E954" s="7"/>
      <c r="F954" s="8"/>
    </row>
    <row r="955" spans="1:6">
      <c r="A955" s="7">
        <v>27</v>
      </c>
      <c r="B955" s="7">
        <v>10.803000000000013</v>
      </c>
      <c r="C955" s="7"/>
      <c r="D955" s="7"/>
      <c r="E955" s="7"/>
      <c r="F955" s="8"/>
    </row>
    <row r="956" spans="1:6">
      <c r="A956" s="7">
        <v>29</v>
      </c>
      <c r="B956" s="7">
        <v>10.773000000000014</v>
      </c>
      <c r="C956" s="7"/>
      <c r="D956" s="7"/>
      <c r="E956" s="7"/>
      <c r="F956" s="8"/>
    </row>
    <row r="957" spans="1:6">
      <c r="A957" s="7">
        <v>31</v>
      </c>
      <c r="B957" s="7">
        <v>10.833000000000014</v>
      </c>
      <c r="C957" s="7"/>
      <c r="D957" s="7"/>
      <c r="E957" s="7"/>
      <c r="F957" s="8"/>
    </row>
    <row r="958" spans="1:6">
      <c r="A958" s="7">
        <v>33</v>
      </c>
      <c r="B958" s="7">
        <v>10.923000000000014</v>
      </c>
      <c r="C958" s="7"/>
      <c r="D958" s="7"/>
      <c r="E958" s="7"/>
      <c r="F958" s="8"/>
    </row>
    <row r="959" spans="1:6">
      <c r="A959" s="7">
        <v>35</v>
      </c>
      <c r="B959" s="7">
        <v>10.913000000000014</v>
      </c>
      <c r="C959" s="7"/>
      <c r="D959" s="7"/>
      <c r="E959" s="7"/>
      <c r="F959" s="8"/>
    </row>
    <row r="960" spans="1:6">
      <c r="A960" s="7">
        <v>36</v>
      </c>
      <c r="B960" s="7">
        <v>10.973000000000013</v>
      </c>
      <c r="C960" s="7"/>
      <c r="D960" s="7"/>
      <c r="E960" s="7"/>
      <c r="F960" s="8"/>
    </row>
    <row r="961" spans="1:6">
      <c r="A961" s="7">
        <v>37</v>
      </c>
      <c r="B961" s="7">
        <v>11.023000000000014</v>
      </c>
      <c r="C961" s="7"/>
      <c r="D961" s="7"/>
      <c r="E961" s="7"/>
      <c r="F961" s="8"/>
    </row>
    <row r="962" spans="1:6">
      <c r="A962" s="7">
        <v>38</v>
      </c>
      <c r="B962" s="7">
        <v>11.053000000000013</v>
      </c>
      <c r="C962" s="7"/>
      <c r="D962" s="7"/>
      <c r="E962" s="7"/>
      <c r="F962" s="8"/>
    </row>
    <row r="963" spans="1:6">
      <c r="A963" s="7">
        <v>39</v>
      </c>
      <c r="B963" s="7">
        <v>11.053000000000013</v>
      </c>
      <c r="C963" s="7"/>
      <c r="D963" s="7"/>
      <c r="E963" s="7"/>
      <c r="F963" s="8"/>
    </row>
    <row r="964" spans="1:6">
      <c r="A964" s="7">
        <v>40</v>
      </c>
      <c r="B964" s="7">
        <v>11.457000000000011</v>
      </c>
      <c r="C964" s="7"/>
      <c r="D964" s="7"/>
      <c r="E964" s="7"/>
      <c r="F964" s="8"/>
    </row>
    <row r="965" spans="1:6">
      <c r="A965" s="7">
        <v>41</v>
      </c>
      <c r="B965" s="7">
        <v>11.063000000000013</v>
      </c>
      <c r="C965" s="7"/>
      <c r="D965" s="7"/>
      <c r="E965" s="7"/>
      <c r="F965" s="8"/>
    </row>
    <row r="966" spans="1:6">
      <c r="A966" s="7">
        <v>42</v>
      </c>
      <c r="B966" s="7">
        <v>12.483000000000013</v>
      </c>
      <c r="C966" s="7"/>
      <c r="D966" s="7"/>
      <c r="E966" s="7"/>
      <c r="F966" s="8"/>
    </row>
    <row r="967" spans="1:6">
      <c r="A967" s="7">
        <v>43</v>
      </c>
      <c r="B967" s="7">
        <v>12.083000000000013</v>
      </c>
      <c r="C967" s="7"/>
      <c r="D967" s="7"/>
      <c r="E967" s="7"/>
      <c r="F967" s="8"/>
    </row>
    <row r="968" spans="1:6">
      <c r="A968" s="7">
        <v>44</v>
      </c>
      <c r="B968" s="7">
        <v>12.843000000000012</v>
      </c>
      <c r="C968" s="7"/>
      <c r="D968" s="7"/>
      <c r="E968" s="7"/>
      <c r="F968" s="8" t="s">
        <v>77</v>
      </c>
    </row>
  </sheetData>
  <printOptions horizontalCentered="1"/>
  <pageMargins left="0.5" right="0.5" top="0.5" bottom="0.5" header="0" footer="0"/>
  <pageSetup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34"/>
  <sheetViews>
    <sheetView zoomScaleNormal="100" workbookViewId="0">
      <selection activeCell="I18" sqref="I18"/>
    </sheetView>
  </sheetViews>
  <sheetFormatPr defaultRowHeight="14.4"/>
  <sheetData>
    <row r="1" spans="1:7" ht="21">
      <c r="C1" s="3" t="s">
        <v>8</v>
      </c>
      <c r="D1" s="3"/>
      <c r="E1" s="3"/>
    </row>
    <row r="2" spans="1:7" ht="15.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6" spans="1:7">
      <c r="A6" s="1" t="s">
        <v>9</v>
      </c>
    </row>
    <row r="7" spans="1:7" ht="15.6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7</v>
      </c>
    </row>
    <row r="8" spans="1:7">
      <c r="A8">
        <v>0.73099999999999998</v>
      </c>
      <c r="D8">
        <f>E8+A8</f>
        <v>14.475999999999999</v>
      </c>
      <c r="E8">
        <v>13.744999999999999</v>
      </c>
      <c r="G8" s="4"/>
    </row>
    <row r="9" spans="1:7">
      <c r="A9">
        <v>0.93899999999999995</v>
      </c>
      <c r="C9">
        <v>1.6519999999999999</v>
      </c>
      <c r="D9">
        <f>E9+A9</f>
        <v>13.763</v>
      </c>
      <c r="E9">
        <f>D8-C9</f>
        <v>12.824</v>
      </c>
      <c r="G9" s="4"/>
    </row>
    <row r="10" spans="1:7">
      <c r="B10">
        <v>0.79</v>
      </c>
      <c r="D10">
        <f>D9</f>
        <v>13.763</v>
      </c>
      <c r="E10">
        <f>D10-B10</f>
        <v>12.972999999999999</v>
      </c>
      <c r="F10">
        <v>0</v>
      </c>
      <c r="G10" s="4" t="s">
        <v>38</v>
      </c>
    </row>
    <row r="11" spans="1:7">
      <c r="B11">
        <v>0.97</v>
      </c>
      <c r="D11">
        <f>D10</f>
        <v>13.763</v>
      </c>
      <c r="E11">
        <f t="shared" ref="E11:E34" si="0">D11-B11</f>
        <v>12.792999999999999</v>
      </c>
      <c r="F11">
        <v>1</v>
      </c>
      <c r="G11" s="4"/>
    </row>
    <row r="12" spans="1:7">
      <c r="B12">
        <v>1.84</v>
      </c>
      <c r="D12">
        <f t="shared" ref="D12:D34" si="1">D11</f>
        <v>13.763</v>
      </c>
      <c r="E12">
        <f t="shared" si="0"/>
        <v>11.923</v>
      </c>
      <c r="F12">
        <v>2</v>
      </c>
      <c r="G12" s="4"/>
    </row>
    <row r="13" spans="1:7">
      <c r="B13">
        <v>2.63</v>
      </c>
      <c r="D13">
        <f t="shared" si="1"/>
        <v>13.763</v>
      </c>
      <c r="E13">
        <f t="shared" si="0"/>
        <v>11.132999999999999</v>
      </c>
      <c r="F13">
        <v>3</v>
      </c>
      <c r="G13" s="4"/>
    </row>
    <row r="14" spans="1:7">
      <c r="B14">
        <v>2.6669999999999998</v>
      </c>
      <c r="D14">
        <f t="shared" si="1"/>
        <v>13.763</v>
      </c>
      <c r="E14">
        <f t="shared" si="0"/>
        <v>11.096</v>
      </c>
      <c r="F14">
        <v>4</v>
      </c>
      <c r="G14" s="4" t="s">
        <v>11</v>
      </c>
    </row>
    <row r="15" spans="1:7">
      <c r="B15">
        <v>0.34</v>
      </c>
      <c r="D15">
        <f>E14</f>
        <v>11.096</v>
      </c>
      <c r="E15">
        <f t="shared" si="0"/>
        <v>10.756</v>
      </c>
      <c r="F15">
        <v>4.5</v>
      </c>
      <c r="G15" s="4" t="s">
        <v>37</v>
      </c>
    </row>
    <row r="16" spans="1:7">
      <c r="B16">
        <v>0.52</v>
      </c>
      <c r="D16">
        <f t="shared" si="1"/>
        <v>11.096</v>
      </c>
      <c r="E16">
        <f t="shared" si="0"/>
        <v>10.576000000000001</v>
      </c>
      <c r="F16">
        <v>5</v>
      </c>
      <c r="G16" s="4" t="s">
        <v>37</v>
      </c>
    </row>
    <row r="17" spans="2:7">
      <c r="B17">
        <v>0.7</v>
      </c>
      <c r="D17">
        <f t="shared" si="1"/>
        <v>11.096</v>
      </c>
      <c r="E17">
        <f t="shared" si="0"/>
        <v>10.396000000000001</v>
      </c>
      <c r="F17">
        <v>6</v>
      </c>
      <c r="G17" s="4" t="s">
        <v>37</v>
      </c>
    </row>
    <row r="18" spans="2:7">
      <c r="B18">
        <v>0.7</v>
      </c>
      <c r="D18">
        <f t="shared" si="1"/>
        <v>11.096</v>
      </c>
      <c r="E18">
        <f t="shared" si="0"/>
        <v>10.396000000000001</v>
      </c>
      <c r="F18">
        <v>7</v>
      </c>
      <c r="G18" s="4" t="s">
        <v>37</v>
      </c>
    </row>
    <row r="19" spans="2:7">
      <c r="B19">
        <v>0.71</v>
      </c>
      <c r="D19">
        <f t="shared" si="1"/>
        <v>11.096</v>
      </c>
      <c r="E19">
        <f t="shared" si="0"/>
        <v>10.385999999999999</v>
      </c>
      <c r="F19">
        <v>9</v>
      </c>
      <c r="G19" s="4" t="s">
        <v>37</v>
      </c>
    </row>
    <row r="20" spans="2:7">
      <c r="B20">
        <v>0.7</v>
      </c>
      <c r="D20">
        <f t="shared" si="1"/>
        <v>11.096</v>
      </c>
      <c r="E20">
        <f t="shared" si="0"/>
        <v>10.396000000000001</v>
      </c>
      <c r="F20">
        <v>11</v>
      </c>
      <c r="G20" s="4" t="s">
        <v>37</v>
      </c>
    </row>
    <row r="21" spans="2:7">
      <c r="B21">
        <v>0.7</v>
      </c>
      <c r="D21">
        <f t="shared" si="1"/>
        <v>11.096</v>
      </c>
      <c r="E21">
        <f t="shared" si="0"/>
        <v>10.396000000000001</v>
      </c>
      <c r="F21">
        <v>13</v>
      </c>
      <c r="G21" s="4" t="s">
        <v>37</v>
      </c>
    </row>
    <row r="22" spans="2:7">
      <c r="B22">
        <v>0.68</v>
      </c>
      <c r="D22">
        <f t="shared" si="1"/>
        <v>11.096</v>
      </c>
      <c r="E22">
        <f t="shared" si="0"/>
        <v>10.416</v>
      </c>
      <c r="F22">
        <v>15</v>
      </c>
      <c r="G22" s="4" t="s">
        <v>37</v>
      </c>
    </row>
    <row r="23" spans="2:7">
      <c r="B23">
        <v>0.69</v>
      </c>
      <c r="D23">
        <f t="shared" si="1"/>
        <v>11.096</v>
      </c>
      <c r="E23">
        <f t="shared" si="0"/>
        <v>10.406000000000001</v>
      </c>
      <c r="F23">
        <v>17</v>
      </c>
      <c r="G23" s="4" t="s">
        <v>37</v>
      </c>
    </row>
    <row r="24" spans="2:7">
      <c r="B24">
        <v>0.68</v>
      </c>
      <c r="D24">
        <f t="shared" si="1"/>
        <v>11.096</v>
      </c>
      <c r="E24">
        <f t="shared" si="0"/>
        <v>10.416</v>
      </c>
      <c r="F24">
        <v>19</v>
      </c>
      <c r="G24" s="4" t="s">
        <v>37</v>
      </c>
    </row>
    <row r="25" spans="2:7">
      <c r="B25">
        <v>0.65</v>
      </c>
      <c r="D25">
        <f t="shared" si="1"/>
        <v>11.096</v>
      </c>
      <c r="E25">
        <f t="shared" si="0"/>
        <v>10.446</v>
      </c>
      <c r="F25">
        <v>21</v>
      </c>
      <c r="G25" s="4" t="s">
        <v>37</v>
      </c>
    </row>
    <row r="26" spans="2:7">
      <c r="B26">
        <v>0.67</v>
      </c>
      <c r="D26">
        <f t="shared" si="1"/>
        <v>11.096</v>
      </c>
      <c r="E26">
        <f t="shared" si="0"/>
        <v>10.426</v>
      </c>
      <c r="F26">
        <v>23</v>
      </c>
      <c r="G26" s="4" t="s">
        <v>37</v>
      </c>
    </row>
    <row r="27" spans="2:7">
      <c r="B27">
        <v>0.67</v>
      </c>
      <c r="D27">
        <f t="shared" si="1"/>
        <v>11.096</v>
      </c>
      <c r="E27">
        <f t="shared" si="0"/>
        <v>10.426</v>
      </c>
      <c r="F27">
        <v>25</v>
      </c>
      <c r="G27" s="4" t="s">
        <v>37</v>
      </c>
    </row>
    <row r="28" spans="2:7">
      <c r="B28">
        <v>0.67</v>
      </c>
      <c r="D28">
        <f t="shared" si="1"/>
        <v>11.096</v>
      </c>
      <c r="E28">
        <f t="shared" si="0"/>
        <v>10.426</v>
      </c>
      <c r="F28">
        <v>27</v>
      </c>
      <c r="G28" s="4" t="s">
        <v>37</v>
      </c>
    </row>
    <row r="29" spans="2:7">
      <c r="B29">
        <v>0.67</v>
      </c>
      <c r="D29">
        <f t="shared" si="1"/>
        <v>11.096</v>
      </c>
      <c r="E29">
        <f t="shared" si="0"/>
        <v>10.426</v>
      </c>
      <c r="F29">
        <v>28</v>
      </c>
      <c r="G29" s="4" t="s">
        <v>37</v>
      </c>
    </row>
    <row r="30" spans="2:7">
      <c r="B30">
        <v>0.47</v>
      </c>
      <c r="D30">
        <f t="shared" si="1"/>
        <v>11.096</v>
      </c>
      <c r="E30">
        <f t="shared" si="0"/>
        <v>10.625999999999999</v>
      </c>
      <c r="F30">
        <v>29</v>
      </c>
      <c r="G30" s="4" t="s">
        <v>37</v>
      </c>
    </row>
    <row r="31" spans="2:7">
      <c r="B31">
        <v>0.27</v>
      </c>
      <c r="D31">
        <f t="shared" si="1"/>
        <v>11.096</v>
      </c>
      <c r="E31">
        <f t="shared" si="0"/>
        <v>10.826000000000001</v>
      </c>
      <c r="F31">
        <v>30</v>
      </c>
      <c r="G31" s="4" t="s">
        <v>37</v>
      </c>
    </row>
    <row r="32" spans="2:7">
      <c r="B32">
        <v>2.42</v>
      </c>
      <c r="D32">
        <f>D14</f>
        <v>13.763</v>
      </c>
      <c r="E32">
        <f t="shared" si="0"/>
        <v>11.343</v>
      </c>
      <c r="F32">
        <v>32</v>
      </c>
      <c r="G32" s="4"/>
    </row>
    <row r="33" spans="1:7">
      <c r="B33">
        <v>1.74</v>
      </c>
      <c r="D33">
        <f t="shared" si="1"/>
        <v>13.763</v>
      </c>
      <c r="E33">
        <f t="shared" si="0"/>
        <v>12.023</v>
      </c>
      <c r="F33">
        <v>33</v>
      </c>
      <c r="G33" s="4"/>
    </row>
    <row r="34" spans="1:7">
      <c r="B34">
        <v>1.68</v>
      </c>
      <c r="D34">
        <f t="shared" si="1"/>
        <v>13.763</v>
      </c>
      <c r="E34">
        <f t="shared" si="0"/>
        <v>12.083</v>
      </c>
      <c r="F34">
        <v>34</v>
      </c>
      <c r="G34" s="4"/>
    </row>
    <row r="35" spans="1:7">
      <c r="A35">
        <v>1.1299999999999999</v>
      </c>
      <c r="C35">
        <v>0.71299999999999997</v>
      </c>
      <c r="D35">
        <f>E35+A35</f>
        <v>14.18</v>
      </c>
      <c r="E35">
        <f>D34-C35</f>
        <v>13.05</v>
      </c>
      <c r="G35" s="4"/>
    </row>
    <row r="36" spans="1:7">
      <c r="A36">
        <v>1.4510000000000001</v>
      </c>
      <c r="C36">
        <v>1.101</v>
      </c>
      <c r="D36">
        <f>E36+A36</f>
        <v>14.530000000000001</v>
      </c>
      <c r="E36">
        <f>D35-C36</f>
        <v>13.079000000000001</v>
      </c>
      <c r="G36" s="4"/>
    </row>
    <row r="37" spans="1:7">
      <c r="G37" s="4"/>
    </row>
    <row r="38" spans="1:7">
      <c r="G38" s="4"/>
    </row>
    <row r="39" spans="1:7">
      <c r="A39" s="1" t="s">
        <v>10</v>
      </c>
      <c r="G39" s="4"/>
    </row>
    <row r="40" spans="1:7" ht="15.6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7</v>
      </c>
    </row>
    <row r="41" spans="1:7">
      <c r="B41">
        <v>1.41</v>
      </c>
      <c r="D41">
        <f>D36</f>
        <v>14.530000000000001</v>
      </c>
      <c r="E41">
        <f>D41-B41</f>
        <v>13.120000000000001</v>
      </c>
      <c r="F41">
        <v>0</v>
      </c>
      <c r="G41" s="4" t="str">
        <f>G10</f>
        <v>Rode Eadging</v>
      </c>
    </row>
    <row r="42" spans="1:7">
      <c r="B42">
        <v>1.42</v>
      </c>
      <c r="D42">
        <f>D41</f>
        <v>14.530000000000001</v>
      </c>
      <c r="E42">
        <f t="shared" ref="E42:E60" si="2">D42-B42</f>
        <v>13.110000000000001</v>
      </c>
      <c r="F42">
        <v>1</v>
      </c>
      <c r="G42" s="4"/>
    </row>
    <row r="43" spans="1:7">
      <c r="B43">
        <v>2.2000000000000002</v>
      </c>
      <c r="D43">
        <f t="shared" ref="D43:D67" si="3">D42</f>
        <v>14.530000000000001</v>
      </c>
      <c r="E43">
        <f t="shared" si="2"/>
        <v>12.330000000000002</v>
      </c>
      <c r="F43">
        <v>2</v>
      </c>
      <c r="G43" s="4"/>
    </row>
    <row r="44" spans="1:7">
      <c r="B44">
        <v>2.9</v>
      </c>
      <c r="D44">
        <f t="shared" si="3"/>
        <v>14.530000000000001</v>
      </c>
      <c r="E44">
        <f t="shared" si="2"/>
        <v>11.63</v>
      </c>
      <c r="F44">
        <v>3</v>
      </c>
      <c r="G44" s="4"/>
    </row>
    <row r="45" spans="1:7">
      <c r="B45">
        <v>3.4329999999999998</v>
      </c>
      <c r="D45">
        <f t="shared" si="3"/>
        <v>14.530000000000001</v>
      </c>
      <c r="E45">
        <f t="shared" si="2"/>
        <v>11.097000000000001</v>
      </c>
      <c r="F45">
        <v>4</v>
      </c>
      <c r="G45" s="4" t="s">
        <v>11</v>
      </c>
    </row>
    <row r="46" spans="1:7">
      <c r="B46">
        <v>0.67</v>
      </c>
      <c r="D46">
        <f>E45</f>
        <v>11.097000000000001</v>
      </c>
      <c r="E46">
        <f t="shared" si="2"/>
        <v>10.427000000000001</v>
      </c>
      <c r="F46">
        <v>5</v>
      </c>
      <c r="G46" s="4" t="s">
        <v>12</v>
      </c>
    </row>
    <row r="47" spans="1:7">
      <c r="B47">
        <v>0.77</v>
      </c>
      <c r="D47">
        <f t="shared" si="3"/>
        <v>11.097000000000001</v>
      </c>
      <c r="E47">
        <f t="shared" si="2"/>
        <v>10.327000000000002</v>
      </c>
      <c r="F47">
        <v>6</v>
      </c>
      <c r="G47" s="4" t="s">
        <v>12</v>
      </c>
    </row>
    <row r="48" spans="1:7">
      <c r="B48">
        <v>0.51</v>
      </c>
      <c r="D48">
        <f t="shared" si="3"/>
        <v>11.097000000000001</v>
      </c>
      <c r="E48">
        <f t="shared" si="2"/>
        <v>10.587000000000002</v>
      </c>
      <c r="F48">
        <v>7</v>
      </c>
      <c r="G48" s="4" t="s">
        <v>12</v>
      </c>
    </row>
    <row r="49" spans="2:7">
      <c r="B49">
        <v>0.61</v>
      </c>
      <c r="D49">
        <f t="shared" si="3"/>
        <v>11.097000000000001</v>
      </c>
      <c r="E49">
        <f t="shared" si="2"/>
        <v>10.487000000000002</v>
      </c>
      <c r="F49">
        <v>9</v>
      </c>
      <c r="G49" s="4" t="s">
        <v>12</v>
      </c>
    </row>
    <row r="50" spans="2:7">
      <c r="B50">
        <v>0.63</v>
      </c>
      <c r="D50">
        <f t="shared" si="3"/>
        <v>11.097000000000001</v>
      </c>
      <c r="E50">
        <f t="shared" si="2"/>
        <v>10.467000000000001</v>
      </c>
      <c r="F50">
        <v>11</v>
      </c>
      <c r="G50" s="4" t="s">
        <v>12</v>
      </c>
    </row>
    <row r="51" spans="2:7">
      <c r="B51">
        <v>0.63</v>
      </c>
      <c r="D51">
        <f t="shared" si="3"/>
        <v>11.097000000000001</v>
      </c>
      <c r="E51">
        <f t="shared" si="2"/>
        <v>10.467000000000001</v>
      </c>
      <c r="F51">
        <v>13</v>
      </c>
      <c r="G51" s="4" t="s">
        <v>12</v>
      </c>
    </row>
    <row r="52" spans="2:7">
      <c r="B52">
        <v>0.72</v>
      </c>
      <c r="D52">
        <f t="shared" si="3"/>
        <v>11.097000000000001</v>
      </c>
      <c r="E52">
        <f t="shared" si="2"/>
        <v>10.377000000000001</v>
      </c>
      <c r="F52">
        <v>15</v>
      </c>
      <c r="G52" s="4" t="s">
        <v>12</v>
      </c>
    </row>
    <row r="53" spans="2:7">
      <c r="B53">
        <v>0.72</v>
      </c>
      <c r="D53">
        <f t="shared" si="3"/>
        <v>11.097000000000001</v>
      </c>
      <c r="E53">
        <f t="shared" si="2"/>
        <v>10.377000000000001</v>
      </c>
      <c r="F53">
        <v>17</v>
      </c>
      <c r="G53" s="4" t="s">
        <v>12</v>
      </c>
    </row>
    <row r="54" spans="2:7">
      <c r="B54">
        <v>0.73</v>
      </c>
      <c r="D54">
        <f t="shared" si="3"/>
        <v>11.097000000000001</v>
      </c>
      <c r="E54">
        <f t="shared" si="2"/>
        <v>10.367000000000001</v>
      </c>
      <c r="F54">
        <v>19</v>
      </c>
      <c r="G54" s="4" t="s">
        <v>12</v>
      </c>
    </row>
    <row r="55" spans="2:7">
      <c r="B55">
        <v>0.62</v>
      </c>
      <c r="D55">
        <f t="shared" si="3"/>
        <v>11.097000000000001</v>
      </c>
      <c r="E55">
        <f t="shared" si="2"/>
        <v>10.477000000000002</v>
      </c>
      <c r="F55">
        <v>21</v>
      </c>
      <c r="G55" s="4" t="s">
        <v>12</v>
      </c>
    </row>
    <row r="56" spans="2:7">
      <c r="B56">
        <v>0.7</v>
      </c>
      <c r="D56">
        <f t="shared" si="3"/>
        <v>11.097000000000001</v>
      </c>
      <c r="E56">
        <f t="shared" si="2"/>
        <v>10.397000000000002</v>
      </c>
      <c r="F56">
        <v>23</v>
      </c>
      <c r="G56" s="4" t="s">
        <v>12</v>
      </c>
    </row>
    <row r="57" spans="2:7">
      <c r="B57">
        <v>0.63</v>
      </c>
      <c r="D57">
        <f t="shared" si="3"/>
        <v>11.097000000000001</v>
      </c>
      <c r="E57">
        <f t="shared" si="2"/>
        <v>10.467000000000001</v>
      </c>
      <c r="F57">
        <v>25</v>
      </c>
      <c r="G57" s="4" t="s">
        <v>12</v>
      </c>
    </row>
    <row r="58" spans="2:7">
      <c r="B58">
        <v>0.52</v>
      </c>
      <c r="D58">
        <f t="shared" si="3"/>
        <v>11.097000000000001</v>
      </c>
      <c r="E58">
        <f t="shared" si="2"/>
        <v>10.577000000000002</v>
      </c>
      <c r="F58">
        <v>27</v>
      </c>
      <c r="G58" s="4" t="s">
        <v>12</v>
      </c>
    </row>
    <row r="59" spans="2:7">
      <c r="B59">
        <v>0.39</v>
      </c>
      <c r="D59">
        <f t="shared" si="3"/>
        <v>11.097000000000001</v>
      </c>
      <c r="E59">
        <f t="shared" si="2"/>
        <v>10.707000000000001</v>
      </c>
      <c r="F59">
        <v>29</v>
      </c>
      <c r="G59" s="4" t="s">
        <v>12</v>
      </c>
    </row>
    <row r="60" spans="2:7">
      <c r="B60">
        <v>0.33</v>
      </c>
      <c r="D60">
        <f t="shared" si="3"/>
        <v>11.097000000000001</v>
      </c>
      <c r="E60">
        <f t="shared" si="2"/>
        <v>10.767000000000001</v>
      </c>
      <c r="F60">
        <v>30</v>
      </c>
      <c r="G60" s="4" t="s">
        <v>12</v>
      </c>
    </row>
    <row r="61" spans="2:7">
      <c r="B61">
        <v>0.3</v>
      </c>
      <c r="D61">
        <f t="shared" si="3"/>
        <v>11.097000000000001</v>
      </c>
      <c r="E61">
        <f>D61-B61</f>
        <v>10.797000000000001</v>
      </c>
      <c r="F61">
        <v>31</v>
      </c>
      <c r="G61" s="4" t="s">
        <v>12</v>
      </c>
    </row>
    <row r="62" spans="2:7">
      <c r="B62">
        <v>0.28999999999999998</v>
      </c>
      <c r="D62">
        <f t="shared" si="3"/>
        <v>11.097000000000001</v>
      </c>
      <c r="E62">
        <f t="shared" ref="E62:E66" si="4">D62-B62</f>
        <v>10.807000000000002</v>
      </c>
      <c r="F62">
        <v>32</v>
      </c>
      <c r="G62" s="4" t="s">
        <v>12</v>
      </c>
    </row>
    <row r="63" spans="2:7">
      <c r="B63">
        <v>0.23</v>
      </c>
      <c r="D63">
        <f>D62</f>
        <v>11.097000000000001</v>
      </c>
      <c r="E63">
        <f t="shared" si="4"/>
        <v>10.867000000000001</v>
      </c>
      <c r="F63">
        <v>33</v>
      </c>
      <c r="G63" s="4"/>
    </row>
    <row r="64" spans="2:7">
      <c r="B64">
        <v>3.4329999999999998</v>
      </c>
      <c r="D64">
        <f>D45</f>
        <v>14.530000000000001</v>
      </c>
      <c r="E64">
        <f t="shared" si="4"/>
        <v>11.097000000000001</v>
      </c>
      <c r="F64">
        <v>34</v>
      </c>
      <c r="G64" s="4"/>
    </row>
    <row r="65" spans="1:7">
      <c r="B65">
        <v>3.23</v>
      </c>
      <c r="D65">
        <f t="shared" si="3"/>
        <v>14.530000000000001</v>
      </c>
      <c r="E65">
        <f t="shared" si="4"/>
        <v>11.3</v>
      </c>
      <c r="F65">
        <v>35</v>
      </c>
      <c r="G65" s="4"/>
    </row>
    <row r="66" spans="1:7">
      <c r="B66">
        <v>2.7</v>
      </c>
      <c r="D66">
        <f t="shared" si="3"/>
        <v>14.530000000000001</v>
      </c>
      <c r="E66">
        <f t="shared" si="4"/>
        <v>11.830000000000002</v>
      </c>
      <c r="F66">
        <v>36</v>
      </c>
      <c r="G66" s="4"/>
    </row>
    <row r="67" spans="1:7">
      <c r="B67">
        <v>2.56</v>
      </c>
      <c r="D67">
        <f t="shared" si="3"/>
        <v>14.530000000000001</v>
      </c>
      <c r="E67">
        <f>D67-B67</f>
        <v>11.97</v>
      </c>
      <c r="F67">
        <v>37</v>
      </c>
      <c r="G67" s="4"/>
    </row>
    <row r="68" spans="1:7">
      <c r="A68">
        <v>1.415</v>
      </c>
      <c r="C68">
        <v>1.1579999999999999</v>
      </c>
      <c r="D68">
        <f>E68+A68</f>
        <v>14.787000000000003</v>
      </c>
      <c r="E68">
        <f>D67-C68</f>
        <v>13.372000000000002</v>
      </c>
      <c r="G68" s="4"/>
    </row>
    <row r="69" spans="1:7">
      <c r="G69" s="4"/>
    </row>
    <row r="70" spans="1:7">
      <c r="A70" s="1" t="s">
        <v>14</v>
      </c>
      <c r="G70" s="4"/>
    </row>
    <row r="71" spans="1:7" ht="15.6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7</v>
      </c>
    </row>
    <row r="72" spans="1:7">
      <c r="B72">
        <v>1.395</v>
      </c>
      <c r="D72">
        <f>D68</f>
        <v>14.787000000000003</v>
      </c>
      <c r="E72">
        <f>D72-B72</f>
        <v>13.392000000000003</v>
      </c>
      <c r="F72">
        <v>0</v>
      </c>
      <c r="G72" s="4" t="str">
        <f>G10</f>
        <v>Rode Eadging</v>
      </c>
    </row>
    <row r="73" spans="1:7">
      <c r="B73">
        <v>1.5</v>
      </c>
      <c r="D73">
        <f>D72</f>
        <v>14.787000000000003</v>
      </c>
      <c r="E73">
        <f t="shared" ref="E73:E93" si="5">D73-B73</f>
        <v>13.287000000000003</v>
      </c>
      <c r="F73">
        <v>1</v>
      </c>
      <c r="G73" s="4"/>
    </row>
    <row r="74" spans="1:7">
      <c r="B74">
        <v>2.23</v>
      </c>
      <c r="D74">
        <f t="shared" ref="D74:D93" si="6">D73</f>
        <v>14.787000000000003</v>
      </c>
      <c r="E74">
        <f t="shared" si="5"/>
        <v>12.557000000000002</v>
      </c>
      <c r="F74">
        <v>2</v>
      </c>
      <c r="G74" s="4"/>
    </row>
    <row r="75" spans="1:7">
      <c r="B75">
        <v>3.1749999999999998</v>
      </c>
      <c r="D75">
        <f t="shared" si="6"/>
        <v>14.787000000000003</v>
      </c>
      <c r="E75">
        <f t="shared" si="5"/>
        <v>11.612000000000002</v>
      </c>
      <c r="F75">
        <v>3</v>
      </c>
      <c r="G75" s="4"/>
    </row>
    <row r="76" spans="1:7">
      <c r="B76">
        <v>3.6840000000000002</v>
      </c>
      <c r="D76">
        <f t="shared" si="6"/>
        <v>14.787000000000003</v>
      </c>
      <c r="E76">
        <f t="shared" si="5"/>
        <v>11.103000000000002</v>
      </c>
      <c r="F76">
        <v>4</v>
      </c>
      <c r="G76" s="4" t="s">
        <v>11</v>
      </c>
    </row>
    <row r="77" spans="1:7">
      <c r="B77">
        <v>0.32</v>
      </c>
      <c r="D77">
        <f>E76</f>
        <v>11.103000000000002</v>
      </c>
      <c r="E77">
        <f t="shared" si="5"/>
        <v>10.783000000000001</v>
      </c>
      <c r="F77">
        <v>5</v>
      </c>
      <c r="G77" s="4" t="s">
        <v>12</v>
      </c>
    </row>
    <row r="78" spans="1:7">
      <c r="B78">
        <v>0.54</v>
      </c>
      <c r="D78">
        <f t="shared" si="6"/>
        <v>11.103000000000002</v>
      </c>
      <c r="E78">
        <f t="shared" si="5"/>
        <v>10.563000000000002</v>
      </c>
      <c r="F78">
        <v>6</v>
      </c>
      <c r="G78" s="4" t="s">
        <v>12</v>
      </c>
    </row>
    <row r="79" spans="1:7">
      <c r="B79">
        <v>0.6</v>
      </c>
      <c r="D79">
        <f t="shared" si="6"/>
        <v>11.103000000000002</v>
      </c>
      <c r="E79">
        <f t="shared" si="5"/>
        <v>10.503000000000002</v>
      </c>
      <c r="F79">
        <v>7</v>
      </c>
      <c r="G79" s="4" t="s">
        <v>12</v>
      </c>
    </row>
    <row r="80" spans="1:7">
      <c r="B80">
        <v>0.67</v>
      </c>
      <c r="D80">
        <f t="shared" si="6"/>
        <v>11.103000000000002</v>
      </c>
      <c r="E80">
        <f t="shared" si="5"/>
        <v>10.433000000000002</v>
      </c>
      <c r="F80">
        <v>9</v>
      </c>
      <c r="G80" s="4" t="s">
        <v>12</v>
      </c>
    </row>
    <row r="81" spans="1:7">
      <c r="B81">
        <v>0.68</v>
      </c>
      <c r="D81">
        <f t="shared" si="6"/>
        <v>11.103000000000002</v>
      </c>
      <c r="E81">
        <f t="shared" si="5"/>
        <v>10.423000000000002</v>
      </c>
      <c r="F81">
        <v>11</v>
      </c>
      <c r="G81" s="4" t="s">
        <v>12</v>
      </c>
    </row>
    <row r="82" spans="1:7">
      <c r="B82">
        <v>0.71</v>
      </c>
      <c r="D82">
        <f t="shared" si="6"/>
        <v>11.103000000000002</v>
      </c>
      <c r="E82">
        <f t="shared" si="5"/>
        <v>10.393000000000001</v>
      </c>
      <c r="F82">
        <v>13</v>
      </c>
      <c r="G82" s="4" t="s">
        <v>12</v>
      </c>
    </row>
    <row r="83" spans="1:7">
      <c r="B83">
        <v>0.71</v>
      </c>
      <c r="D83">
        <f t="shared" si="6"/>
        <v>11.103000000000002</v>
      </c>
      <c r="E83">
        <f t="shared" si="5"/>
        <v>10.393000000000001</v>
      </c>
      <c r="F83">
        <v>15</v>
      </c>
      <c r="G83" s="4" t="s">
        <v>12</v>
      </c>
    </row>
    <row r="84" spans="1:7">
      <c r="B84">
        <v>0.69</v>
      </c>
      <c r="D84">
        <f t="shared" si="6"/>
        <v>11.103000000000002</v>
      </c>
      <c r="E84">
        <f t="shared" si="5"/>
        <v>10.413000000000002</v>
      </c>
      <c r="F84">
        <v>17</v>
      </c>
      <c r="G84" s="4" t="s">
        <v>12</v>
      </c>
    </row>
    <row r="85" spans="1:7">
      <c r="B85">
        <v>0.71</v>
      </c>
      <c r="D85">
        <f t="shared" si="6"/>
        <v>11.103000000000002</v>
      </c>
      <c r="E85">
        <f t="shared" si="5"/>
        <v>10.393000000000001</v>
      </c>
      <c r="F85">
        <v>19</v>
      </c>
      <c r="G85" s="4" t="s">
        <v>12</v>
      </c>
    </row>
    <row r="86" spans="1:7">
      <c r="B86">
        <v>0.68</v>
      </c>
      <c r="D86">
        <f t="shared" si="6"/>
        <v>11.103000000000002</v>
      </c>
      <c r="E86">
        <f t="shared" si="5"/>
        <v>10.423000000000002</v>
      </c>
      <c r="F86">
        <v>21</v>
      </c>
      <c r="G86" s="4" t="s">
        <v>12</v>
      </c>
    </row>
    <row r="87" spans="1:7">
      <c r="B87">
        <v>0.64</v>
      </c>
      <c r="D87">
        <f t="shared" si="6"/>
        <v>11.103000000000002</v>
      </c>
      <c r="E87">
        <f t="shared" si="5"/>
        <v>10.463000000000001</v>
      </c>
      <c r="F87">
        <v>23</v>
      </c>
      <c r="G87" s="4" t="s">
        <v>12</v>
      </c>
    </row>
    <row r="88" spans="1:7">
      <c r="B88">
        <v>0.47</v>
      </c>
      <c r="D88">
        <f t="shared" si="6"/>
        <v>11.103000000000002</v>
      </c>
      <c r="E88">
        <f t="shared" si="5"/>
        <v>10.633000000000001</v>
      </c>
      <c r="F88">
        <v>24</v>
      </c>
      <c r="G88" s="4" t="s">
        <v>12</v>
      </c>
    </row>
    <row r="89" spans="1:7">
      <c r="B89">
        <v>3.6840000000000002</v>
      </c>
      <c r="D89">
        <f>D76</f>
        <v>14.787000000000003</v>
      </c>
      <c r="E89">
        <f t="shared" si="5"/>
        <v>11.103000000000002</v>
      </c>
      <c r="F89">
        <v>25</v>
      </c>
      <c r="G89" s="4"/>
    </row>
    <row r="90" spans="1:7">
      <c r="B90">
        <v>3.34</v>
      </c>
      <c r="D90">
        <f t="shared" si="6"/>
        <v>14.787000000000003</v>
      </c>
      <c r="E90">
        <f t="shared" si="5"/>
        <v>11.447000000000003</v>
      </c>
      <c r="F90">
        <v>26</v>
      </c>
      <c r="G90" s="4"/>
    </row>
    <row r="91" spans="1:7">
      <c r="B91">
        <v>2.88</v>
      </c>
      <c r="D91">
        <f t="shared" si="6"/>
        <v>14.787000000000003</v>
      </c>
      <c r="E91">
        <f t="shared" si="5"/>
        <v>11.907000000000004</v>
      </c>
      <c r="F91">
        <v>27</v>
      </c>
      <c r="G91" s="4"/>
    </row>
    <row r="92" spans="1:7">
      <c r="B92">
        <v>2.64</v>
      </c>
      <c r="D92">
        <f t="shared" si="6"/>
        <v>14.787000000000003</v>
      </c>
      <c r="E92">
        <f t="shared" si="5"/>
        <v>12.147000000000002</v>
      </c>
      <c r="F92">
        <v>28</v>
      </c>
      <c r="G92" s="4"/>
    </row>
    <row r="93" spans="1:7">
      <c r="B93">
        <v>2.71</v>
      </c>
      <c r="D93">
        <f t="shared" si="6"/>
        <v>14.787000000000003</v>
      </c>
      <c r="E93">
        <f t="shared" si="5"/>
        <v>12.077000000000002</v>
      </c>
      <c r="F93">
        <v>29</v>
      </c>
      <c r="G93" s="4"/>
    </row>
    <row r="94" spans="1:7">
      <c r="A94">
        <v>1.391</v>
      </c>
      <c r="C94">
        <v>1.4119999999999999</v>
      </c>
      <c r="D94">
        <f>E94+A94</f>
        <v>14.766000000000004</v>
      </c>
      <c r="E94">
        <f>D93-C94</f>
        <v>13.375000000000004</v>
      </c>
      <c r="G94" s="4"/>
    </row>
    <row r="95" spans="1:7">
      <c r="G95" s="4"/>
    </row>
    <row r="96" spans="1:7">
      <c r="G96" s="4"/>
    </row>
    <row r="97" spans="1:7">
      <c r="A97" s="1" t="s">
        <v>15</v>
      </c>
    </row>
    <row r="98" spans="1:7" ht="15.6">
      <c r="A98" s="2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7</v>
      </c>
    </row>
    <row r="99" spans="1:7">
      <c r="B99">
        <v>1.42</v>
      </c>
      <c r="D99">
        <f>D94</f>
        <v>14.766000000000004</v>
      </c>
      <c r="E99">
        <f>D99-B99</f>
        <v>13.346000000000004</v>
      </c>
      <c r="F99">
        <v>0</v>
      </c>
      <c r="G99" s="4"/>
    </row>
    <row r="100" spans="1:7">
      <c r="B100">
        <v>1.47</v>
      </c>
      <c r="D100">
        <f>D99</f>
        <v>14.766000000000004</v>
      </c>
      <c r="E100">
        <f t="shared" ref="E100:E121" si="7">D100-B100</f>
        <v>13.296000000000003</v>
      </c>
      <c r="F100">
        <v>1</v>
      </c>
      <c r="G100" s="4"/>
    </row>
    <row r="101" spans="1:7">
      <c r="B101">
        <v>2.4700000000000002</v>
      </c>
      <c r="D101">
        <f t="shared" ref="D101:D121" si="8">D100</f>
        <v>14.766000000000004</v>
      </c>
      <c r="E101">
        <f t="shared" si="7"/>
        <v>12.296000000000003</v>
      </c>
      <c r="F101">
        <v>2</v>
      </c>
      <c r="G101" s="4"/>
    </row>
    <row r="102" spans="1:7">
      <c r="B102">
        <v>3.09</v>
      </c>
      <c r="D102">
        <f t="shared" si="8"/>
        <v>14.766000000000004</v>
      </c>
      <c r="E102">
        <f t="shared" si="7"/>
        <v>11.676000000000004</v>
      </c>
      <c r="F102">
        <v>3</v>
      </c>
      <c r="G102" s="4"/>
    </row>
    <row r="103" spans="1:7">
      <c r="B103">
        <v>3.6539999999999999</v>
      </c>
      <c r="D103">
        <f t="shared" si="8"/>
        <v>14.766000000000004</v>
      </c>
      <c r="E103">
        <f t="shared" si="7"/>
        <v>11.112000000000004</v>
      </c>
      <c r="F103">
        <v>4</v>
      </c>
      <c r="G103" s="4" t="s">
        <v>11</v>
      </c>
    </row>
    <row r="104" spans="1:7">
      <c r="B104">
        <v>0.75</v>
      </c>
      <c r="D104">
        <f>E103</f>
        <v>11.112000000000004</v>
      </c>
      <c r="E104">
        <f t="shared" si="7"/>
        <v>10.362000000000004</v>
      </c>
      <c r="F104">
        <v>5</v>
      </c>
      <c r="G104" s="4" t="s">
        <v>12</v>
      </c>
    </row>
    <row r="105" spans="1:7">
      <c r="B105">
        <v>0.55000000000000004</v>
      </c>
      <c r="D105">
        <f t="shared" si="8"/>
        <v>11.112000000000004</v>
      </c>
      <c r="E105">
        <f t="shared" si="7"/>
        <v>10.562000000000003</v>
      </c>
      <c r="F105">
        <v>6</v>
      </c>
      <c r="G105" s="4" t="s">
        <v>12</v>
      </c>
    </row>
    <row r="106" spans="1:7">
      <c r="B106">
        <v>0.56999999999999995</v>
      </c>
      <c r="D106">
        <f t="shared" si="8"/>
        <v>11.112000000000004</v>
      </c>
      <c r="E106">
        <f t="shared" si="7"/>
        <v>10.542000000000003</v>
      </c>
      <c r="F106">
        <v>7</v>
      </c>
      <c r="G106" s="4" t="s">
        <v>12</v>
      </c>
    </row>
    <row r="107" spans="1:7">
      <c r="B107">
        <v>0.61</v>
      </c>
      <c r="D107">
        <f t="shared" si="8"/>
        <v>11.112000000000004</v>
      </c>
      <c r="E107">
        <f t="shared" si="7"/>
        <v>10.502000000000004</v>
      </c>
      <c r="F107">
        <v>9</v>
      </c>
      <c r="G107" s="4" t="s">
        <v>12</v>
      </c>
    </row>
    <row r="108" spans="1:7">
      <c r="B108">
        <v>0.56000000000000005</v>
      </c>
      <c r="D108">
        <f t="shared" si="8"/>
        <v>11.112000000000004</v>
      </c>
      <c r="E108">
        <f t="shared" si="7"/>
        <v>10.552000000000003</v>
      </c>
      <c r="F108">
        <v>11</v>
      </c>
      <c r="G108" s="4" t="s">
        <v>12</v>
      </c>
    </row>
    <row r="109" spans="1:7">
      <c r="B109">
        <v>0.59</v>
      </c>
      <c r="D109">
        <f t="shared" si="8"/>
        <v>11.112000000000004</v>
      </c>
      <c r="E109">
        <f t="shared" si="7"/>
        <v>10.522000000000004</v>
      </c>
      <c r="F109">
        <v>13</v>
      </c>
      <c r="G109" s="4" t="s">
        <v>12</v>
      </c>
    </row>
    <row r="110" spans="1:7">
      <c r="B110">
        <v>0.59</v>
      </c>
      <c r="D110">
        <f t="shared" si="8"/>
        <v>11.112000000000004</v>
      </c>
      <c r="E110">
        <f t="shared" si="7"/>
        <v>10.522000000000004</v>
      </c>
      <c r="F110">
        <v>15</v>
      </c>
      <c r="G110" s="4" t="s">
        <v>12</v>
      </c>
    </row>
    <row r="111" spans="1:7">
      <c r="B111">
        <v>0.59</v>
      </c>
      <c r="D111">
        <f t="shared" si="8"/>
        <v>11.112000000000004</v>
      </c>
      <c r="E111">
        <f t="shared" si="7"/>
        <v>10.522000000000004</v>
      </c>
      <c r="F111">
        <v>17</v>
      </c>
      <c r="G111" s="4" t="s">
        <v>12</v>
      </c>
    </row>
    <row r="112" spans="1:7">
      <c r="B112">
        <v>0.63</v>
      </c>
      <c r="D112">
        <f t="shared" si="8"/>
        <v>11.112000000000004</v>
      </c>
      <c r="E112">
        <f t="shared" si="7"/>
        <v>10.482000000000003</v>
      </c>
      <c r="F112">
        <v>19</v>
      </c>
      <c r="G112" s="4" t="s">
        <v>12</v>
      </c>
    </row>
    <row r="113" spans="1:7">
      <c r="B113">
        <v>0.68</v>
      </c>
      <c r="D113">
        <f t="shared" si="8"/>
        <v>11.112000000000004</v>
      </c>
      <c r="E113">
        <f t="shared" si="7"/>
        <v>10.432000000000004</v>
      </c>
      <c r="F113">
        <v>21</v>
      </c>
      <c r="G113" s="4" t="s">
        <v>12</v>
      </c>
    </row>
    <row r="114" spans="1:7">
      <c r="B114">
        <v>0.79</v>
      </c>
      <c r="D114">
        <f t="shared" si="8"/>
        <v>11.112000000000004</v>
      </c>
      <c r="E114">
        <f t="shared" si="7"/>
        <v>10.322000000000003</v>
      </c>
      <c r="F114">
        <v>23</v>
      </c>
      <c r="G114" s="4" t="s">
        <v>12</v>
      </c>
    </row>
    <row r="115" spans="1:7">
      <c r="B115">
        <v>0.78</v>
      </c>
      <c r="D115">
        <f t="shared" si="8"/>
        <v>11.112000000000004</v>
      </c>
      <c r="E115">
        <f t="shared" si="7"/>
        <v>10.332000000000004</v>
      </c>
      <c r="F115">
        <v>24</v>
      </c>
      <c r="G115" s="4" t="s">
        <v>12</v>
      </c>
    </row>
    <row r="116" spans="1:7">
      <c r="B116">
        <v>0.55000000000000004</v>
      </c>
      <c r="D116">
        <f t="shared" si="8"/>
        <v>11.112000000000004</v>
      </c>
      <c r="E116">
        <f t="shared" si="7"/>
        <v>10.562000000000003</v>
      </c>
      <c r="F116">
        <v>25</v>
      </c>
      <c r="G116" s="4" t="s">
        <v>12</v>
      </c>
    </row>
    <row r="117" spans="1:7">
      <c r="B117">
        <v>0.47</v>
      </c>
      <c r="D117">
        <f t="shared" si="8"/>
        <v>11.112000000000004</v>
      </c>
      <c r="E117">
        <f t="shared" si="7"/>
        <v>10.642000000000003</v>
      </c>
      <c r="F117">
        <v>26</v>
      </c>
      <c r="G117" s="4" t="s">
        <v>12</v>
      </c>
    </row>
    <row r="118" spans="1:7">
      <c r="B118">
        <v>3.6539999999999999</v>
      </c>
      <c r="D118">
        <f>D103</f>
        <v>14.766000000000004</v>
      </c>
      <c r="E118">
        <f t="shared" si="7"/>
        <v>11.112000000000004</v>
      </c>
      <c r="F118">
        <v>27</v>
      </c>
    </row>
    <row r="119" spans="1:7">
      <c r="B119">
        <v>3.22</v>
      </c>
      <c r="D119">
        <f t="shared" si="8"/>
        <v>14.766000000000004</v>
      </c>
      <c r="E119">
        <f t="shared" si="7"/>
        <v>11.546000000000003</v>
      </c>
      <c r="F119">
        <v>28</v>
      </c>
    </row>
    <row r="120" spans="1:7">
      <c r="B120">
        <v>2.8</v>
      </c>
      <c r="D120">
        <f t="shared" si="8"/>
        <v>14.766000000000004</v>
      </c>
      <c r="E120">
        <f t="shared" si="7"/>
        <v>11.966000000000005</v>
      </c>
      <c r="F120">
        <v>29</v>
      </c>
    </row>
    <row r="121" spans="1:7">
      <c r="B121">
        <v>2.69</v>
      </c>
      <c r="D121">
        <f t="shared" si="8"/>
        <v>14.766000000000004</v>
      </c>
      <c r="E121">
        <f t="shared" si="7"/>
        <v>12.076000000000004</v>
      </c>
      <c r="F121">
        <v>30</v>
      </c>
    </row>
    <row r="122" spans="1:7">
      <c r="A122">
        <v>1.401</v>
      </c>
      <c r="C122">
        <v>1.1619999999999999</v>
      </c>
      <c r="D122">
        <f>E122+A122</f>
        <v>15.005000000000003</v>
      </c>
      <c r="E122">
        <f>D121-C122</f>
        <v>13.604000000000003</v>
      </c>
    </row>
    <row r="123" spans="1:7">
      <c r="B123">
        <v>0.26800000000000002</v>
      </c>
      <c r="E123">
        <f>D122-B123</f>
        <v>14.737000000000002</v>
      </c>
      <c r="G123" t="s">
        <v>13</v>
      </c>
    </row>
    <row r="125" spans="1:7">
      <c r="A125" s="1" t="s">
        <v>16</v>
      </c>
    </row>
    <row r="126" spans="1:7" ht="15.6">
      <c r="A126" s="2" t="s">
        <v>0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5</v>
      </c>
      <c r="G126" s="2" t="s">
        <v>7</v>
      </c>
    </row>
    <row r="127" spans="1:7">
      <c r="B127">
        <v>1.47</v>
      </c>
      <c r="D127">
        <f>D122</f>
        <v>15.005000000000003</v>
      </c>
      <c r="E127">
        <f>D127-B127</f>
        <v>13.535000000000002</v>
      </c>
      <c r="F127">
        <v>0</v>
      </c>
    </row>
    <row r="128" spans="1:7">
      <c r="B128">
        <v>1.5</v>
      </c>
      <c r="D128">
        <f>D127</f>
        <v>15.005000000000003</v>
      </c>
      <c r="E128">
        <f t="shared" ref="E128:E154" si="9">D128-B128</f>
        <v>13.505000000000003</v>
      </c>
      <c r="F128">
        <v>1</v>
      </c>
    </row>
    <row r="129" spans="2:7">
      <c r="B129">
        <v>2.1800000000000002</v>
      </c>
      <c r="D129">
        <f t="shared" ref="D129:D154" si="10">D128</f>
        <v>15.005000000000003</v>
      </c>
      <c r="E129">
        <f t="shared" si="9"/>
        <v>12.825000000000003</v>
      </c>
      <c r="F129">
        <v>2</v>
      </c>
    </row>
    <row r="130" spans="2:7">
      <c r="B130">
        <v>2.86</v>
      </c>
      <c r="D130">
        <f t="shared" si="10"/>
        <v>15.005000000000003</v>
      </c>
      <c r="E130">
        <f t="shared" si="9"/>
        <v>12.145000000000003</v>
      </c>
      <c r="F130">
        <v>3</v>
      </c>
    </row>
    <row r="131" spans="2:7">
      <c r="B131">
        <v>3.48</v>
      </c>
      <c r="D131">
        <f t="shared" si="10"/>
        <v>15.005000000000003</v>
      </c>
      <c r="E131">
        <f t="shared" si="9"/>
        <v>11.525000000000002</v>
      </c>
      <c r="F131">
        <v>4</v>
      </c>
    </row>
    <row r="132" spans="2:7">
      <c r="B132">
        <v>3.82</v>
      </c>
      <c r="D132">
        <f t="shared" si="10"/>
        <v>15.005000000000003</v>
      </c>
      <c r="E132">
        <f t="shared" si="9"/>
        <v>11.185000000000002</v>
      </c>
      <c r="F132">
        <v>5</v>
      </c>
    </row>
    <row r="133" spans="2:7">
      <c r="B133">
        <v>3.879</v>
      </c>
      <c r="D133">
        <f t="shared" si="10"/>
        <v>15.005000000000003</v>
      </c>
      <c r="E133">
        <f t="shared" si="9"/>
        <v>11.126000000000003</v>
      </c>
      <c r="F133">
        <v>5</v>
      </c>
      <c r="G133" s="4" t="s">
        <v>11</v>
      </c>
    </row>
    <row r="134" spans="2:7">
      <c r="B134">
        <v>0.16</v>
      </c>
      <c r="D134">
        <f>E133</f>
        <v>11.126000000000003</v>
      </c>
      <c r="E134">
        <f t="shared" si="9"/>
        <v>10.966000000000003</v>
      </c>
      <c r="F134">
        <v>6</v>
      </c>
      <c r="G134" s="4" t="s">
        <v>12</v>
      </c>
    </row>
    <row r="135" spans="2:7">
      <c r="B135">
        <v>0.39</v>
      </c>
      <c r="D135">
        <f t="shared" si="10"/>
        <v>11.126000000000003</v>
      </c>
      <c r="E135">
        <f t="shared" si="9"/>
        <v>10.736000000000002</v>
      </c>
      <c r="F135">
        <v>7</v>
      </c>
      <c r="G135" s="4" t="s">
        <v>12</v>
      </c>
    </row>
    <row r="136" spans="2:7">
      <c r="B136">
        <v>0.56000000000000005</v>
      </c>
      <c r="D136">
        <f t="shared" si="10"/>
        <v>11.126000000000003</v>
      </c>
      <c r="E136">
        <f t="shared" si="9"/>
        <v>10.566000000000003</v>
      </c>
      <c r="F136">
        <v>8</v>
      </c>
      <c r="G136" s="4" t="s">
        <v>12</v>
      </c>
    </row>
    <row r="137" spans="2:7">
      <c r="B137">
        <v>0.55000000000000004</v>
      </c>
      <c r="D137">
        <f t="shared" si="10"/>
        <v>11.126000000000003</v>
      </c>
      <c r="E137">
        <f t="shared" si="9"/>
        <v>10.576000000000002</v>
      </c>
      <c r="F137">
        <v>9</v>
      </c>
      <c r="G137" s="4" t="s">
        <v>12</v>
      </c>
    </row>
    <row r="138" spans="2:7">
      <c r="B138">
        <v>0.61</v>
      </c>
      <c r="D138">
        <f t="shared" si="10"/>
        <v>11.126000000000003</v>
      </c>
      <c r="E138">
        <f t="shared" si="9"/>
        <v>10.516000000000004</v>
      </c>
      <c r="F138">
        <v>11</v>
      </c>
      <c r="G138" s="4" t="s">
        <v>12</v>
      </c>
    </row>
    <row r="139" spans="2:7">
      <c r="B139">
        <v>0.53</v>
      </c>
      <c r="D139">
        <f t="shared" si="10"/>
        <v>11.126000000000003</v>
      </c>
      <c r="E139">
        <f t="shared" si="9"/>
        <v>10.596000000000004</v>
      </c>
      <c r="F139">
        <v>13</v>
      </c>
      <c r="G139" s="4" t="s">
        <v>12</v>
      </c>
    </row>
    <row r="140" spans="2:7">
      <c r="B140">
        <v>0.56999999999999995</v>
      </c>
      <c r="D140">
        <f t="shared" si="10"/>
        <v>11.126000000000003</v>
      </c>
      <c r="E140">
        <f t="shared" si="9"/>
        <v>10.556000000000003</v>
      </c>
      <c r="F140">
        <v>15</v>
      </c>
      <c r="G140" s="4" t="s">
        <v>12</v>
      </c>
    </row>
    <row r="141" spans="2:7">
      <c r="B141">
        <v>0.71</v>
      </c>
      <c r="D141">
        <f t="shared" si="10"/>
        <v>11.126000000000003</v>
      </c>
      <c r="E141">
        <f t="shared" si="9"/>
        <v>10.416000000000004</v>
      </c>
      <c r="F141">
        <v>17</v>
      </c>
      <c r="G141" s="4" t="s">
        <v>12</v>
      </c>
    </row>
    <row r="142" spans="2:7">
      <c r="B142">
        <v>0.6</v>
      </c>
      <c r="D142">
        <f t="shared" si="10"/>
        <v>11.126000000000003</v>
      </c>
      <c r="E142">
        <f t="shared" si="9"/>
        <v>10.526000000000003</v>
      </c>
      <c r="F142">
        <v>19</v>
      </c>
      <c r="G142" s="4" t="s">
        <v>12</v>
      </c>
    </row>
    <row r="143" spans="2:7">
      <c r="B143">
        <v>0.62</v>
      </c>
      <c r="D143">
        <f t="shared" si="10"/>
        <v>11.126000000000003</v>
      </c>
      <c r="E143">
        <f t="shared" si="9"/>
        <v>10.506000000000004</v>
      </c>
      <c r="F143">
        <v>21</v>
      </c>
      <c r="G143" s="4" t="s">
        <v>12</v>
      </c>
    </row>
    <row r="144" spans="2:7">
      <c r="B144">
        <v>0.56000000000000005</v>
      </c>
      <c r="D144">
        <f t="shared" si="10"/>
        <v>11.126000000000003</v>
      </c>
      <c r="E144">
        <f t="shared" si="9"/>
        <v>10.566000000000003</v>
      </c>
      <c r="F144">
        <v>23</v>
      </c>
      <c r="G144" s="4" t="s">
        <v>12</v>
      </c>
    </row>
    <row r="145" spans="1:7">
      <c r="B145">
        <v>0.57999999999999996</v>
      </c>
      <c r="D145">
        <f t="shared" si="10"/>
        <v>11.126000000000003</v>
      </c>
      <c r="E145">
        <f t="shared" si="9"/>
        <v>10.546000000000003</v>
      </c>
      <c r="F145">
        <v>25</v>
      </c>
      <c r="G145" s="4" t="s">
        <v>12</v>
      </c>
    </row>
    <row r="146" spans="1:7">
      <c r="B146">
        <v>0.53</v>
      </c>
      <c r="D146">
        <f t="shared" si="10"/>
        <v>11.126000000000003</v>
      </c>
      <c r="E146">
        <f t="shared" si="9"/>
        <v>10.596000000000004</v>
      </c>
      <c r="F146">
        <v>27</v>
      </c>
      <c r="G146" s="4" t="s">
        <v>12</v>
      </c>
    </row>
    <row r="147" spans="1:7">
      <c r="B147">
        <v>0.54</v>
      </c>
      <c r="D147">
        <f t="shared" si="10"/>
        <v>11.126000000000003</v>
      </c>
      <c r="E147">
        <f t="shared" si="9"/>
        <v>10.586000000000002</v>
      </c>
      <c r="F147">
        <v>29</v>
      </c>
      <c r="G147" s="4" t="s">
        <v>12</v>
      </c>
    </row>
    <row r="148" spans="1:7">
      <c r="B148">
        <v>0.51</v>
      </c>
      <c r="D148">
        <f t="shared" si="10"/>
        <v>11.126000000000003</v>
      </c>
      <c r="E148">
        <f t="shared" si="9"/>
        <v>10.616000000000003</v>
      </c>
      <c r="F148">
        <v>31</v>
      </c>
      <c r="G148" s="4" t="s">
        <v>12</v>
      </c>
    </row>
    <row r="149" spans="1:7">
      <c r="B149">
        <v>0.52</v>
      </c>
      <c r="D149">
        <f t="shared" si="10"/>
        <v>11.126000000000003</v>
      </c>
      <c r="E149">
        <f t="shared" si="9"/>
        <v>10.606000000000003</v>
      </c>
      <c r="F149">
        <v>32</v>
      </c>
      <c r="G149" s="4" t="s">
        <v>12</v>
      </c>
    </row>
    <row r="150" spans="1:7">
      <c r="B150">
        <v>0.45</v>
      </c>
      <c r="D150">
        <f t="shared" si="10"/>
        <v>11.126000000000003</v>
      </c>
      <c r="E150">
        <f t="shared" si="9"/>
        <v>10.676000000000004</v>
      </c>
      <c r="F150">
        <v>33</v>
      </c>
      <c r="G150" s="4" t="s">
        <v>12</v>
      </c>
    </row>
    <row r="151" spans="1:7">
      <c r="B151">
        <v>3.879</v>
      </c>
      <c r="D151">
        <f>D133</f>
        <v>15.005000000000003</v>
      </c>
      <c r="E151">
        <f t="shared" si="9"/>
        <v>11.126000000000003</v>
      </c>
      <c r="F151">
        <v>34</v>
      </c>
    </row>
    <row r="152" spans="1:7">
      <c r="B152">
        <v>3.52</v>
      </c>
      <c r="D152">
        <f t="shared" si="10"/>
        <v>15.005000000000003</v>
      </c>
      <c r="E152">
        <f t="shared" si="9"/>
        <v>11.485000000000003</v>
      </c>
      <c r="F152">
        <v>35</v>
      </c>
    </row>
    <row r="153" spans="1:7">
      <c r="B153">
        <v>3.36</v>
      </c>
      <c r="D153">
        <f t="shared" si="10"/>
        <v>15.005000000000003</v>
      </c>
      <c r="E153">
        <f t="shared" si="9"/>
        <v>11.645000000000003</v>
      </c>
      <c r="F153">
        <v>36</v>
      </c>
    </row>
    <row r="154" spans="1:7">
      <c r="B154">
        <v>3.36</v>
      </c>
      <c r="D154">
        <f t="shared" si="10"/>
        <v>15.005000000000003</v>
      </c>
      <c r="E154">
        <f t="shared" si="9"/>
        <v>11.645000000000003</v>
      </c>
      <c r="F154">
        <v>38</v>
      </c>
    </row>
    <row r="155" spans="1:7">
      <c r="A155">
        <v>1.2849999999999999</v>
      </c>
      <c r="C155">
        <v>1.4530000000000001</v>
      </c>
      <c r="D155">
        <f>E155+A155</f>
        <v>14.837000000000003</v>
      </c>
      <c r="E155">
        <f>D154-C155</f>
        <v>13.552000000000003</v>
      </c>
    </row>
    <row r="158" spans="1:7">
      <c r="A158" s="1" t="s">
        <v>17</v>
      </c>
    </row>
    <row r="159" spans="1:7" ht="15.6">
      <c r="A159" s="2" t="s">
        <v>0</v>
      </c>
      <c r="B159" s="2" t="s">
        <v>1</v>
      </c>
      <c r="C159" s="2" t="s">
        <v>2</v>
      </c>
      <c r="D159" s="2" t="s">
        <v>3</v>
      </c>
      <c r="E159" s="2" t="s">
        <v>4</v>
      </c>
      <c r="F159" s="2" t="s">
        <v>5</v>
      </c>
      <c r="G159" s="2" t="s">
        <v>7</v>
      </c>
    </row>
    <row r="160" spans="1:7">
      <c r="B160">
        <v>1.42</v>
      </c>
      <c r="D160">
        <f>D155</f>
        <v>14.837000000000003</v>
      </c>
      <c r="E160">
        <f>D160-B160</f>
        <v>13.417000000000003</v>
      </c>
      <c r="F160">
        <v>0</v>
      </c>
    </row>
    <row r="161" spans="2:7">
      <c r="B161">
        <v>1.56</v>
      </c>
      <c r="D161">
        <f>D160</f>
        <v>14.837000000000003</v>
      </c>
      <c r="E161">
        <f t="shared" ref="E161:E184" si="11">D161-B161</f>
        <v>13.277000000000003</v>
      </c>
      <c r="F161">
        <v>1</v>
      </c>
    </row>
    <row r="162" spans="2:7">
      <c r="B162">
        <v>2.2999999999999998</v>
      </c>
      <c r="D162">
        <f>D161</f>
        <v>14.837000000000003</v>
      </c>
      <c r="E162">
        <f t="shared" si="11"/>
        <v>12.537000000000003</v>
      </c>
      <c r="F162">
        <v>2</v>
      </c>
    </row>
    <row r="163" spans="2:7">
      <c r="B163">
        <v>3.06</v>
      </c>
      <c r="D163">
        <f t="shared" ref="D163:D184" si="12">D162</f>
        <v>14.837000000000003</v>
      </c>
      <c r="E163">
        <f t="shared" si="11"/>
        <v>11.777000000000003</v>
      </c>
      <c r="F163">
        <v>3</v>
      </c>
    </row>
    <row r="164" spans="2:7">
      <c r="B164">
        <v>3.56</v>
      </c>
      <c r="D164">
        <f t="shared" si="12"/>
        <v>14.837000000000003</v>
      </c>
      <c r="E164">
        <f t="shared" si="11"/>
        <v>11.277000000000003</v>
      </c>
      <c r="F164">
        <v>4</v>
      </c>
    </row>
    <row r="165" spans="2:7">
      <c r="B165">
        <v>3.7029999999999998</v>
      </c>
      <c r="D165">
        <f t="shared" si="12"/>
        <v>14.837000000000003</v>
      </c>
      <c r="E165">
        <f t="shared" si="11"/>
        <v>11.134000000000004</v>
      </c>
      <c r="F165">
        <v>4.5</v>
      </c>
      <c r="G165" s="4" t="s">
        <v>11</v>
      </c>
    </row>
    <row r="166" spans="2:7">
      <c r="B166">
        <v>0.28000000000000003</v>
      </c>
      <c r="D166">
        <f>E165</f>
        <v>11.134000000000004</v>
      </c>
      <c r="E166">
        <f t="shared" si="11"/>
        <v>10.854000000000005</v>
      </c>
      <c r="F166">
        <v>5</v>
      </c>
      <c r="G166" s="4" t="s">
        <v>12</v>
      </c>
    </row>
    <row r="167" spans="2:7">
      <c r="B167">
        <v>0.43</v>
      </c>
      <c r="D167">
        <f t="shared" si="12"/>
        <v>11.134000000000004</v>
      </c>
      <c r="E167">
        <f t="shared" si="11"/>
        <v>10.704000000000004</v>
      </c>
      <c r="F167">
        <v>6</v>
      </c>
      <c r="G167" s="4" t="s">
        <v>12</v>
      </c>
    </row>
    <row r="168" spans="2:7">
      <c r="B168">
        <v>0.6</v>
      </c>
      <c r="D168">
        <f t="shared" si="12"/>
        <v>11.134000000000004</v>
      </c>
      <c r="E168">
        <f t="shared" si="11"/>
        <v>10.534000000000004</v>
      </c>
      <c r="F168">
        <v>7</v>
      </c>
      <c r="G168" s="4" t="s">
        <v>12</v>
      </c>
    </row>
    <row r="169" spans="2:7">
      <c r="B169">
        <v>0.53</v>
      </c>
      <c r="D169">
        <f t="shared" si="12"/>
        <v>11.134000000000004</v>
      </c>
      <c r="E169">
        <f t="shared" si="11"/>
        <v>10.604000000000005</v>
      </c>
      <c r="F169">
        <v>8</v>
      </c>
      <c r="G169" s="4" t="s">
        <v>12</v>
      </c>
    </row>
    <row r="170" spans="2:7">
      <c r="B170">
        <v>0.45</v>
      </c>
      <c r="D170">
        <f t="shared" si="12"/>
        <v>11.134000000000004</v>
      </c>
      <c r="E170">
        <f t="shared" si="11"/>
        <v>10.684000000000005</v>
      </c>
      <c r="F170">
        <v>11</v>
      </c>
      <c r="G170" s="4" t="s">
        <v>12</v>
      </c>
    </row>
    <row r="171" spans="2:7">
      <c r="B171">
        <v>0.52</v>
      </c>
      <c r="D171">
        <f t="shared" si="12"/>
        <v>11.134000000000004</v>
      </c>
      <c r="E171">
        <f t="shared" si="11"/>
        <v>10.614000000000004</v>
      </c>
      <c r="F171">
        <v>12</v>
      </c>
      <c r="G171" s="4" t="s">
        <v>12</v>
      </c>
    </row>
    <row r="172" spans="2:7">
      <c r="B172">
        <v>0.56999999999999995</v>
      </c>
      <c r="D172">
        <f t="shared" si="12"/>
        <v>11.134000000000004</v>
      </c>
      <c r="E172">
        <f t="shared" si="11"/>
        <v>10.564000000000004</v>
      </c>
      <c r="F172">
        <v>14</v>
      </c>
      <c r="G172" s="4" t="s">
        <v>12</v>
      </c>
    </row>
    <row r="173" spans="2:7">
      <c r="B173">
        <v>0.61</v>
      </c>
      <c r="D173">
        <f t="shared" si="12"/>
        <v>11.134000000000004</v>
      </c>
      <c r="E173">
        <f t="shared" si="11"/>
        <v>10.524000000000004</v>
      </c>
      <c r="F173">
        <v>16</v>
      </c>
      <c r="G173" s="4" t="s">
        <v>12</v>
      </c>
    </row>
    <row r="174" spans="2:7">
      <c r="B174">
        <v>0.55000000000000004</v>
      </c>
      <c r="D174">
        <f t="shared" si="12"/>
        <v>11.134000000000004</v>
      </c>
      <c r="E174">
        <f t="shared" si="11"/>
        <v>10.584000000000003</v>
      </c>
      <c r="F174">
        <v>18</v>
      </c>
      <c r="G174" s="4" t="s">
        <v>12</v>
      </c>
    </row>
    <row r="175" spans="2:7">
      <c r="B175">
        <v>0.56999999999999995</v>
      </c>
      <c r="D175">
        <f t="shared" si="12"/>
        <v>11.134000000000004</v>
      </c>
      <c r="E175">
        <f t="shared" si="11"/>
        <v>10.564000000000004</v>
      </c>
      <c r="F175">
        <v>20</v>
      </c>
      <c r="G175" s="4" t="s">
        <v>12</v>
      </c>
    </row>
    <row r="176" spans="2:7">
      <c r="B176">
        <v>0.59</v>
      </c>
      <c r="D176">
        <f t="shared" si="12"/>
        <v>11.134000000000004</v>
      </c>
      <c r="E176">
        <f t="shared" si="11"/>
        <v>10.544000000000004</v>
      </c>
      <c r="F176">
        <v>22</v>
      </c>
      <c r="G176" s="4" t="s">
        <v>12</v>
      </c>
    </row>
    <row r="177" spans="1:7">
      <c r="B177">
        <v>0.56000000000000005</v>
      </c>
      <c r="D177">
        <f t="shared" si="12"/>
        <v>11.134000000000004</v>
      </c>
      <c r="E177">
        <f t="shared" si="11"/>
        <v>10.574000000000003</v>
      </c>
      <c r="F177">
        <v>23</v>
      </c>
      <c r="G177" s="4" t="s">
        <v>12</v>
      </c>
    </row>
    <row r="178" spans="1:7">
      <c r="B178">
        <v>0.55000000000000004</v>
      </c>
      <c r="D178">
        <f t="shared" si="12"/>
        <v>11.134000000000004</v>
      </c>
      <c r="E178">
        <f t="shared" si="11"/>
        <v>10.584000000000003</v>
      </c>
      <c r="F178">
        <v>24</v>
      </c>
      <c r="G178" s="4" t="s">
        <v>12</v>
      </c>
    </row>
    <row r="179" spans="1:7">
      <c r="B179">
        <v>0.44</v>
      </c>
      <c r="D179">
        <f t="shared" si="12"/>
        <v>11.134000000000004</v>
      </c>
      <c r="E179">
        <f t="shared" si="11"/>
        <v>10.694000000000004</v>
      </c>
      <c r="F179">
        <v>25</v>
      </c>
      <c r="G179" s="4" t="s">
        <v>12</v>
      </c>
    </row>
    <row r="180" spans="1:7">
      <c r="B180">
        <v>3.7029999999999998</v>
      </c>
      <c r="D180">
        <f>D165</f>
        <v>14.837000000000003</v>
      </c>
      <c r="E180">
        <f t="shared" si="11"/>
        <v>11.134000000000004</v>
      </c>
      <c r="F180">
        <v>26</v>
      </c>
      <c r="G180" s="4" t="s">
        <v>11</v>
      </c>
    </row>
    <row r="181" spans="1:7">
      <c r="B181">
        <v>2.99</v>
      </c>
      <c r="D181">
        <f t="shared" si="12"/>
        <v>14.837000000000003</v>
      </c>
      <c r="E181">
        <f t="shared" si="11"/>
        <v>11.847000000000003</v>
      </c>
      <c r="F181">
        <v>27</v>
      </c>
      <c r="G181" s="4"/>
    </row>
    <row r="182" spans="1:7">
      <c r="B182">
        <v>3.05</v>
      </c>
      <c r="D182">
        <f t="shared" si="12"/>
        <v>14.837000000000003</v>
      </c>
      <c r="E182">
        <f t="shared" si="11"/>
        <v>11.787000000000003</v>
      </c>
      <c r="F182">
        <v>28</v>
      </c>
    </row>
    <row r="183" spans="1:7">
      <c r="B183">
        <v>3.03</v>
      </c>
      <c r="D183">
        <f t="shared" si="12"/>
        <v>14.837000000000003</v>
      </c>
      <c r="E183">
        <f t="shared" si="11"/>
        <v>11.807000000000004</v>
      </c>
      <c r="F183">
        <v>29</v>
      </c>
    </row>
    <row r="184" spans="1:7">
      <c r="B184">
        <v>3.03</v>
      </c>
      <c r="D184">
        <f t="shared" si="12"/>
        <v>14.837000000000003</v>
      </c>
      <c r="E184">
        <f t="shared" si="11"/>
        <v>11.807000000000004</v>
      </c>
      <c r="F184">
        <v>31</v>
      </c>
    </row>
    <row r="185" spans="1:7">
      <c r="A185">
        <v>1.3</v>
      </c>
      <c r="C185">
        <v>1.2889999999999999</v>
      </c>
      <c r="D185">
        <f>E185+A185</f>
        <v>14.848000000000004</v>
      </c>
      <c r="E185">
        <f>D184-C185</f>
        <v>13.548000000000004</v>
      </c>
    </row>
    <row r="188" spans="1:7">
      <c r="A188" s="1" t="s">
        <v>18</v>
      </c>
    </row>
    <row r="189" spans="1:7" ht="15.6">
      <c r="A189" s="2" t="s">
        <v>0</v>
      </c>
      <c r="B189" s="2" t="s">
        <v>1</v>
      </c>
      <c r="C189" s="2" t="s">
        <v>2</v>
      </c>
      <c r="D189" s="2" t="s">
        <v>3</v>
      </c>
      <c r="E189" s="2" t="s">
        <v>4</v>
      </c>
      <c r="F189" s="2" t="s">
        <v>5</v>
      </c>
      <c r="G189" s="2" t="s">
        <v>7</v>
      </c>
    </row>
    <row r="190" spans="1:7">
      <c r="B190">
        <v>1.4</v>
      </c>
      <c r="D190">
        <f>D185</f>
        <v>14.848000000000004</v>
      </c>
      <c r="E190">
        <f>D190-B190</f>
        <v>13.448000000000004</v>
      </c>
      <c r="F190">
        <v>0</v>
      </c>
    </row>
    <row r="191" spans="1:7">
      <c r="B191">
        <v>1.46</v>
      </c>
      <c r="D191">
        <f>D190</f>
        <v>14.848000000000004</v>
      </c>
      <c r="E191">
        <f t="shared" ref="E191:E214" si="13">D191-B191</f>
        <v>13.388000000000005</v>
      </c>
      <c r="F191">
        <v>1</v>
      </c>
    </row>
    <row r="192" spans="1:7">
      <c r="B192">
        <v>2.08</v>
      </c>
      <c r="D192">
        <f t="shared" ref="D192:D214" si="14">D191</f>
        <v>14.848000000000004</v>
      </c>
      <c r="E192">
        <f t="shared" si="13"/>
        <v>12.768000000000004</v>
      </c>
      <c r="F192">
        <v>2</v>
      </c>
    </row>
    <row r="193" spans="2:7">
      <c r="B193">
        <v>3.06</v>
      </c>
      <c r="D193">
        <f t="shared" si="14"/>
        <v>14.848000000000004</v>
      </c>
      <c r="E193">
        <f t="shared" si="13"/>
        <v>11.788000000000004</v>
      </c>
      <c r="F193">
        <v>3</v>
      </c>
    </row>
    <row r="194" spans="2:7">
      <c r="B194">
        <v>3.4</v>
      </c>
      <c r="D194">
        <f t="shared" si="14"/>
        <v>14.848000000000004</v>
      </c>
      <c r="E194">
        <f t="shared" si="13"/>
        <v>11.448000000000004</v>
      </c>
      <c r="F194">
        <v>4</v>
      </c>
    </row>
    <row r="195" spans="2:7">
      <c r="B195">
        <v>3.57</v>
      </c>
      <c r="D195">
        <f t="shared" si="14"/>
        <v>14.848000000000004</v>
      </c>
      <c r="E195">
        <f t="shared" si="13"/>
        <v>11.278000000000004</v>
      </c>
      <c r="F195">
        <v>5</v>
      </c>
    </row>
    <row r="196" spans="2:7">
      <c r="B196">
        <v>3.7080000000000002</v>
      </c>
      <c r="D196">
        <f t="shared" si="14"/>
        <v>14.848000000000004</v>
      </c>
      <c r="E196">
        <f t="shared" si="13"/>
        <v>11.140000000000004</v>
      </c>
      <c r="F196">
        <v>6</v>
      </c>
      <c r="G196" s="4" t="s">
        <v>11</v>
      </c>
    </row>
    <row r="197" spans="2:7">
      <c r="B197">
        <v>0.49</v>
      </c>
      <c r="D197">
        <f>E196</f>
        <v>11.140000000000004</v>
      </c>
      <c r="E197">
        <f t="shared" si="13"/>
        <v>10.650000000000004</v>
      </c>
      <c r="F197">
        <v>7</v>
      </c>
      <c r="G197" s="4" t="s">
        <v>12</v>
      </c>
    </row>
    <row r="198" spans="2:7">
      <c r="B198">
        <v>0.51</v>
      </c>
      <c r="D198">
        <f t="shared" si="14"/>
        <v>11.140000000000004</v>
      </c>
      <c r="E198">
        <f t="shared" si="13"/>
        <v>10.630000000000004</v>
      </c>
      <c r="F198">
        <v>8</v>
      </c>
    </row>
    <row r="199" spans="2:7">
      <c r="B199">
        <v>0.54</v>
      </c>
      <c r="D199">
        <f t="shared" si="14"/>
        <v>11.140000000000004</v>
      </c>
      <c r="E199">
        <f t="shared" si="13"/>
        <v>10.600000000000005</v>
      </c>
      <c r="F199">
        <v>9</v>
      </c>
    </row>
    <row r="200" spans="2:7">
      <c r="B200">
        <v>0.46</v>
      </c>
      <c r="D200">
        <f t="shared" si="14"/>
        <v>11.140000000000004</v>
      </c>
      <c r="E200">
        <f t="shared" si="13"/>
        <v>10.680000000000003</v>
      </c>
      <c r="F200">
        <v>11</v>
      </c>
    </row>
    <row r="201" spans="2:7">
      <c r="B201">
        <v>0.49</v>
      </c>
      <c r="D201">
        <f t="shared" si="14"/>
        <v>11.140000000000004</v>
      </c>
      <c r="E201">
        <f t="shared" si="13"/>
        <v>10.650000000000004</v>
      </c>
      <c r="F201">
        <v>13</v>
      </c>
    </row>
    <row r="202" spans="2:7">
      <c r="B202">
        <v>0.47</v>
      </c>
      <c r="D202">
        <f t="shared" si="14"/>
        <v>11.140000000000004</v>
      </c>
      <c r="E202">
        <f t="shared" si="13"/>
        <v>10.670000000000003</v>
      </c>
      <c r="F202">
        <v>15</v>
      </c>
    </row>
    <row r="203" spans="2:7">
      <c r="B203">
        <v>0.5</v>
      </c>
      <c r="D203">
        <f t="shared" si="14"/>
        <v>11.140000000000004</v>
      </c>
      <c r="E203">
        <f t="shared" si="13"/>
        <v>10.640000000000004</v>
      </c>
      <c r="F203">
        <v>17</v>
      </c>
    </row>
    <row r="204" spans="2:7">
      <c r="B204">
        <v>0.56999999999999995</v>
      </c>
      <c r="D204">
        <f t="shared" si="14"/>
        <v>11.140000000000004</v>
      </c>
      <c r="E204">
        <f t="shared" si="13"/>
        <v>10.570000000000004</v>
      </c>
      <c r="F204">
        <v>19</v>
      </c>
    </row>
    <row r="205" spans="2:7">
      <c r="B205">
        <v>0.49</v>
      </c>
      <c r="D205">
        <f t="shared" si="14"/>
        <v>11.140000000000004</v>
      </c>
      <c r="E205">
        <f t="shared" si="13"/>
        <v>10.650000000000004</v>
      </c>
      <c r="F205">
        <v>21</v>
      </c>
    </row>
    <row r="206" spans="2:7">
      <c r="B206">
        <v>0.52</v>
      </c>
      <c r="D206">
        <f t="shared" si="14"/>
        <v>11.140000000000004</v>
      </c>
      <c r="E206">
        <f t="shared" si="13"/>
        <v>10.620000000000005</v>
      </c>
      <c r="F206">
        <v>23</v>
      </c>
    </row>
    <row r="207" spans="2:7">
      <c r="B207">
        <v>0.6</v>
      </c>
      <c r="D207">
        <f t="shared" si="14"/>
        <v>11.140000000000004</v>
      </c>
      <c r="E207">
        <f t="shared" si="13"/>
        <v>10.540000000000004</v>
      </c>
      <c r="F207">
        <v>25</v>
      </c>
    </row>
    <row r="208" spans="2:7">
      <c r="B208">
        <v>0.53</v>
      </c>
      <c r="D208">
        <f t="shared" si="14"/>
        <v>11.140000000000004</v>
      </c>
      <c r="E208">
        <f t="shared" si="13"/>
        <v>10.610000000000005</v>
      </c>
      <c r="F208">
        <v>26</v>
      </c>
    </row>
    <row r="209" spans="1:7">
      <c r="B209">
        <v>0.55000000000000004</v>
      </c>
      <c r="D209">
        <f t="shared" si="14"/>
        <v>11.140000000000004</v>
      </c>
      <c r="E209">
        <f t="shared" si="13"/>
        <v>10.590000000000003</v>
      </c>
      <c r="F209">
        <v>27</v>
      </c>
    </row>
    <row r="210" spans="1:7">
      <c r="B210">
        <v>0.44</v>
      </c>
      <c r="D210">
        <f t="shared" si="14"/>
        <v>11.140000000000004</v>
      </c>
      <c r="E210">
        <f t="shared" si="13"/>
        <v>10.700000000000005</v>
      </c>
      <c r="F210">
        <v>28</v>
      </c>
      <c r="G210" s="4" t="s">
        <v>12</v>
      </c>
    </row>
    <row r="211" spans="1:7">
      <c r="B211">
        <v>3.7080000000000002</v>
      </c>
      <c r="D211">
        <f>D196</f>
        <v>14.848000000000004</v>
      </c>
      <c r="E211">
        <f t="shared" si="13"/>
        <v>11.140000000000004</v>
      </c>
      <c r="F211">
        <v>29</v>
      </c>
      <c r="G211" s="4" t="s">
        <v>11</v>
      </c>
    </row>
    <row r="212" spans="1:7">
      <c r="B212">
        <v>3.29</v>
      </c>
      <c r="D212">
        <f t="shared" si="14"/>
        <v>14.848000000000004</v>
      </c>
      <c r="E212">
        <f t="shared" si="13"/>
        <v>11.558000000000003</v>
      </c>
      <c r="F212">
        <v>30</v>
      </c>
    </row>
    <row r="213" spans="1:7">
      <c r="B213">
        <v>2.75</v>
      </c>
      <c r="D213">
        <f t="shared" si="14"/>
        <v>14.848000000000004</v>
      </c>
      <c r="E213">
        <f t="shared" si="13"/>
        <v>12.098000000000004</v>
      </c>
      <c r="F213">
        <v>31</v>
      </c>
    </row>
    <row r="214" spans="1:7">
      <c r="B214">
        <v>2.5499999999999998</v>
      </c>
      <c r="D214">
        <f t="shared" si="14"/>
        <v>14.848000000000004</v>
      </c>
      <c r="E214">
        <f t="shared" si="13"/>
        <v>12.298000000000005</v>
      </c>
      <c r="F214">
        <v>32</v>
      </c>
    </row>
    <row r="215" spans="1:7">
      <c r="A215">
        <v>1.512</v>
      </c>
      <c r="C215">
        <v>1.738</v>
      </c>
      <c r="D215">
        <f>E215+A215</f>
        <v>14.622000000000005</v>
      </c>
      <c r="E215">
        <f>D214-C215</f>
        <v>13.110000000000005</v>
      </c>
    </row>
    <row r="218" spans="1:7">
      <c r="A218" s="1" t="s">
        <v>19</v>
      </c>
    </row>
    <row r="219" spans="1:7" ht="15.6">
      <c r="A219" s="2" t="s">
        <v>0</v>
      </c>
      <c r="B219" s="2" t="s">
        <v>1</v>
      </c>
      <c r="C219" s="2" t="s">
        <v>2</v>
      </c>
      <c r="D219" s="2" t="s">
        <v>3</v>
      </c>
      <c r="E219" s="2" t="s">
        <v>4</v>
      </c>
      <c r="F219" s="2" t="s">
        <v>5</v>
      </c>
      <c r="G219" s="2" t="s">
        <v>7</v>
      </c>
    </row>
    <row r="220" spans="1:7">
      <c r="B220">
        <v>1.36</v>
      </c>
      <c r="D220">
        <f>D215</f>
        <v>14.622000000000005</v>
      </c>
      <c r="E220">
        <f>D220-B220</f>
        <v>13.262000000000006</v>
      </c>
      <c r="F220">
        <v>0</v>
      </c>
    </row>
    <row r="221" spans="1:7">
      <c r="B221">
        <v>1.55</v>
      </c>
      <c r="D221">
        <f>D220</f>
        <v>14.622000000000005</v>
      </c>
      <c r="E221">
        <f t="shared" ref="E221:E241" si="15">D221-B221</f>
        <v>13.072000000000005</v>
      </c>
      <c r="F221">
        <v>1</v>
      </c>
    </row>
    <row r="222" spans="1:7">
      <c r="B222">
        <v>2.84</v>
      </c>
      <c r="D222">
        <f t="shared" ref="D222:D241" si="16">D221</f>
        <v>14.622000000000005</v>
      </c>
      <c r="E222">
        <f t="shared" si="15"/>
        <v>11.782000000000005</v>
      </c>
      <c r="F222">
        <v>2</v>
      </c>
    </row>
    <row r="223" spans="1:7">
      <c r="B223">
        <v>3.25</v>
      </c>
      <c r="D223">
        <f t="shared" si="16"/>
        <v>14.622000000000005</v>
      </c>
      <c r="E223">
        <f t="shared" si="15"/>
        <v>11.372000000000005</v>
      </c>
      <c r="F223">
        <v>3</v>
      </c>
    </row>
    <row r="224" spans="1:7">
      <c r="B224">
        <v>3.4820000000000002</v>
      </c>
      <c r="D224">
        <f t="shared" si="16"/>
        <v>14.622000000000005</v>
      </c>
      <c r="E224">
        <f t="shared" si="15"/>
        <v>11.140000000000004</v>
      </c>
      <c r="F224">
        <v>4</v>
      </c>
      <c r="G224" s="4" t="s">
        <v>11</v>
      </c>
    </row>
    <row r="225" spans="2:7">
      <c r="B225">
        <v>0.44</v>
      </c>
      <c r="D225">
        <f>E224</f>
        <v>11.140000000000004</v>
      </c>
      <c r="E225">
        <f t="shared" si="15"/>
        <v>10.700000000000005</v>
      </c>
      <c r="F225">
        <v>5</v>
      </c>
      <c r="G225" s="4" t="s">
        <v>12</v>
      </c>
    </row>
    <row r="226" spans="2:7">
      <c r="B226">
        <v>0.51</v>
      </c>
      <c r="D226">
        <f t="shared" si="16"/>
        <v>11.140000000000004</v>
      </c>
      <c r="E226">
        <f t="shared" si="15"/>
        <v>10.630000000000004</v>
      </c>
      <c r="F226">
        <v>6</v>
      </c>
    </row>
    <row r="227" spans="2:7">
      <c r="B227">
        <v>0.45</v>
      </c>
      <c r="D227">
        <f t="shared" si="16"/>
        <v>11.140000000000004</v>
      </c>
      <c r="E227">
        <f t="shared" si="15"/>
        <v>10.690000000000005</v>
      </c>
      <c r="F227">
        <v>7</v>
      </c>
    </row>
    <row r="228" spans="2:7">
      <c r="B228">
        <v>0.6</v>
      </c>
      <c r="D228">
        <f t="shared" si="16"/>
        <v>11.140000000000004</v>
      </c>
      <c r="E228">
        <f t="shared" si="15"/>
        <v>10.540000000000004</v>
      </c>
      <c r="F228">
        <v>8</v>
      </c>
    </row>
    <row r="229" spans="2:7">
      <c r="B229">
        <v>0.59</v>
      </c>
      <c r="D229">
        <f t="shared" si="16"/>
        <v>11.140000000000004</v>
      </c>
      <c r="E229">
        <f t="shared" si="15"/>
        <v>10.550000000000004</v>
      </c>
      <c r="F229">
        <v>9</v>
      </c>
    </row>
    <row r="230" spans="2:7">
      <c r="B230">
        <v>0.56000000000000005</v>
      </c>
      <c r="D230">
        <f t="shared" si="16"/>
        <v>11.140000000000004</v>
      </c>
      <c r="E230">
        <f t="shared" si="15"/>
        <v>10.580000000000004</v>
      </c>
      <c r="F230">
        <v>11</v>
      </c>
    </row>
    <row r="231" spans="2:7">
      <c r="B231">
        <v>0.56999999999999995</v>
      </c>
      <c r="D231">
        <f t="shared" si="16"/>
        <v>11.140000000000004</v>
      </c>
      <c r="E231">
        <f t="shared" si="15"/>
        <v>10.570000000000004</v>
      </c>
      <c r="F231">
        <v>13</v>
      </c>
    </row>
    <row r="232" spans="2:7">
      <c r="B232">
        <v>0.61</v>
      </c>
      <c r="D232">
        <f t="shared" si="16"/>
        <v>11.140000000000004</v>
      </c>
      <c r="E232">
        <f t="shared" si="15"/>
        <v>10.530000000000005</v>
      </c>
      <c r="F232">
        <v>15</v>
      </c>
    </row>
    <row r="233" spans="2:7">
      <c r="B233">
        <v>0.65</v>
      </c>
      <c r="D233">
        <f t="shared" si="16"/>
        <v>11.140000000000004</v>
      </c>
      <c r="E233">
        <f t="shared" si="15"/>
        <v>10.490000000000004</v>
      </c>
      <c r="F233">
        <v>17</v>
      </c>
    </row>
    <row r="234" spans="2:7">
      <c r="B234">
        <v>0.63</v>
      </c>
      <c r="D234">
        <f t="shared" si="16"/>
        <v>11.140000000000004</v>
      </c>
      <c r="E234">
        <f t="shared" si="15"/>
        <v>10.510000000000003</v>
      </c>
      <c r="F234">
        <v>19</v>
      </c>
    </row>
    <row r="235" spans="2:7">
      <c r="B235">
        <v>0.52</v>
      </c>
      <c r="D235">
        <f t="shared" si="16"/>
        <v>11.140000000000004</v>
      </c>
      <c r="E235">
        <f t="shared" si="15"/>
        <v>10.620000000000005</v>
      </c>
      <c r="F235">
        <v>20</v>
      </c>
    </row>
    <row r="236" spans="2:7">
      <c r="B236">
        <v>0.5</v>
      </c>
      <c r="D236">
        <f t="shared" si="16"/>
        <v>11.140000000000004</v>
      </c>
      <c r="E236">
        <f t="shared" si="15"/>
        <v>10.640000000000004</v>
      </c>
      <c r="F236">
        <v>21</v>
      </c>
    </row>
    <row r="237" spans="2:7">
      <c r="B237">
        <v>3.4820000000000002</v>
      </c>
      <c r="D237">
        <f>D224</f>
        <v>14.622000000000005</v>
      </c>
      <c r="E237">
        <f t="shared" si="15"/>
        <v>11.140000000000004</v>
      </c>
      <c r="F237">
        <v>22</v>
      </c>
      <c r="G237" s="4" t="s">
        <v>11</v>
      </c>
    </row>
    <row r="238" spans="2:7">
      <c r="B238">
        <v>3.27</v>
      </c>
      <c r="D238">
        <f t="shared" si="16"/>
        <v>14.622000000000005</v>
      </c>
      <c r="E238">
        <f t="shared" si="15"/>
        <v>11.352000000000006</v>
      </c>
      <c r="F238">
        <v>23</v>
      </c>
      <c r="G238" s="4"/>
    </row>
    <row r="239" spans="2:7">
      <c r="B239">
        <v>2.64</v>
      </c>
      <c r="D239">
        <f t="shared" si="16"/>
        <v>14.622000000000005</v>
      </c>
      <c r="E239">
        <f t="shared" si="15"/>
        <v>11.982000000000005</v>
      </c>
      <c r="F239">
        <v>24</v>
      </c>
    </row>
    <row r="240" spans="2:7">
      <c r="B240">
        <v>2.5499999999999998</v>
      </c>
      <c r="D240">
        <f t="shared" si="16"/>
        <v>14.622000000000005</v>
      </c>
      <c r="E240">
        <f t="shared" si="15"/>
        <v>12.072000000000006</v>
      </c>
      <c r="F240">
        <v>26</v>
      </c>
    </row>
    <row r="241" spans="1:7">
      <c r="B241">
        <v>2.5</v>
      </c>
      <c r="D241">
        <f t="shared" si="16"/>
        <v>14.622000000000005</v>
      </c>
      <c r="E241">
        <f t="shared" si="15"/>
        <v>12.122000000000005</v>
      </c>
      <c r="F241">
        <v>28</v>
      </c>
    </row>
    <row r="242" spans="1:7">
      <c r="A242">
        <v>1.3740000000000001</v>
      </c>
      <c r="C242">
        <v>1.0920000000000001</v>
      </c>
      <c r="D242">
        <f>E242+A242</f>
        <v>14.904000000000005</v>
      </c>
      <c r="E242">
        <f>D241-C242</f>
        <v>13.530000000000005</v>
      </c>
    </row>
    <row r="245" spans="1:7">
      <c r="A245" s="1" t="s">
        <v>20</v>
      </c>
    </row>
    <row r="246" spans="1:7" ht="15.6">
      <c r="A246" s="2" t="s">
        <v>0</v>
      </c>
      <c r="B246" s="2" t="s">
        <v>1</v>
      </c>
      <c r="C246" s="2" t="s">
        <v>2</v>
      </c>
      <c r="D246" s="2" t="s">
        <v>3</v>
      </c>
      <c r="E246" s="2" t="s">
        <v>4</v>
      </c>
      <c r="F246" s="2" t="s">
        <v>5</v>
      </c>
      <c r="G246" s="2" t="s">
        <v>7</v>
      </c>
    </row>
    <row r="247" spans="1:7">
      <c r="B247">
        <v>1.46</v>
      </c>
      <c r="D247">
        <f>D242</f>
        <v>14.904000000000005</v>
      </c>
      <c r="E247">
        <f>D247-B247</f>
        <v>13.444000000000006</v>
      </c>
      <c r="F247">
        <v>0</v>
      </c>
    </row>
    <row r="248" spans="1:7">
      <c r="B248">
        <v>1.42</v>
      </c>
      <c r="D248">
        <f>D247</f>
        <v>14.904000000000005</v>
      </c>
      <c r="E248">
        <f t="shared" ref="E248:E270" si="17">D248-B248</f>
        <v>13.484000000000005</v>
      </c>
      <c r="F248">
        <v>1</v>
      </c>
    </row>
    <row r="249" spans="1:7">
      <c r="B249">
        <v>1.99</v>
      </c>
      <c r="D249">
        <f t="shared" ref="D249:D270" si="18">D248</f>
        <v>14.904000000000005</v>
      </c>
      <c r="E249">
        <f t="shared" si="17"/>
        <v>12.914000000000005</v>
      </c>
      <c r="F249">
        <v>2</v>
      </c>
    </row>
    <row r="250" spans="1:7">
      <c r="B250">
        <v>2.68</v>
      </c>
      <c r="D250">
        <f t="shared" si="18"/>
        <v>14.904000000000005</v>
      </c>
      <c r="E250">
        <f t="shared" si="17"/>
        <v>12.224000000000006</v>
      </c>
      <c r="F250">
        <v>3</v>
      </c>
    </row>
    <row r="251" spans="1:7">
      <c r="B251">
        <v>3.29</v>
      </c>
      <c r="D251">
        <f t="shared" si="18"/>
        <v>14.904000000000005</v>
      </c>
      <c r="E251">
        <f t="shared" si="17"/>
        <v>11.614000000000004</v>
      </c>
      <c r="F251">
        <v>4</v>
      </c>
    </row>
    <row r="252" spans="1:7">
      <c r="B252">
        <v>3.67</v>
      </c>
      <c r="D252">
        <f t="shared" si="18"/>
        <v>14.904000000000005</v>
      </c>
      <c r="E252">
        <f t="shared" si="17"/>
        <v>11.234000000000005</v>
      </c>
      <c r="F252">
        <v>5</v>
      </c>
    </row>
    <row r="253" spans="1:7">
      <c r="B253">
        <v>3.754</v>
      </c>
      <c r="D253">
        <f t="shared" si="18"/>
        <v>14.904000000000005</v>
      </c>
      <c r="E253">
        <f t="shared" si="17"/>
        <v>11.150000000000006</v>
      </c>
      <c r="F253">
        <v>5.5</v>
      </c>
      <c r="G253" s="4" t="s">
        <v>11</v>
      </c>
    </row>
    <row r="254" spans="1:7">
      <c r="B254">
        <v>0.42</v>
      </c>
      <c r="D254">
        <f>E253</f>
        <v>11.150000000000006</v>
      </c>
      <c r="E254">
        <f t="shared" si="17"/>
        <v>10.730000000000006</v>
      </c>
      <c r="F254">
        <v>6</v>
      </c>
      <c r="G254" s="4" t="s">
        <v>12</v>
      </c>
    </row>
    <row r="255" spans="1:7">
      <c r="B255">
        <v>0.47</v>
      </c>
      <c r="D255">
        <f t="shared" si="18"/>
        <v>11.150000000000006</v>
      </c>
      <c r="E255">
        <f t="shared" si="17"/>
        <v>10.680000000000005</v>
      </c>
      <c r="F255">
        <v>7</v>
      </c>
    </row>
    <row r="256" spans="1:7">
      <c r="B256">
        <v>0.47</v>
      </c>
      <c r="D256">
        <f t="shared" si="18"/>
        <v>11.150000000000006</v>
      </c>
      <c r="E256">
        <f t="shared" si="17"/>
        <v>10.680000000000005</v>
      </c>
      <c r="F256">
        <v>8</v>
      </c>
    </row>
    <row r="257" spans="1:7">
      <c r="B257">
        <v>0.42</v>
      </c>
      <c r="D257">
        <f t="shared" si="18"/>
        <v>11.150000000000006</v>
      </c>
      <c r="E257">
        <f t="shared" si="17"/>
        <v>10.730000000000006</v>
      </c>
      <c r="F257">
        <v>9</v>
      </c>
    </row>
    <row r="258" spans="1:7">
      <c r="B258">
        <v>0.42</v>
      </c>
      <c r="D258">
        <f t="shared" si="18"/>
        <v>11.150000000000006</v>
      </c>
      <c r="E258">
        <f t="shared" si="17"/>
        <v>10.730000000000006</v>
      </c>
      <c r="F258">
        <v>11</v>
      </c>
    </row>
    <row r="259" spans="1:7">
      <c r="B259">
        <v>0.5</v>
      </c>
      <c r="D259">
        <f t="shared" si="18"/>
        <v>11.150000000000006</v>
      </c>
      <c r="E259">
        <f t="shared" si="17"/>
        <v>10.650000000000006</v>
      </c>
      <c r="F259">
        <v>13</v>
      </c>
    </row>
    <row r="260" spans="1:7">
      <c r="B260">
        <v>0.49</v>
      </c>
      <c r="D260">
        <f t="shared" si="18"/>
        <v>11.150000000000006</v>
      </c>
      <c r="E260">
        <f t="shared" si="17"/>
        <v>10.660000000000005</v>
      </c>
      <c r="F260">
        <v>15</v>
      </c>
    </row>
    <row r="261" spans="1:7">
      <c r="B261">
        <v>0.46</v>
      </c>
      <c r="D261">
        <f t="shared" si="18"/>
        <v>11.150000000000006</v>
      </c>
      <c r="E261">
        <f t="shared" si="17"/>
        <v>10.690000000000005</v>
      </c>
      <c r="F261">
        <v>17</v>
      </c>
    </row>
    <row r="262" spans="1:7">
      <c r="B262">
        <v>0.42</v>
      </c>
      <c r="D262">
        <f t="shared" si="18"/>
        <v>11.150000000000006</v>
      </c>
      <c r="E262">
        <f t="shared" si="17"/>
        <v>10.730000000000006</v>
      </c>
      <c r="F262">
        <v>19</v>
      </c>
    </row>
    <row r="263" spans="1:7">
      <c r="B263">
        <v>0.44</v>
      </c>
      <c r="D263">
        <f t="shared" si="18"/>
        <v>11.150000000000006</v>
      </c>
      <c r="E263">
        <f t="shared" si="17"/>
        <v>10.710000000000006</v>
      </c>
      <c r="F263">
        <v>21</v>
      </c>
    </row>
    <row r="264" spans="1:7">
      <c r="B264">
        <v>0.44</v>
      </c>
      <c r="D264">
        <f t="shared" si="18"/>
        <v>11.150000000000006</v>
      </c>
      <c r="E264">
        <f t="shared" si="17"/>
        <v>10.710000000000006</v>
      </c>
      <c r="F264">
        <v>22</v>
      </c>
    </row>
    <row r="265" spans="1:7">
      <c r="B265">
        <v>0.46</v>
      </c>
      <c r="D265">
        <f t="shared" si="18"/>
        <v>11.150000000000006</v>
      </c>
      <c r="E265">
        <f t="shared" si="17"/>
        <v>10.690000000000005</v>
      </c>
      <c r="F265">
        <v>23</v>
      </c>
    </row>
    <row r="266" spans="1:7">
      <c r="B266">
        <v>3.754</v>
      </c>
      <c r="D266">
        <f>D253</f>
        <v>14.904000000000005</v>
      </c>
      <c r="E266">
        <f t="shared" si="17"/>
        <v>11.150000000000006</v>
      </c>
      <c r="F266">
        <v>24</v>
      </c>
      <c r="G266" s="4" t="s">
        <v>11</v>
      </c>
    </row>
    <row r="267" spans="1:7">
      <c r="B267">
        <v>3.42</v>
      </c>
      <c r="D267">
        <f t="shared" si="18"/>
        <v>14.904000000000005</v>
      </c>
      <c r="E267">
        <f t="shared" si="17"/>
        <v>11.484000000000005</v>
      </c>
      <c r="F267">
        <v>25</v>
      </c>
    </row>
    <row r="268" spans="1:7">
      <c r="B268">
        <v>2.84</v>
      </c>
      <c r="D268">
        <f t="shared" si="18"/>
        <v>14.904000000000005</v>
      </c>
      <c r="E268">
        <f t="shared" si="17"/>
        <v>12.064000000000005</v>
      </c>
      <c r="F268">
        <v>26</v>
      </c>
    </row>
    <row r="269" spans="1:7">
      <c r="B269">
        <v>2.87</v>
      </c>
      <c r="D269">
        <f t="shared" si="18"/>
        <v>14.904000000000005</v>
      </c>
      <c r="E269">
        <f t="shared" si="17"/>
        <v>12.034000000000006</v>
      </c>
      <c r="F269">
        <v>27</v>
      </c>
    </row>
    <row r="270" spans="1:7">
      <c r="B270">
        <v>2.87</v>
      </c>
      <c r="D270">
        <f t="shared" si="18"/>
        <v>14.904000000000005</v>
      </c>
      <c r="E270">
        <f t="shared" si="17"/>
        <v>12.034000000000006</v>
      </c>
      <c r="F270">
        <v>30</v>
      </c>
    </row>
    <row r="271" spans="1:7">
      <c r="A271">
        <v>1.2050000000000001</v>
      </c>
      <c r="C271">
        <v>1.2290000000000001</v>
      </c>
      <c r="D271">
        <f>E271+A271</f>
        <v>14.880000000000004</v>
      </c>
      <c r="E271">
        <f>D270-C271</f>
        <v>13.675000000000004</v>
      </c>
    </row>
    <row r="274" spans="1:7">
      <c r="A274" s="1" t="s">
        <v>21</v>
      </c>
    </row>
    <row r="275" spans="1:7" ht="15.6">
      <c r="A275" s="2" t="s">
        <v>0</v>
      </c>
      <c r="B275" s="2" t="s">
        <v>1</v>
      </c>
      <c r="C275" s="2" t="s">
        <v>2</v>
      </c>
      <c r="D275" s="2" t="s">
        <v>3</v>
      </c>
      <c r="E275" s="2" t="s">
        <v>4</v>
      </c>
      <c r="F275" s="2" t="s">
        <v>5</v>
      </c>
      <c r="G275" s="2" t="s">
        <v>7</v>
      </c>
    </row>
    <row r="276" spans="1:7">
      <c r="B276">
        <v>1.49</v>
      </c>
      <c r="D276">
        <f>D271</f>
        <v>14.880000000000004</v>
      </c>
      <c r="E276">
        <f>D276-B276</f>
        <v>13.390000000000004</v>
      </c>
      <c r="F276">
        <v>0</v>
      </c>
    </row>
    <row r="277" spans="1:7">
      <c r="B277">
        <v>2.04</v>
      </c>
      <c r="D277">
        <f>D276</f>
        <v>14.880000000000004</v>
      </c>
      <c r="E277">
        <f t="shared" ref="E277:E302" si="19">D277-B277</f>
        <v>12.840000000000003</v>
      </c>
      <c r="F277">
        <v>1</v>
      </c>
    </row>
    <row r="278" spans="1:7">
      <c r="B278">
        <v>2.64</v>
      </c>
      <c r="D278">
        <f t="shared" ref="D278:D302" si="20">D277</f>
        <v>14.880000000000004</v>
      </c>
      <c r="E278">
        <f t="shared" si="19"/>
        <v>12.240000000000004</v>
      </c>
      <c r="F278">
        <v>2</v>
      </c>
    </row>
    <row r="279" spans="1:7">
      <c r="B279">
        <v>3.32</v>
      </c>
      <c r="D279">
        <f t="shared" si="20"/>
        <v>14.880000000000004</v>
      </c>
      <c r="E279">
        <f t="shared" si="19"/>
        <v>11.560000000000004</v>
      </c>
      <c r="F279">
        <v>3</v>
      </c>
    </row>
    <row r="280" spans="1:7">
      <c r="B280">
        <v>3.7</v>
      </c>
      <c r="D280">
        <f t="shared" si="20"/>
        <v>14.880000000000004</v>
      </c>
      <c r="E280">
        <f t="shared" si="19"/>
        <v>11.180000000000003</v>
      </c>
      <c r="F280">
        <v>4</v>
      </c>
      <c r="G280" s="4" t="s">
        <v>11</v>
      </c>
    </row>
    <row r="281" spans="1:7">
      <c r="B281">
        <v>0.33</v>
      </c>
      <c r="D281">
        <f>E280</f>
        <v>11.180000000000003</v>
      </c>
      <c r="E281">
        <f t="shared" si="19"/>
        <v>10.850000000000003</v>
      </c>
      <c r="F281">
        <v>5</v>
      </c>
      <c r="G281" s="4" t="s">
        <v>12</v>
      </c>
    </row>
    <row r="282" spans="1:7">
      <c r="B282">
        <v>0.36</v>
      </c>
      <c r="D282">
        <f t="shared" si="20"/>
        <v>11.180000000000003</v>
      </c>
      <c r="E282">
        <f t="shared" si="19"/>
        <v>10.820000000000004</v>
      </c>
      <c r="F282">
        <v>6</v>
      </c>
      <c r="G282" s="4" t="s">
        <v>12</v>
      </c>
    </row>
    <row r="283" spans="1:7">
      <c r="B283">
        <v>0.35</v>
      </c>
      <c r="D283">
        <f t="shared" si="20"/>
        <v>11.180000000000003</v>
      </c>
      <c r="E283">
        <f t="shared" si="19"/>
        <v>10.830000000000004</v>
      </c>
      <c r="F283">
        <v>7</v>
      </c>
      <c r="G283" s="4" t="s">
        <v>12</v>
      </c>
    </row>
    <row r="284" spans="1:7">
      <c r="B284">
        <v>0.36</v>
      </c>
      <c r="D284">
        <f t="shared" si="20"/>
        <v>11.180000000000003</v>
      </c>
      <c r="E284">
        <f t="shared" si="19"/>
        <v>10.820000000000004</v>
      </c>
      <c r="F284">
        <v>9</v>
      </c>
      <c r="G284" s="4" t="s">
        <v>12</v>
      </c>
    </row>
    <row r="285" spans="1:7">
      <c r="B285">
        <v>0.37</v>
      </c>
      <c r="D285">
        <f t="shared" si="20"/>
        <v>11.180000000000003</v>
      </c>
      <c r="E285">
        <f t="shared" si="19"/>
        <v>10.810000000000004</v>
      </c>
      <c r="F285">
        <v>11</v>
      </c>
      <c r="G285" s="4" t="s">
        <v>12</v>
      </c>
    </row>
    <row r="286" spans="1:7">
      <c r="B286">
        <v>0.36</v>
      </c>
      <c r="D286">
        <f t="shared" si="20"/>
        <v>11.180000000000003</v>
      </c>
      <c r="E286">
        <f t="shared" si="19"/>
        <v>10.820000000000004</v>
      </c>
      <c r="F286">
        <v>13</v>
      </c>
      <c r="G286" s="4" t="s">
        <v>12</v>
      </c>
    </row>
    <row r="287" spans="1:7">
      <c r="B287">
        <v>0.34</v>
      </c>
      <c r="D287">
        <f t="shared" si="20"/>
        <v>11.180000000000003</v>
      </c>
      <c r="E287">
        <f t="shared" si="19"/>
        <v>10.840000000000003</v>
      </c>
      <c r="F287">
        <v>15</v>
      </c>
      <c r="G287" s="4" t="s">
        <v>12</v>
      </c>
    </row>
    <row r="288" spans="1:7">
      <c r="B288">
        <v>0.36</v>
      </c>
      <c r="D288">
        <f t="shared" si="20"/>
        <v>11.180000000000003</v>
      </c>
      <c r="E288">
        <f t="shared" si="19"/>
        <v>10.820000000000004</v>
      </c>
      <c r="F288">
        <v>17</v>
      </c>
      <c r="G288" s="4" t="s">
        <v>12</v>
      </c>
    </row>
    <row r="289" spans="1:7">
      <c r="B289">
        <v>0.35</v>
      </c>
      <c r="D289">
        <f t="shared" si="20"/>
        <v>11.180000000000003</v>
      </c>
      <c r="E289">
        <f t="shared" si="19"/>
        <v>10.830000000000004</v>
      </c>
      <c r="F289">
        <v>19</v>
      </c>
      <c r="G289" s="4" t="s">
        <v>12</v>
      </c>
    </row>
    <row r="290" spans="1:7">
      <c r="B290">
        <v>0.37</v>
      </c>
      <c r="D290">
        <f t="shared" si="20"/>
        <v>11.180000000000003</v>
      </c>
      <c r="E290">
        <f t="shared" si="19"/>
        <v>10.810000000000004</v>
      </c>
      <c r="F290">
        <v>21</v>
      </c>
      <c r="G290" s="4" t="s">
        <v>12</v>
      </c>
    </row>
    <row r="291" spans="1:7">
      <c r="B291">
        <v>0.39</v>
      </c>
      <c r="D291">
        <f t="shared" si="20"/>
        <v>11.180000000000003</v>
      </c>
      <c r="E291">
        <f t="shared" si="19"/>
        <v>10.790000000000003</v>
      </c>
      <c r="F291">
        <v>23</v>
      </c>
      <c r="G291" s="4" t="s">
        <v>12</v>
      </c>
    </row>
    <row r="292" spans="1:7">
      <c r="B292">
        <v>0.4</v>
      </c>
      <c r="D292">
        <f t="shared" si="20"/>
        <v>11.180000000000003</v>
      </c>
      <c r="E292">
        <f t="shared" si="19"/>
        <v>10.780000000000003</v>
      </c>
      <c r="F292">
        <v>25</v>
      </c>
      <c r="G292" s="4" t="s">
        <v>12</v>
      </c>
    </row>
    <row r="293" spans="1:7">
      <c r="B293">
        <v>0.4</v>
      </c>
      <c r="D293">
        <f t="shared" si="20"/>
        <v>11.180000000000003</v>
      </c>
      <c r="E293">
        <f t="shared" si="19"/>
        <v>10.780000000000003</v>
      </c>
      <c r="F293">
        <v>26</v>
      </c>
      <c r="G293" s="4" t="s">
        <v>12</v>
      </c>
    </row>
    <row r="294" spans="1:7">
      <c r="B294">
        <v>0.41</v>
      </c>
      <c r="D294">
        <f t="shared" si="20"/>
        <v>11.180000000000003</v>
      </c>
      <c r="E294">
        <f t="shared" si="19"/>
        <v>10.770000000000003</v>
      </c>
      <c r="F294">
        <v>27</v>
      </c>
      <c r="G294" s="4" t="s">
        <v>12</v>
      </c>
    </row>
    <row r="295" spans="1:7">
      <c r="B295">
        <v>0.35</v>
      </c>
      <c r="D295">
        <f t="shared" si="20"/>
        <v>11.180000000000003</v>
      </c>
      <c r="E295">
        <f t="shared" si="19"/>
        <v>10.830000000000004</v>
      </c>
      <c r="F295">
        <v>28</v>
      </c>
      <c r="G295" s="4" t="s">
        <v>12</v>
      </c>
    </row>
    <row r="296" spans="1:7">
      <c r="B296">
        <v>0.28999999999999998</v>
      </c>
      <c r="D296">
        <f t="shared" si="20"/>
        <v>11.180000000000003</v>
      </c>
      <c r="E296">
        <f t="shared" si="19"/>
        <v>10.890000000000004</v>
      </c>
      <c r="F296">
        <v>29</v>
      </c>
      <c r="G296" s="4" t="s">
        <v>12</v>
      </c>
    </row>
    <row r="297" spans="1:7">
      <c r="B297">
        <v>3.7</v>
      </c>
      <c r="D297">
        <f>D280</f>
        <v>14.880000000000004</v>
      </c>
      <c r="E297">
        <f t="shared" si="19"/>
        <v>11.180000000000003</v>
      </c>
      <c r="F297">
        <v>30</v>
      </c>
      <c r="G297" s="4" t="s">
        <v>11</v>
      </c>
    </row>
    <row r="298" spans="1:7">
      <c r="B298">
        <v>3.32</v>
      </c>
      <c r="D298">
        <f t="shared" si="20"/>
        <v>14.880000000000004</v>
      </c>
      <c r="E298">
        <f t="shared" si="19"/>
        <v>11.560000000000004</v>
      </c>
      <c r="F298">
        <v>31</v>
      </c>
    </row>
    <row r="299" spans="1:7">
      <c r="B299">
        <v>2.91</v>
      </c>
      <c r="D299">
        <f t="shared" si="20"/>
        <v>14.880000000000004</v>
      </c>
      <c r="E299">
        <f t="shared" si="19"/>
        <v>11.970000000000004</v>
      </c>
      <c r="F299">
        <v>32</v>
      </c>
    </row>
    <row r="300" spans="1:7">
      <c r="B300">
        <v>2.61</v>
      </c>
      <c r="D300">
        <f t="shared" si="20"/>
        <v>14.880000000000004</v>
      </c>
      <c r="E300">
        <f t="shared" si="19"/>
        <v>12.270000000000005</v>
      </c>
      <c r="F300">
        <v>33</v>
      </c>
    </row>
    <row r="301" spans="1:7">
      <c r="B301">
        <v>2.5499999999999998</v>
      </c>
      <c r="D301">
        <f t="shared" si="20"/>
        <v>14.880000000000004</v>
      </c>
      <c r="E301">
        <f t="shared" si="19"/>
        <v>12.330000000000005</v>
      </c>
      <c r="F301">
        <v>35</v>
      </c>
    </row>
    <row r="302" spans="1:7">
      <c r="B302">
        <v>2.5</v>
      </c>
      <c r="D302">
        <f t="shared" si="20"/>
        <v>14.880000000000004</v>
      </c>
      <c r="E302">
        <f t="shared" si="19"/>
        <v>12.380000000000004</v>
      </c>
      <c r="F302">
        <v>37</v>
      </c>
    </row>
    <row r="303" spans="1:7">
      <c r="A303">
        <v>1.468</v>
      </c>
      <c r="C303">
        <v>1.6379999999999999</v>
      </c>
      <c r="D303">
        <f>E303+A303</f>
        <v>14.710000000000004</v>
      </c>
      <c r="E303">
        <f>D302-C303</f>
        <v>13.242000000000004</v>
      </c>
    </row>
    <row r="305" spans="1:7">
      <c r="A305" s="1" t="s">
        <v>23</v>
      </c>
    </row>
    <row r="306" spans="1:7" ht="15.6">
      <c r="A306" s="2" t="s">
        <v>0</v>
      </c>
      <c r="B306" s="2" t="s">
        <v>1</v>
      </c>
      <c r="C306" s="2" t="s">
        <v>2</v>
      </c>
      <c r="D306" s="2" t="s">
        <v>3</v>
      </c>
      <c r="E306" s="2" t="s">
        <v>4</v>
      </c>
      <c r="F306" s="2" t="s">
        <v>5</v>
      </c>
      <c r="G306" s="2" t="s">
        <v>7</v>
      </c>
    </row>
    <row r="307" spans="1:7">
      <c r="B307">
        <v>1.42</v>
      </c>
      <c r="D307">
        <f>D303</f>
        <v>14.710000000000004</v>
      </c>
      <c r="E307">
        <f>D307-B307</f>
        <v>13.290000000000004</v>
      </c>
      <c r="F307">
        <v>0</v>
      </c>
    </row>
    <row r="308" spans="1:7">
      <c r="B308">
        <v>1.49</v>
      </c>
      <c r="D308">
        <f>D307</f>
        <v>14.710000000000004</v>
      </c>
      <c r="E308">
        <f t="shared" ref="E308:E309" si="21">D308-B308</f>
        <v>13.220000000000004</v>
      </c>
      <c r="F308">
        <v>1</v>
      </c>
    </row>
    <row r="309" spans="1:7">
      <c r="B309">
        <v>2.0299999999999998</v>
      </c>
      <c r="D309">
        <f>D308</f>
        <v>14.710000000000004</v>
      </c>
      <c r="E309">
        <f t="shared" si="21"/>
        <v>12.680000000000005</v>
      </c>
      <c r="F309">
        <v>2</v>
      </c>
    </row>
    <row r="310" spans="1:7">
      <c r="B310">
        <v>2.62</v>
      </c>
      <c r="D310">
        <f t="shared" ref="D310:D323" si="22">D309</f>
        <v>14.710000000000004</v>
      </c>
      <c r="E310">
        <f t="shared" ref="E310:E322" si="23">D310-B310</f>
        <v>12.090000000000003</v>
      </c>
      <c r="F310">
        <v>3</v>
      </c>
    </row>
    <row r="311" spans="1:7">
      <c r="B311">
        <v>3.4</v>
      </c>
      <c r="D311">
        <f t="shared" si="22"/>
        <v>14.710000000000004</v>
      </c>
      <c r="E311">
        <f t="shared" si="23"/>
        <v>11.310000000000004</v>
      </c>
      <c r="F311">
        <v>4</v>
      </c>
      <c r="G311" s="4" t="s">
        <v>11</v>
      </c>
    </row>
    <row r="312" spans="1:7">
      <c r="B312">
        <v>0.28000000000000003</v>
      </c>
      <c r="D312">
        <f>E311</f>
        <v>11.310000000000004</v>
      </c>
      <c r="E312">
        <f t="shared" si="23"/>
        <v>11.030000000000005</v>
      </c>
      <c r="F312">
        <v>5</v>
      </c>
      <c r="G312" s="4" t="s">
        <v>12</v>
      </c>
    </row>
    <row r="313" spans="1:7">
      <c r="B313">
        <v>0.35</v>
      </c>
      <c r="D313">
        <f t="shared" si="22"/>
        <v>11.310000000000004</v>
      </c>
      <c r="E313">
        <f t="shared" si="23"/>
        <v>10.960000000000004</v>
      </c>
      <c r="F313">
        <v>6</v>
      </c>
    </row>
    <row r="314" spans="1:7">
      <c r="B314">
        <v>0.57999999999999996</v>
      </c>
      <c r="D314">
        <f t="shared" si="22"/>
        <v>11.310000000000004</v>
      </c>
      <c r="E314">
        <f t="shared" si="23"/>
        <v>10.730000000000004</v>
      </c>
      <c r="F314">
        <v>7</v>
      </c>
    </row>
    <row r="315" spans="1:7">
      <c r="B315">
        <v>0.39</v>
      </c>
      <c r="D315">
        <f t="shared" si="22"/>
        <v>11.310000000000004</v>
      </c>
      <c r="E315">
        <f t="shared" si="23"/>
        <v>10.920000000000003</v>
      </c>
      <c r="F315">
        <v>8</v>
      </c>
    </row>
    <row r="316" spans="1:7">
      <c r="B316">
        <v>0.35</v>
      </c>
      <c r="D316">
        <f t="shared" si="22"/>
        <v>11.310000000000004</v>
      </c>
      <c r="E316">
        <f t="shared" si="23"/>
        <v>10.960000000000004</v>
      </c>
      <c r="F316">
        <v>10</v>
      </c>
    </row>
    <row r="317" spans="1:7">
      <c r="B317">
        <v>0.28000000000000003</v>
      </c>
      <c r="D317">
        <f t="shared" si="22"/>
        <v>11.310000000000004</v>
      </c>
      <c r="E317">
        <f t="shared" si="23"/>
        <v>11.030000000000005</v>
      </c>
      <c r="F317">
        <v>12</v>
      </c>
    </row>
    <row r="318" spans="1:7">
      <c r="B318">
        <v>0.41</v>
      </c>
      <c r="D318">
        <f t="shared" si="22"/>
        <v>11.310000000000004</v>
      </c>
      <c r="E318">
        <f t="shared" si="23"/>
        <v>10.900000000000004</v>
      </c>
      <c r="F318">
        <v>14</v>
      </c>
    </row>
    <row r="319" spans="1:7">
      <c r="B319">
        <v>0.31</v>
      </c>
      <c r="D319">
        <f t="shared" si="22"/>
        <v>11.310000000000004</v>
      </c>
      <c r="E319">
        <f t="shared" si="23"/>
        <v>11.000000000000004</v>
      </c>
      <c r="F319">
        <v>16</v>
      </c>
    </row>
    <row r="320" spans="1:7">
      <c r="B320">
        <v>0.45</v>
      </c>
      <c r="D320">
        <f t="shared" si="22"/>
        <v>11.310000000000004</v>
      </c>
      <c r="E320">
        <f t="shared" si="23"/>
        <v>10.860000000000005</v>
      </c>
      <c r="F320">
        <v>18</v>
      </c>
    </row>
    <row r="321" spans="1:7">
      <c r="B321">
        <v>0.47</v>
      </c>
      <c r="D321">
        <f t="shared" si="22"/>
        <v>11.310000000000004</v>
      </c>
      <c r="E321">
        <f t="shared" si="23"/>
        <v>10.840000000000003</v>
      </c>
      <c r="F321">
        <v>20</v>
      </c>
    </row>
    <row r="322" spans="1:7">
      <c r="B322">
        <v>0.37</v>
      </c>
      <c r="D322">
        <f t="shared" si="22"/>
        <v>11.310000000000004</v>
      </c>
      <c r="E322">
        <f t="shared" si="23"/>
        <v>10.940000000000005</v>
      </c>
      <c r="F322">
        <v>21</v>
      </c>
    </row>
    <row r="323" spans="1:7">
      <c r="B323">
        <v>0.42</v>
      </c>
      <c r="D323">
        <f t="shared" si="22"/>
        <v>11.310000000000004</v>
      </c>
      <c r="E323">
        <f>D323-B323</f>
        <v>10.890000000000004</v>
      </c>
      <c r="F323">
        <v>22</v>
      </c>
      <c r="G323" s="4" t="s">
        <v>12</v>
      </c>
    </row>
    <row r="324" spans="1:7">
      <c r="B324">
        <v>3.4</v>
      </c>
      <c r="D324">
        <f>D311</f>
        <v>14.710000000000004</v>
      </c>
      <c r="E324">
        <f t="shared" ref="E324:E326" si="24">D324-B324</f>
        <v>11.310000000000004</v>
      </c>
      <c r="F324">
        <v>23</v>
      </c>
      <c r="G324" s="4" t="s">
        <v>11</v>
      </c>
    </row>
    <row r="325" spans="1:7">
      <c r="B325">
        <v>2.39</v>
      </c>
      <c r="D325">
        <f>D324</f>
        <v>14.710000000000004</v>
      </c>
      <c r="E325">
        <f>D325-B325</f>
        <v>12.320000000000004</v>
      </c>
      <c r="F325">
        <v>24</v>
      </c>
    </row>
    <row r="326" spans="1:7">
      <c r="B326">
        <v>2.41</v>
      </c>
      <c r="D326">
        <f>D325</f>
        <v>14.710000000000004</v>
      </c>
      <c r="E326">
        <f t="shared" si="24"/>
        <v>12.300000000000004</v>
      </c>
      <c r="F326">
        <v>25</v>
      </c>
    </row>
    <row r="327" spans="1:7">
      <c r="B327">
        <v>2.41</v>
      </c>
      <c r="D327">
        <f>D326</f>
        <v>14.710000000000004</v>
      </c>
      <c r="E327">
        <f>D327-B327</f>
        <v>12.300000000000004</v>
      </c>
      <c r="F327">
        <v>30</v>
      </c>
    </row>
    <row r="328" spans="1:7">
      <c r="A328">
        <v>1.3819999999999999</v>
      </c>
      <c r="C328">
        <v>1.3109999999999999</v>
      </c>
      <c r="D328">
        <f>E328+A328</f>
        <v>14.781000000000004</v>
      </c>
      <c r="E328">
        <f>D327-C328</f>
        <v>13.399000000000004</v>
      </c>
    </row>
    <row r="330" spans="1:7">
      <c r="A330" s="1" t="s">
        <v>22</v>
      </c>
    </row>
    <row r="331" spans="1:7" ht="15.6">
      <c r="A331" s="2" t="s">
        <v>0</v>
      </c>
      <c r="B331" s="2" t="s">
        <v>1</v>
      </c>
      <c r="C331" s="2" t="s">
        <v>2</v>
      </c>
      <c r="D331" s="2" t="s">
        <v>3</v>
      </c>
      <c r="E331" s="2" t="s">
        <v>4</v>
      </c>
      <c r="F331" s="2" t="s">
        <v>5</v>
      </c>
      <c r="G331" s="2" t="s">
        <v>7</v>
      </c>
    </row>
    <row r="332" spans="1:7">
      <c r="B332">
        <v>1.43</v>
      </c>
      <c r="D332">
        <f>D328</f>
        <v>14.781000000000004</v>
      </c>
      <c r="E332">
        <f>D332-B332</f>
        <v>13.351000000000004</v>
      </c>
      <c r="F332">
        <v>0</v>
      </c>
    </row>
    <row r="333" spans="1:7">
      <c r="B333">
        <v>2.08</v>
      </c>
      <c r="D333">
        <f>D332</f>
        <v>14.781000000000004</v>
      </c>
      <c r="E333">
        <f>D333-B333</f>
        <v>12.701000000000004</v>
      </c>
      <c r="F333">
        <v>1</v>
      </c>
    </row>
    <row r="334" spans="1:7">
      <c r="B334">
        <v>2.68</v>
      </c>
      <c r="D334">
        <f t="shared" ref="D334:D358" si="25">D333</f>
        <v>14.781000000000004</v>
      </c>
      <c r="E334">
        <f t="shared" ref="E334:E358" si="26">D334-B334</f>
        <v>12.101000000000004</v>
      </c>
      <c r="F334">
        <v>2</v>
      </c>
    </row>
    <row r="335" spans="1:7">
      <c r="B335">
        <v>3.13</v>
      </c>
      <c r="D335">
        <f t="shared" si="25"/>
        <v>14.781000000000004</v>
      </c>
      <c r="E335">
        <f t="shared" si="26"/>
        <v>11.651000000000003</v>
      </c>
      <c r="F335">
        <v>3</v>
      </c>
    </row>
    <row r="336" spans="1:7">
      <c r="B336">
        <v>3.4580000000000002</v>
      </c>
      <c r="D336">
        <f t="shared" si="25"/>
        <v>14.781000000000004</v>
      </c>
      <c r="E336">
        <f t="shared" si="26"/>
        <v>11.323000000000004</v>
      </c>
      <c r="F336">
        <v>4</v>
      </c>
      <c r="G336" s="4" t="s">
        <v>11</v>
      </c>
    </row>
    <row r="337" spans="2:7">
      <c r="B337">
        <v>0.27</v>
      </c>
      <c r="D337">
        <f>E336</f>
        <v>11.323000000000004</v>
      </c>
      <c r="E337">
        <f t="shared" si="26"/>
        <v>11.053000000000004</v>
      </c>
      <c r="F337">
        <v>5</v>
      </c>
      <c r="G337" s="4" t="s">
        <v>12</v>
      </c>
    </row>
    <row r="338" spans="2:7">
      <c r="B338">
        <v>0.4</v>
      </c>
      <c r="D338">
        <f t="shared" si="25"/>
        <v>11.323000000000004</v>
      </c>
      <c r="E338">
        <f t="shared" si="26"/>
        <v>10.923000000000004</v>
      </c>
      <c r="F338">
        <v>6</v>
      </c>
    </row>
    <row r="339" spans="2:7">
      <c r="B339">
        <v>0.43</v>
      </c>
      <c r="D339">
        <f t="shared" si="25"/>
        <v>11.323000000000004</v>
      </c>
      <c r="E339">
        <f t="shared" si="26"/>
        <v>10.893000000000004</v>
      </c>
      <c r="F339">
        <v>9</v>
      </c>
    </row>
    <row r="340" spans="2:7">
      <c r="B340">
        <v>0.37</v>
      </c>
      <c r="D340">
        <f t="shared" si="25"/>
        <v>11.323000000000004</v>
      </c>
      <c r="E340">
        <f t="shared" si="26"/>
        <v>10.953000000000005</v>
      </c>
      <c r="F340">
        <v>12</v>
      </c>
    </row>
    <row r="341" spans="2:7">
      <c r="B341">
        <v>0.34</v>
      </c>
      <c r="D341">
        <f t="shared" si="25"/>
        <v>11.323000000000004</v>
      </c>
      <c r="E341">
        <f t="shared" si="26"/>
        <v>10.983000000000004</v>
      </c>
      <c r="F341">
        <v>15</v>
      </c>
    </row>
    <row r="342" spans="2:7">
      <c r="B342">
        <v>0.26</v>
      </c>
      <c r="D342">
        <f t="shared" si="25"/>
        <v>11.323000000000004</v>
      </c>
      <c r="E342">
        <f t="shared" si="26"/>
        <v>11.063000000000004</v>
      </c>
      <c r="F342">
        <v>14</v>
      </c>
    </row>
    <row r="343" spans="2:7">
      <c r="B343">
        <v>0.24</v>
      </c>
      <c r="D343">
        <f t="shared" si="25"/>
        <v>11.323000000000004</v>
      </c>
      <c r="E343">
        <f t="shared" si="26"/>
        <v>11.083000000000004</v>
      </c>
      <c r="F343">
        <v>21</v>
      </c>
    </row>
    <row r="344" spans="2:7">
      <c r="B344">
        <v>0.31</v>
      </c>
      <c r="D344">
        <f t="shared" si="25"/>
        <v>11.323000000000004</v>
      </c>
      <c r="E344">
        <f t="shared" si="26"/>
        <v>11.013000000000003</v>
      </c>
      <c r="F344">
        <v>23</v>
      </c>
    </row>
    <row r="345" spans="2:7">
      <c r="B345">
        <v>0.39</v>
      </c>
      <c r="D345">
        <f t="shared" si="25"/>
        <v>11.323000000000004</v>
      </c>
      <c r="E345">
        <f t="shared" si="26"/>
        <v>10.933000000000003</v>
      </c>
      <c r="F345">
        <v>25</v>
      </c>
    </row>
    <row r="346" spans="2:7">
      <c r="B346">
        <v>0.36</v>
      </c>
      <c r="D346">
        <f t="shared" si="25"/>
        <v>11.323000000000004</v>
      </c>
      <c r="E346">
        <f t="shared" si="26"/>
        <v>10.963000000000005</v>
      </c>
      <c r="F346">
        <v>27</v>
      </c>
    </row>
    <row r="347" spans="2:7">
      <c r="B347">
        <v>0.32</v>
      </c>
      <c r="D347">
        <f t="shared" si="25"/>
        <v>11.323000000000004</v>
      </c>
      <c r="E347">
        <f t="shared" si="26"/>
        <v>11.003000000000004</v>
      </c>
      <c r="F347">
        <v>29</v>
      </c>
    </row>
    <row r="348" spans="2:7">
      <c r="B348">
        <v>0.28999999999999998</v>
      </c>
      <c r="D348">
        <f t="shared" si="25"/>
        <v>11.323000000000004</v>
      </c>
      <c r="E348">
        <f t="shared" si="26"/>
        <v>11.033000000000005</v>
      </c>
      <c r="F348">
        <v>31</v>
      </c>
    </row>
    <row r="349" spans="2:7">
      <c r="B349">
        <v>0.31</v>
      </c>
      <c r="D349">
        <f t="shared" si="25"/>
        <v>11.323000000000004</v>
      </c>
      <c r="E349">
        <f t="shared" si="26"/>
        <v>11.013000000000003</v>
      </c>
      <c r="F349">
        <v>32</v>
      </c>
    </row>
    <row r="350" spans="2:7">
      <c r="B350">
        <v>0.33</v>
      </c>
      <c r="D350">
        <f t="shared" si="25"/>
        <v>11.323000000000004</v>
      </c>
      <c r="E350">
        <f t="shared" si="26"/>
        <v>10.993000000000004</v>
      </c>
      <c r="F350">
        <v>33</v>
      </c>
    </row>
    <row r="351" spans="2:7">
      <c r="B351">
        <v>0.28000000000000003</v>
      </c>
      <c r="D351">
        <f t="shared" si="25"/>
        <v>11.323000000000004</v>
      </c>
      <c r="E351">
        <f t="shared" si="26"/>
        <v>11.043000000000005</v>
      </c>
      <c r="F351">
        <v>34</v>
      </c>
      <c r="G351" s="4" t="s">
        <v>12</v>
      </c>
    </row>
    <row r="352" spans="2:7">
      <c r="B352">
        <v>3.4580000000000002</v>
      </c>
      <c r="D352">
        <f>D336</f>
        <v>14.781000000000004</v>
      </c>
      <c r="E352">
        <f t="shared" si="26"/>
        <v>11.323000000000004</v>
      </c>
      <c r="F352">
        <v>35</v>
      </c>
      <c r="G352" s="4" t="s">
        <v>11</v>
      </c>
    </row>
    <row r="353" spans="1:7">
      <c r="B353">
        <v>3.34</v>
      </c>
      <c r="D353">
        <f t="shared" si="25"/>
        <v>14.781000000000004</v>
      </c>
      <c r="E353">
        <f t="shared" si="26"/>
        <v>11.441000000000004</v>
      </c>
      <c r="F353">
        <v>36</v>
      </c>
    </row>
    <row r="354" spans="1:7">
      <c r="B354">
        <v>3.48</v>
      </c>
      <c r="D354">
        <f t="shared" si="25"/>
        <v>14.781000000000004</v>
      </c>
      <c r="E354">
        <f t="shared" si="26"/>
        <v>11.301000000000004</v>
      </c>
      <c r="F354">
        <v>37</v>
      </c>
    </row>
    <row r="355" spans="1:7">
      <c r="B355">
        <v>3.07</v>
      </c>
      <c r="D355">
        <f t="shared" si="25"/>
        <v>14.781000000000004</v>
      </c>
      <c r="E355">
        <f t="shared" si="26"/>
        <v>11.711000000000004</v>
      </c>
      <c r="F355">
        <v>38</v>
      </c>
    </row>
    <row r="356" spans="1:7">
      <c r="B356">
        <v>2.63</v>
      </c>
      <c r="D356">
        <f t="shared" si="25"/>
        <v>14.781000000000004</v>
      </c>
      <c r="E356">
        <f t="shared" si="26"/>
        <v>12.151000000000003</v>
      </c>
      <c r="F356">
        <v>39</v>
      </c>
    </row>
    <row r="357" spans="1:7">
      <c r="B357">
        <v>2.16</v>
      </c>
      <c r="D357">
        <f t="shared" si="25"/>
        <v>14.781000000000004</v>
      </c>
      <c r="E357">
        <f t="shared" si="26"/>
        <v>12.621000000000004</v>
      </c>
      <c r="F357">
        <v>40</v>
      </c>
    </row>
    <row r="358" spans="1:7">
      <c r="B358">
        <v>2.1</v>
      </c>
      <c r="D358">
        <f t="shared" si="25"/>
        <v>14.781000000000004</v>
      </c>
      <c r="E358">
        <f t="shared" si="26"/>
        <v>12.681000000000004</v>
      </c>
      <c r="F358">
        <v>45</v>
      </c>
    </row>
    <row r="359" spans="1:7">
      <c r="A359">
        <v>1.196</v>
      </c>
      <c r="C359">
        <v>1.173</v>
      </c>
      <c r="D359">
        <f>E359+A359</f>
        <v>14.804000000000004</v>
      </c>
      <c r="E359">
        <f>D358-C359</f>
        <v>13.608000000000004</v>
      </c>
    </row>
    <row r="362" spans="1:7">
      <c r="A362" s="1" t="s">
        <v>24</v>
      </c>
    </row>
    <row r="363" spans="1:7" ht="15.6">
      <c r="A363" s="2" t="s">
        <v>0</v>
      </c>
      <c r="B363" s="2" t="s">
        <v>1</v>
      </c>
      <c r="C363" s="2" t="s">
        <v>2</v>
      </c>
      <c r="D363" s="2" t="s">
        <v>3</v>
      </c>
      <c r="E363" s="2" t="s">
        <v>4</v>
      </c>
      <c r="F363" s="2" t="s">
        <v>5</v>
      </c>
      <c r="G363" s="2" t="s">
        <v>7</v>
      </c>
    </row>
    <row r="364" spans="1:7">
      <c r="B364">
        <v>1.42</v>
      </c>
      <c r="D364">
        <f>D359</f>
        <v>14.804000000000004</v>
      </c>
      <c r="E364">
        <f>D364-B364</f>
        <v>13.384000000000004</v>
      </c>
      <c r="F364">
        <v>0</v>
      </c>
    </row>
    <row r="365" spans="1:7">
      <c r="B365">
        <v>1.53</v>
      </c>
      <c r="D365">
        <f>D364</f>
        <v>14.804000000000004</v>
      </c>
      <c r="E365">
        <f t="shared" ref="E365:E384" si="27">D365-B365</f>
        <v>13.274000000000004</v>
      </c>
      <c r="F365">
        <v>1</v>
      </c>
    </row>
    <row r="366" spans="1:7">
      <c r="B366">
        <v>2.13</v>
      </c>
      <c r="D366">
        <f t="shared" ref="D366:D384" si="28">D365</f>
        <v>14.804000000000004</v>
      </c>
      <c r="E366">
        <f t="shared" si="27"/>
        <v>12.674000000000003</v>
      </c>
      <c r="F366">
        <v>2</v>
      </c>
    </row>
    <row r="367" spans="1:7">
      <c r="B367">
        <v>2.97</v>
      </c>
      <c r="D367">
        <f t="shared" si="28"/>
        <v>14.804000000000004</v>
      </c>
      <c r="E367">
        <f t="shared" si="27"/>
        <v>11.834000000000003</v>
      </c>
      <c r="F367">
        <v>3</v>
      </c>
    </row>
    <row r="368" spans="1:7">
      <c r="B368">
        <v>3.4670000000000001</v>
      </c>
      <c r="D368">
        <f t="shared" si="28"/>
        <v>14.804000000000004</v>
      </c>
      <c r="E368">
        <f t="shared" si="27"/>
        <v>11.337000000000003</v>
      </c>
      <c r="F368">
        <v>4</v>
      </c>
      <c r="G368" s="4" t="s">
        <v>11</v>
      </c>
    </row>
    <row r="369" spans="2:7">
      <c r="B369">
        <v>0.28999999999999998</v>
      </c>
      <c r="D369">
        <f>E368</f>
        <v>11.337000000000003</v>
      </c>
      <c r="E369">
        <f t="shared" si="27"/>
        <v>11.047000000000004</v>
      </c>
      <c r="F369">
        <v>5</v>
      </c>
      <c r="G369" s="4" t="s">
        <v>12</v>
      </c>
    </row>
    <row r="370" spans="2:7">
      <c r="B370">
        <v>0.48</v>
      </c>
      <c r="D370">
        <f t="shared" si="28"/>
        <v>11.337000000000003</v>
      </c>
      <c r="E370">
        <f t="shared" si="27"/>
        <v>10.857000000000003</v>
      </c>
      <c r="F370">
        <v>6</v>
      </c>
    </row>
    <row r="371" spans="2:7">
      <c r="B371">
        <v>0.54</v>
      </c>
      <c r="D371">
        <f t="shared" si="28"/>
        <v>11.337000000000003</v>
      </c>
      <c r="E371">
        <f t="shared" si="27"/>
        <v>10.797000000000004</v>
      </c>
      <c r="F371">
        <v>7</v>
      </c>
    </row>
    <row r="372" spans="2:7">
      <c r="B372">
        <v>0.61</v>
      </c>
      <c r="D372">
        <f t="shared" si="28"/>
        <v>11.337000000000003</v>
      </c>
      <c r="E372">
        <f t="shared" si="27"/>
        <v>10.727000000000004</v>
      </c>
      <c r="F372">
        <v>8</v>
      </c>
    </row>
    <row r="373" spans="2:7">
      <c r="B373">
        <v>0.57999999999999996</v>
      </c>
      <c r="D373">
        <f t="shared" si="28"/>
        <v>11.337000000000003</v>
      </c>
      <c r="E373">
        <f t="shared" si="27"/>
        <v>10.757000000000003</v>
      </c>
      <c r="F373">
        <v>10</v>
      </c>
    </row>
    <row r="374" spans="2:7">
      <c r="B374">
        <v>0.61</v>
      </c>
      <c r="D374">
        <f t="shared" si="28"/>
        <v>11.337000000000003</v>
      </c>
      <c r="E374">
        <f t="shared" si="27"/>
        <v>10.727000000000004</v>
      </c>
      <c r="F374">
        <v>12</v>
      </c>
    </row>
    <row r="375" spans="2:7">
      <c r="B375">
        <v>0.6</v>
      </c>
      <c r="D375">
        <f t="shared" si="28"/>
        <v>11.337000000000003</v>
      </c>
      <c r="E375">
        <f t="shared" si="27"/>
        <v>10.737000000000004</v>
      </c>
      <c r="F375">
        <v>14</v>
      </c>
    </row>
    <row r="376" spans="2:7">
      <c r="B376">
        <v>0.66</v>
      </c>
      <c r="D376">
        <f t="shared" si="28"/>
        <v>11.337000000000003</v>
      </c>
      <c r="E376">
        <f t="shared" si="27"/>
        <v>10.677000000000003</v>
      </c>
      <c r="F376">
        <v>16</v>
      </c>
    </row>
    <row r="377" spans="2:7">
      <c r="B377">
        <v>0.53</v>
      </c>
      <c r="D377">
        <f t="shared" si="28"/>
        <v>11.337000000000003</v>
      </c>
      <c r="E377">
        <f t="shared" si="27"/>
        <v>10.807000000000004</v>
      </c>
      <c r="F377">
        <v>18</v>
      </c>
    </row>
    <row r="378" spans="2:7">
      <c r="B378">
        <v>0.52</v>
      </c>
      <c r="D378">
        <f t="shared" si="28"/>
        <v>11.337000000000003</v>
      </c>
      <c r="E378">
        <f t="shared" si="27"/>
        <v>10.817000000000004</v>
      </c>
      <c r="F378">
        <v>20</v>
      </c>
    </row>
    <row r="379" spans="2:7">
      <c r="B379">
        <v>0.73</v>
      </c>
      <c r="D379">
        <f t="shared" si="28"/>
        <v>11.337000000000003</v>
      </c>
      <c r="E379">
        <f t="shared" si="27"/>
        <v>10.607000000000003</v>
      </c>
      <c r="F379">
        <v>21</v>
      </c>
    </row>
    <row r="380" spans="2:7">
      <c r="B380">
        <v>0.21</v>
      </c>
      <c r="D380">
        <f t="shared" si="28"/>
        <v>11.337000000000003</v>
      </c>
      <c r="E380">
        <f t="shared" si="27"/>
        <v>11.127000000000002</v>
      </c>
      <c r="F380">
        <v>22</v>
      </c>
      <c r="G380" s="4" t="s">
        <v>12</v>
      </c>
    </row>
    <row r="381" spans="2:7">
      <c r="B381">
        <v>3.468</v>
      </c>
      <c r="D381">
        <f>D368</f>
        <v>14.804000000000004</v>
      </c>
      <c r="E381">
        <f t="shared" si="27"/>
        <v>11.336000000000004</v>
      </c>
      <c r="F381">
        <v>22.5</v>
      </c>
      <c r="G381" s="4" t="s">
        <v>11</v>
      </c>
    </row>
    <row r="382" spans="2:7">
      <c r="B382">
        <v>3.23</v>
      </c>
      <c r="D382">
        <f t="shared" si="28"/>
        <v>14.804000000000004</v>
      </c>
      <c r="E382">
        <f t="shared" si="27"/>
        <v>11.574000000000003</v>
      </c>
      <c r="F382">
        <v>23</v>
      </c>
    </row>
    <row r="383" spans="2:7">
      <c r="B383">
        <v>2.75</v>
      </c>
      <c r="D383">
        <f t="shared" si="28"/>
        <v>14.804000000000004</v>
      </c>
      <c r="E383">
        <f t="shared" si="27"/>
        <v>12.054000000000004</v>
      </c>
      <c r="F383">
        <v>24</v>
      </c>
    </row>
    <row r="384" spans="2:7">
      <c r="B384">
        <v>2.57</v>
      </c>
      <c r="D384">
        <f t="shared" si="28"/>
        <v>14.804000000000004</v>
      </c>
      <c r="E384">
        <f t="shared" si="27"/>
        <v>12.234000000000004</v>
      </c>
      <c r="F384">
        <v>24</v>
      </c>
    </row>
    <row r="385" spans="1:7">
      <c r="A385">
        <v>1.6379999999999999</v>
      </c>
      <c r="C385">
        <v>1.44</v>
      </c>
      <c r="D385">
        <f>E385+A385</f>
        <v>15.002000000000004</v>
      </c>
      <c r="E385">
        <f>D384-C385</f>
        <v>13.364000000000004</v>
      </c>
    </row>
    <row r="388" spans="1:7">
      <c r="A388" s="1" t="s">
        <v>25</v>
      </c>
    </row>
    <row r="389" spans="1:7" ht="15.6">
      <c r="A389" s="2" t="s">
        <v>0</v>
      </c>
      <c r="B389" s="2" t="s">
        <v>1</v>
      </c>
      <c r="C389" s="2" t="s">
        <v>2</v>
      </c>
      <c r="D389" s="2" t="s">
        <v>3</v>
      </c>
      <c r="E389" s="2" t="s">
        <v>4</v>
      </c>
      <c r="F389" s="2" t="s">
        <v>5</v>
      </c>
      <c r="G389" s="2" t="s">
        <v>7</v>
      </c>
    </row>
    <row r="390" spans="1:7">
      <c r="B390">
        <v>1.37</v>
      </c>
      <c r="D390">
        <f>D385</f>
        <v>15.002000000000004</v>
      </c>
      <c r="E390">
        <f>D390-B390</f>
        <v>13.632000000000005</v>
      </c>
      <c r="F390">
        <v>0</v>
      </c>
    </row>
    <row r="391" spans="1:7">
      <c r="B391">
        <v>1.51</v>
      </c>
      <c r="D391">
        <f>D390</f>
        <v>15.002000000000004</v>
      </c>
      <c r="E391">
        <f>D391-B391</f>
        <v>13.492000000000004</v>
      </c>
      <c r="F391">
        <v>1</v>
      </c>
    </row>
    <row r="392" spans="1:7">
      <c r="B392">
        <v>1.95</v>
      </c>
      <c r="D392">
        <f t="shared" ref="D392:D412" si="29">D391</f>
        <v>15.002000000000004</v>
      </c>
      <c r="E392">
        <f t="shared" ref="E392:E412" si="30">D392-B392</f>
        <v>13.052000000000005</v>
      </c>
      <c r="F392">
        <v>2</v>
      </c>
    </row>
    <row r="393" spans="1:7">
      <c r="B393">
        <v>2.96</v>
      </c>
      <c r="D393">
        <f t="shared" si="29"/>
        <v>15.002000000000004</v>
      </c>
      <c r="E393">
        <f t="shared" si="30"/>
        <v>12.042000000000005</v>
      </c>
      <c r="F393">
        <v>3</v>
      </c>
    </row>
    <row r="394" spans="1:7">
      <c r="B394">
        <v>3.36</v>
      </c>
      <c r="D394">
        <f t="shared" si="29"/>
        <v>15.002000000000004</v>
      </c>
      <c r="E394">
        <f t="shared" si="30"/>
        <v>11.642000000000005</v>
      </c>
      <c r="F394">
        <v>4</v>
      </c>
    </row>
    <row r="395" spans="1:7">
      <c r="B395">
        <v>3.6680000000000001</v>
      </c>
      <c r="D395">
        <f t="shared" si="29"/>
        <v>15.002000000000004</v>
      </c>
      <c r="E395">
        <f t="shared" si="30"/>
        <v>11.334000000000003</v>
      </c>
      <c r="F395">
        <v>5</v>
      </c>
      <c r="G395" s="4" t="s">
        <v>11</v>
      </c>
    </row>
    <row r="396" spans="1:7">
      <c r="B396">
        <v>0.25</v>
      </c>
      <c r="D396">
        <f>E395</f>
        <v>11.334000000000003</v>
      </c>
      <c r="E396">
        <f t="shared" si="30"/>
        <v>11.084000000000003</v>
      </c>
      <c r="F396">
        <v>6</v>
      </c>
      <c r="G396" s="4" t="s">
        <v>12</v>
      </c>
    </row>
    <row r="397" spans="1:7">
      <c r="B397">
        <v>0.3</v>
      </c>
      <c r="D397">
        <f t="shared" si="29"/>
        <v>11.334000000000003</v>
      </c>
      <c r="E397">
        <f t="shared" si="30"/>
        <v>11.034000000000002</v>
      </c>
      <c r="F397">
        <v>7</v>
      </c>
    </row>
    <row r="398" spans="1:7">
      <c r="B398">
        <v>0.36</v>
      </c>
      <c r="D398">
        <f t="shared" si="29"/>
        <v>11.334000000000003</v>
      </c>
      <c r="E398">
        <f t="shared" si="30"/>
        <v>10.974000000000004</v>
      </c>
      <c r="F398">
        <v>8</v>
      </c>
    </row>
    <row r="399" spans="1:7">
      <c r="B399">
        <v>0.39</v>
      </c>
      <c r="D399">
        <f t="shared" si="29"/>
        <v>11.334000000000003</v>
      </c>
      <c r="E399">
        <f t="shared" si="30"/>
        <v>10.944000000000003</v>
      </c>
      <c r="F399">
        <v>9</v>
      </c>
    </row>
    <row r="400" spans="1:7">
      <c r="B400">
        <v>0.37</v>
      </c>
      <c r="D400">
        <f t="shared" si="29"/>
        <v>11.334000000000003</v>
      </c>
      <c r="E400">
        <f t="shared" si="30"/>
        <v>10.964000000000004</v>
      </c>
      <c r="F400">
        <v>11</v>
      </c>
    </row>
    <row r="401" spans="1:7">
      <c r="B401">
        <v>0.39</v>
      </c>
      <c r="D401">
        <f t="shared" si="29"/>
        <v>11.334000000000003</v>
      </c>
      <c r="E401">
        <f t="shared" si="30"/>
        <v>10.944000000000003</v>
      </c>
      <c r="F401">
        <v>13</v>
      </c>
    </row>
    <row r="402" spans="1:7">
      <c r="B402">
        <v>0.47</v>
      </c>
      <c r="D402">
        <f t="shared" si="29"/>
        <v>11.334000000000003</v>
      </c>
      <c r="E402">
        <f t="shared" si="30"/>
        <v>10.864000000000003</v>
      </c>
      <c r="F402">
        <v>15</v>
      </c>
    </row>
    <row r="403" spans="1:7">
      <c r="B403">
        <v>0.54</v>
      </c>
      <c r="D403">
        <f t="shared" si="29"/>
        <v>11.334000000000003</v>
      </c>
      <c r="E403">
        <f t="shared" si="30"/>
        <v>10.794000000000004</v>
      </c>
      <c r="F403">
        <v>17</v>
      </c>
    </row>
    <row r="404" spans="1:7">
      <c r="B404">
        <v>0.23</v>
      </c>
      <c r="D404">
        <f t="shared" si="29"/>
        <v>11.334000000000003</v>
      </c>
      <c r="E404">
        <f t="shared" si="30"/>
        <v>11.104000000000003</v>
      </c>
      <c r="F404">
        <v>19</v>
      </c>
    </row>
    <row r="405" spans="1:7">
      <c r="B405">
        <v>0.22</v>
      </c>
      <c r="D405">
        <f t="shared" si="29"/>
        <v>11.334000000000003</v>
      </c>
      <c r="E405">
        <f t="shared" si="30"/>
        <v>11.114000000000003</v>
      </c>
      <c r="F405">
        <v>21</v>
      </c>
    </row>
    <row r="406" spans="1:7">
      <c r="B406">
        <v>0.27</v>
      </c>
      <c r="D406">
        <f t="shared" si="29"/>
        <v>11.334000000000003</v>
      </c>
      <c r="E406">
        <f t="shared" si="30"/>
        <v>11.064000000000004</v>
      </c>
      <c r="F406">
        <v>22</v>
      </c>
    </row>
    <row r="407" spans="1:7">
      <c r="B407">
        <v>0.28999999999999998</v>
      </c>
      <c r="D407">
        <f t="shared" si="29"/>
        <v>11.334000000000003</v>
      </c>
      <c r="E407">
        <f t="shared" si="30"/>
        <v>11.044000000000004</v>
      </c>
      <c r="F407">
        <v>23</v>
      </c>
    </row>
    <row r="408" spans="1:7">
      <c r="B408">
        <v>0.25</v>
      </c>
      <c r="D408">
        <f t="shared" si="29"/>
        <v>11.334000000000003</v>
      </c>
      <c r="E408">
        <f t="shared" si="30"/>
        <v>11.084000000000003</v>
      </c>
      <c r="F408">
        <v>24</v>
      </c>
      <c r="G408" s="4" t="s">
        <v>12</v>
      </c>
    </row>
    <row r="409" spans="1:7">
      <c r="B409">
        <v>3.6680000000000001</v>
      </c>
      <c r="D409">
        <f>D395</f>
        <v>15.002000000000004</v>
      </c>
      <c r="E409">
        <f t="shared" si="30"/>
        <v>11.334000000000003</v>
      </c>
      <c r="F409">
        <v>24.5</v>
      </c>
      <c r="G409" s="4" t="s">
        <v>11</v>
      </c>
    </row>
    <row r="410" spans="1:7">
      <c r="B410">
        <v>3.43</v>
      </c>
      <c r="D410">
        <f t="shared" si="29"/>
        <v>15.002000000000004</v>
      </c>
      <c r="E410">
        <f t="shared" si="30"/>
        <v>11.572000000000005</v>
      </c>
      <c r="F410">
        <v>25</v>
      </c>
    </row>
    <row r="411" spans="1:7">
      <c r="B411">
        <v>3.05</v>
      </c>
      <c r="D411">
        <f t="shared" si="29"/>
        <v>15.002000000000004</v>
      </c>
      <c r="E411">
        <f t="shared" si="30"/>
        <v>11.952000000000005</v>
      </c>
      <c r="F411">
        <v>26</v>
      </c>
    </row>
    <row r="412" spans="1:7">
      <c r="B412">
        <v>2.48</v>
      </c>
      <c r="D412">
        <f t="shared" si="29"/>
        <v>15.002000000000004</v>
      </c>
      <c r="E412">
        <f t="shared" si="30"/>
        <v>12.522000000000004</v>
      </c>
      <c r="F412">
        <v>28</v>
      </c>
    </row>
    <row r="413" spans="1:7">
      <c r="A413">
        <v>1.4650000000000001</v>
      </c>
      <c r="C413">
        <v>1.3280000000000001</v>
      </c>
      <c r="D413">
        <f>E413+A413</f>
        <v>15.139000000000005</v>
      </c>
      <c r="E413">
        <f>D412-C413</f>
        <v>13.674000000000005</v>
      </c>
    </row>
    <row r="415" spans="1:7">
      <c r="A415" s="1" t="s">
        <v>26</v>
      </c>
    </row>
    <row r="416" spans="1:7" ht="15.6">
      <c r="A416" s="2" t="s">
        <v>0</v>
      </c>
      <c r="B416" s="2" t="s">
        <v>1</v>
      </c>
      <c r="C416" s="2" t="s">
        <v>2</v>
      </c>
      <c r="D416" s="2" t="s">
        <v>3</v>
      </c>
      <c r="E416" s="2" t="s">
        <v>4</v>
      </c>
      <c r="F416" s="2" t="s">
        <v>5</v>
      </c>
      <c r="G416" s="2" t="s">
        <v>7</v>
      </c>
    </row>
    <row r="417" spans="2:7">
      <c r="B417">
        <v>1.46</v>
      </c>
      <c r="D417">
        <f>D413</f>
        <v>15.139000000000005</v>
      </c>
      <c r="E417">
        <f>D417-B417</f>
        <v>13.679000000000006</v>
      </c>
      <c r="F417">
        <v>0</v>
      </c>
    </row>
    <row r="418" spans="2:7">
      <c r="B418">
        <v>1.52</v>
      </c>
      <c r="D418">
        <f>D417</f>
        <v>15.139000000000005</v>
      </c>
      <c r="E418">
        <f>D418-B418</f>
        <v>13.619000000000005</v>
      </c>
      <c r="F418">
        <v>1</v>
      </c>
    </row>
    <row r="419" spans="2:7">
      <c r="B419">
        <v>2.21</v>
      </c>
      <c r="D419">
        <f t="shared" ref="D419:D438" si="31">D418</f>
        <v>15.139000000000005</v>
      </c>
      <c r="E419">
        <f t="shared" ref="E419:E438" si="32">D419-B419</f>
        <v>12.929000000000006</v>
      </c>
      <c r="F419">
        <v>2</v>
      </c>
    </row>
    <row r="420" spans="2:7">
      <c r="B420">
        <v>2.84</v>
      </c>
      <c r="D420">
        <f t="shared" si="31"/>
        <v>15.139000000000005</v>
      </c>
      <c r="E420">
        <f t="shared" si="32"/>
        <v>12.299000000000005</v>
      </c>
      <c r="F420">
        <v>3</v>
      </c>
    </row>
    <row r="421" spans="2:7">
      <c r="B421">
        <v>3.36</v>
      </c>
      <c r="D421">
        <f t="shared" si="31"/>
        <v>15.139000000000005</v>
      </c>
      <c r="E421">
        <f t="shared" si="32"/>
        <v>11.779000000000005</v>
      </c>
      <c r="F421">
        <v>4</v>
      </c>
    </row>
    <row r="422" spans="2:7">
      <c r="B422">
        <v>3.7109999999999999</v>
      </c>
      <c r="D422">
        <f t="shared" si="31"/>
        <v>15.139000000000005</v>
      </c>
      <c r="E422">
        <f t="shared" si="32"/>
        <v>11.428000000000004</v>
      </c>
      <c r="F422">
        <v>5</v>
      </c>
      <c r="G422" s="4" t="s">
        <v>11</v>
      </c>
    </row>
    <row r="423" spans="2:7">
      <c r="B423">
        <v>0.36</v>
      </c>
      <c r="D423">
        <f>E422</f>
        <v>11.428000000000004</v>
      </c>
      <c r="E423">
        <f t="shared" si="32"/>
        <v>11.068000000000005</v>
      </c>
      <c r="F423">
        <v>6</v>
      </c>
      <c r="G423" s="4" t="s">
        <v>12</v>
      </c>
    </row>
    <row r="424" spans="2:7">
      <c r="B424">
        <v>0.5</v>
      </c>
      <c r="D424">
        <f t="shared" si="31"/>
        <v>11.428000000000004</v>
      </c>
      <c r="E424">
        <f t="shared" si="32"/>
        <v>10.928000000000004</v>
      </c>
      <c r="F424">
        <v>7</v>
      </c>
    </row>
    <row r="425" spans="2:7">
      <c r="B425">
        <v>0.47</v>
      </c>
      <c r="D425">
        <f t="shared" si="31"/>
        <v>11.428000000000004</v>
      </c>
      <c r="E425">
        <f t="shared" si="32"/>
        <v>10.958000000000004</v>
      </c>
      <c r="F425">
        <v>8</v>
      </c>
    </row>
    <row r="426" spans="2:7">
      <c r="B426">
        <v>0.47</v>
      </c>
      <c r="D426">
        <f t="shared" si="31"/>
        <v>11.428000000000004</v>
      </c>
      <c r="E426">
        <f t="shared" si="32"/>
        <v>10.958000000000004</v>
      </c>
      <c r="F426">
        <v>9</v>
      </c>
    </row>
    <row r="427" spans="2:7">
      <c r="B427">
        <v>0.56000000000000005</v>
      </c>
      <c r="D427">
        <f t="shared" si="31"/>
        <v>11.428000000000004</v>
      </c>
      <c r="E427">
        <f t="shared" si="32"/>
        <v>10.868000000000004</v>
      </c>
      <c r="F427">
        <v>10</v>
      </c>
    </row>
    <row r="428" spans="2:7">
      <c r="B428">
        <v>0.55000000000000004</v>
      </c>
      <c r="D428">
        <f t="shared" si="31"/>
        <v>11.428000000000004</v>
      </c>
      <c r="E428">
        <f t="shared" si="32"/>
        <v>10.878000000000004</v>
      </c>
      <c r="F428">
        <v>12</v>
      </c>
    </row>
    <row r="429" spans="2:7">
      <c r="B429">
        <v>0.56000000000000005</v>
      </c>
      <c r="D429">
        <f t="shared" si="31"/>
        <v>11.428000000000004</v>
      </c>
      <c r="E429">
        <f t="shared" si="32"/>
        <v>10.868000000000004</v>
      </c>
      <c r="F429">
        <v>14</v>
      </c>
    </row>
    <row r="430" spans="2:7">
      <c r="B430">
        <v>0.55000000000000004</v>
      </c>
      <c r="D430">
        <f t="shared" si="31"/>
        <v>11.428000000000004</v>
      </c>
      <c r="E430">
        <f t="shared" si="32"/>
        <v>10.878000000000004</v>
      </c>
      <c r="F430">
        <v>16</v>
      </c>
    </row>
    <row r="431" spans="2:7">
      <c r="B431">
        <v>0.4</v>
      </c>
      <c r="D431">
        <f t="shared" si="31"/>
        <v>11.428000000000004</v>
      </c>
      <c r="E431">
        <f t="shared" si="32"/>
        <v>11.028000000000004</v>
      </c>
      <c r="F431">
        <v>17</v>
      </c>
    </row>
    <row r="432" spans="2:7">
      <c r="B432">
        <v>0.43</v>
      </c>
      <c r="D432">
        <f t="shared" si="31"/>
        <v>11.428000000000004</v>
      </c>
      <c r="E432">
        <f t="shared" si="32"/>
        <v>10.998000000000005</v>
      </c>
      <c r="F432">
        <v>18</v>
      </c>
    </row>
    <row r="433" spans="1:7">
      <c r="B433">
        <v>0.31</v>
      </c>
      <c r="D433">
        <f t="shared" si="31"/>
        <v>11.428000000000004</v>
      </c>
      <c r="E433">
        <f t="shared" si="32"/>
        <v>11.118000000000004</v>
      </c>
      <c r="F433">
        <v>19</v>
      </c>
      <c r="G433" s="4" t="s">
        <v>12</v>
      </c>
    </row>
    <row r="434" spans="1:7">
      <c r="B434">
        <v>3.7109999999999999</v>
      </c>
      <c r="D434">
        <f>D422</f>
        <v>15.139000000000005</v>
      </c>
      <c r="E434">
        <f t="shared" si="32"/>
        <v>11.428000000000004</v>
      </c>
      <c r="F434">
        <v>20</v>
      </c>
      <c r="G434" s="4" t="s">
        <v>11</v>
      </c>
    </row>
    <row r="435" spans="1:7">
      <c r="B435">
        <v>3.11</v>
      </c>
      <c r="D435">
        <f t="shared" si="31"/>
        <v>15.139000000000005</v>
      </c>
      <c r="E435">
        <f t="shared" si="32"/>
        <v>12.029000000000005</v>
      </c>
      <c r="F435">
        <v>21</v>
      </c>
    </row>
    <row r="436" spans="1:7">
      <c r="B436">
        <v>2.46</v>
      </c>
      <c r="D436">
        <f t="shared" si="31"/>
        <v>15.139000000000005</v>
      </c>
      <c r="E436">
        <f t="shared" si="32"/>
        <v>12.679000000000006</v>
      </c>
      <c r="F436">
        <v>22</v>
      </c>
    </row>
    <row r="437" spans="1:7">
      <c r="B437">
        <v>2.2799999999999998</v>
      </c>
      <c r="D437">
        <f t="shared" si="31"/>
        <v>15.139000000000005</v>
      </c>
      <c r="E437">
        <f t="shared" si="32"/>
        <v>12.859000000000005</v>
      </c>
      <c r="F437">
        <v>23</v>
      </c>
    </row>
    <row r="438" spans="1:7">
      <c r="B438">
        <v>2.2400000000000002</v>
      </c>
      <c r="D438">
        <f t="shared" si="31"/>
        <v>15.139000000000005</v>
      </c>
      <c r="E438">
        <f t="shared" si="32"/>
        <v>12.899000000000004</v>
      </c>
      <c r="F438">
        <v>24</v>
      </c>
    </row>
    <row r="439" spans="1:7">
      <c r="A439">
        <v>1.518</v>
      </c>
      <c r="C439">
        <v>1.5369999999999999</v>
      </c>
      <c r="D439">
        <f>E439+A439</f>
        <v>15.120000000000005</v>
      </c>
      <c r="E439">
        <f>D438-C439</f>
        <v>13.602000000000004</v>
      </c>
    </row>
    <row r="442" spans="1:7">
      <c r="A442" s="1" t="s">
        <v>27</v>
      </c>
    </row>
    <row r="443" spans="1:7" ht="15.6">
      <c r="A443" s="2" t="s">
        <v>0</v>
      </c>
      <c r="B443" s="2" t="s">
        <v>1</v>
      </c>
      <c r="C443" s="2" t="s">
        <v>2</v>
      </c>
      <c r="D443" s="2" t="s">
        <v>3</v>
      </c>
      <c r="E443" s="2" t="s">
        <v>4</v>
      </c>
      <c r="F443" s="2" t="s">
        <v>5</v>
      </c>
      <c r="G443" s="2" t="s">
        <v>7</v>
      </c>
    </row>
    <row r="444" spans="1:7">
      <c r="B444">
        <v>1.45</v>
      </c>
      <c r="D444">
        <f>D439</f>
        <v>15.120000000000005</v>
      </c>
      <c r="E444">
        <f>D444-B444</f>
        <v>13.670000000000005</v>
      </c>
      <c r="F444">
        <v>0</v>
      </c>
    </row>
    <row r="445" spans="1:7">
      <c r="B445">
        <v>1.69</v>
      </c>
      <c r="D445">
        <f>D444</f>
        <v>15.120000000000005</v>
      </c>
      <c r="E445">
        <f t="shared" ref="E445:E464" si="33">D445-B445</f>
        <v>13.430000000000005</v>
      </c>
      <c r="F445">
        <v>1</v>
      </c>
    </row>
    <row r="446" spans="1:7">
      <c r="B446">
        <v>3.02</v>
      </c>
      <c r="D446">
        <f t="shared" ref="D446:D464" si="34">D445</f>
        <v>15.120000000000005</v>
      </c>
      <c r="E446">
        <f t="shared" si="33"/>
        <v>12.100000000000005</v>
      </c>
      <c r="F446">
        <v>2</v>
      </c>
    </row>
    <row r="447" spans="1:7">
      <c r="B447">
        <v>3.64</v>
      </c>
      <c r="D447">
        <f t="shared" si="34"/>
        <v>15.120000000000005</v>
      </c>
      <c r="E447">
        <f t="shared" si="33"/>
        <v>11.480000000000004</v>
      </c>
      <c r="F447">
        <v>3</v>
      </c>
    </row>
    <row r="448" spans="1:7">
      <c r="B448">
        <v>3.6880000000000002</v>
      </c>
      <c r="D448">
        <f t="shared" si="34"/>
        <v>15.120000000000005</v>
      </c>
      <c r="E448">
        <f t="shared" si="33"/>
        <v>11.432000000000004</v>
      </c>
      <c r="F448">
        <v>3.2</v>
      </c>
      <c r="G448" s="4" t="s">
        <v>11</v>
      </c>
    </row>
    <row r="449" spans="2:7">
      <c r="B449">
        <v>0.27</v>
      </c>
      <c r="D449">
        <f>E448</f>
        <v>11.432000000000004</v>
      </c>
      <c r="E449">
        <f t="shared" si="33"/>
        <v>11.162000000000004</v>
      </c>
      <c r="F449">
        <v>4</v>
      </c>
      <c r="G449" s="4" t="s">
        <v>12</v>
      </c>
    </row>
    <row r="450" spans="2:7">
      <c r="B450">
        <v>0.47</v>
      </c>
      <c r="D450">
        <f t="shared" si="34"/>
        <v>11.432000000000004</v>
      </c>
      <c r="E450">
        <f t="shared" si="33"/>
        <v>10.962000000000003</v>
      </c>
      <c r="F450">
        <v>5</v>
      </c>
    </row>
    <row r="451" spans="2:7">
      <c r="B451">
        <v>0.7</v>
      </c>
      <c r="D451">
        <f t="shared" si="34"/>
        <v>11.432000000000004</v>
      </c>
      <c r="E451">
        <f t="shared" si="33"/>
        <v>10.732000000000005</v>
      </c>
      <c r="F451">
        <v>6</v>
      </c>
    </row>
    <row r="452" spans="2:7">
      <c r="B452">
        <v>0.75</v>
      </c>
      <c r="D452">
        <f t="shared" si="34"/>
        <v>11.432000000000004</v>
      </c>
      <c r="E452">
        <f t="shared" si="33"/>
        <v>10.682000000000004</v>
      </c>
      <c r="F452">
        <v>8</v>
      </c>
    </row>
    <row r="453" spans="2:7">
      <c r="B453">
        <v>0.81</v>
      </c>
      <c r="D453">
        <f t="shared" si="34"/>
        <v>11.432000000000004</v>
      </c>
      <c r="E453">
        <f t="shared" si="33"/>
        <v>10.622000000000003</v>
      </c>
      <c r="F453">
        <v>10</v>
      </c>
    </row>
    <row r="454" spans="2:7">
      <c r="B454">
        <v>0.87</v>
      </c>
      <c r="D454">
        <f t="shared" si="34"/>
        <v>11.432000000000004</v>
      </c>
      <c r="E454">
        <f t="shared" si="33"/>
        <v>10.562000000000005</v>
      </c>
      <c r="F454">
        <v>12</v>
      </c>
    </row>
    <row r="455" spans="2:7">
      <c r="B455">
        <v>0.78</v>
      </c>
      <c r="D455">
        <f t="shared" si="34"/>
        <v>11.432000000000004</v>
      </c>
      <c r="E455">
        <f t="shared" si="33"/>
        <v>10.652000000000005</v>
      </c>
      <c r="F455">
        <v>14</v>
      </c>
    </row>
    <row r="456" spans="2:7">
      <c r="B456">
        <v>0.62</v>
      </c>
      <c r="D456">
        <f t="shared" si="34"/>
        <v>11.432000000000004</v>
      </c>
      <c r="E456">
        <f t="shared" si="33"/>
        <v>10.812000000000005</v>
      </c>
      <c r="F456">
        <v>16</v>
      </c>
    </row>
    <row r="457" spans="2:7">
      <c r="B457">
        <v>0.43</v>
      </c>
      <c r="D457">
        <f t="shared" si="34"/>
        <v>11.432000000000004</v>
      </c>
      <c r="E457">
        <f t="shared" si="33"/>
        <v>11.002000000000004</v>
      </c>
      <c r="F457">
        <v>18</v>
      </c>
    </row>
    <row r="458" spans="2:7">
      <c r="B458">
        <v>0.42</v>
      </c>
      <c r="D458">
        <f t="shared" si="34"/>
        <v>11.432000000000004</v>
      </c>
      <c r="E458">
        <f t="shared" si="33"/>
        <v>11.012000000000004</v>
      </c>
      <c r="F458">
        <v>19</v>
      </c>
    </row>
    <row r="459" spans="2:7">
      <c r="B459">
        <v>0.41</v>
      </c>
      <c r="D459">
        <f t="shared" si="34"/>
        <v>11.432000000000004</v>
      </c>
      <c r="E459">
        <f t="shared" si="33"/>
        <v>11.022000000000004</v>
      </c>
      <c r="F459">
        <v>20</v>
      </c>
      <c r="G459" s="4" t="s">
        <v>12</v>
      </c>
    </row>
    <row r="460" spans="2:7">
      <c r="B460">
        <v>3.6880000000000002</v>
      </c>
      <c r="D460">
        <f>D448</f>
        <v>15.120000000000005</v>
      </c>
      <c r="E460">
        <f t="shared" si="33"/>
        <v>11.432000000000004</v>
      </c>
      <c r="F460">
        <v>21</v>
      </c>
      <c r="G460" s="4" t="s">
        <v>11</v>
      </c>
    </row>
    <row r="461" spans="2:7">
      <c r="B461">
        <v>3.48</v>
      </c>
      <c r="D461">
        <f t="shared" si="34"/>
        <v>15.120000000000005</v>
      </c>
      <c r="E461">
        <f t="shared" si="33"/>
        <v>11.640000000000004</v>
      </c>
      <c r="F461">
        <v>22</v>
      </c>
    </row>
    <row r="462" spans="2:7">
      <c r="B462">
        <v>2.95</v>
      </c>
      <c r="D462">
        <f t="shared" si="34"/>
        <v>15.120000000000005</v>
      </c>
      <c r="E462">
        <f t="shared" si="33"/>
        <v>12.170000000000005</v>
      </c>
      <c r="F462">
        <v>23</v>
      </c>
    </row>
    <row r="463" spans="2:7">
      <c r="B463">
        <v>2.4</v>
      </c>
      <c r="D463">
        <f t="shared" si="34"/>
        <v>15.120000000000005</v>
      </c>
      <c r="E463">
        <f t="shared" si="33"/>
        <v>12.720000000000004</v>
      </c>
      <c r="F463">
        <v>24</v>
      </c>
    </row>
    <row r="464" spans="2:7">
      <c r="B464">
        <v>2</v>
      </c>
      <c r="D464">
        <f t="shared" si="34"/>
        <v>15.120000000000005</v>
      </c>
      <c r="E464">
        <f t="shared" si="33"/>
        <v>13.120000000000005</v>
      </c>
      <c r="F464">
        <v>26</v>
      </c>
    </row>
    <row r="465" spans="1:7">
      <c r="A465">
        <v>1.1759999999999999</v>
      </c>
      <c r="C465">
        <v>1.2290000000000001</v>
      </c>
      <c r="D465">
        <f>E465+A465</f>
        <v>15.067000000000005</v>
      </c>
      <c r="E465">
        <f>D464-C465</f>
        <v>13.891000000000005</v>
      </c>
    </row>
    <row r="468" spans="1:7">
      <c r="A468" s="1" t="s">
        <v>28</v>
      </c>
    </row>
    <row r="469" spans="1:7" ht="15.6">
      <c r="A469" s="2" t="s">
        <v>0</v>
      </c>
      <c r="B469" s="2" t="s">
        <v>1</v>
      </c>
      <c r="C469" s="2" t="s">
        <v>2</v>
      </c>
      <c r="D469" s="2" t="s">
        <v>3</v>
      </c>
      <c r="E469" s="2" t="s">
        <v>4</v>
      </c>
      <c r="F469" s="2" t="s">
        <v>5</v>
      </c>
      <c r="G469" s="2" t="s">
        <v>7</v>
      </c>
    </row>
    <row r="470" spans="1:7">
      <c r="B470">
        <v>1.3</v>
      </c>
      <c r="D470">
        <f>D465</f>
        <v>15.067000000000005</v>
      </c>
      <c r="E470">
        <f>D470-B470</f>
        <v>13.767000000000005</v>
      </c>
      <c r="F470">
        <v>0</v>
      </c>
    </row>
    <row r="471" spans="1:7">
      <c r="B471">
        <v>1.56</v>
      </c>
      <c r="D471">
        <f>D470</f>
        <v>15.067000000000005</v>
      </c>
      <c r="E471">
        <f t="shared" ref="E471:E493" si="35">D471-B471</f>
        <v>13.507000000000005</v>
      </c>
      <c r="F471">
        <v>1</v>
      </c>
    </row>
    <row r="472" spans="1:7">
      <c r="B472">
        <v>2.56</v>
      </c>
      <c r="D472">
        <f t="shared" ref="D472:D493" si="36">D471</f>
        <v>15.067000000000005</v>
      </c>
      <c r="E472">
        <f t="shared" si="35"/>
        <v>12.507000000000005</v>
      </c>
      <c r="F472">
        <v>2</v>
      </c>
    </row>
    <row r="473" spans="1:7">
      <c r="B473">
        <v>3.2730000000000001</v>
      </c>
      <c r="D473">
        <f t="shared" si="36"/>
        <v>15.067000000000005</v>
      </c>
      <c r="E473">
        <f t="shared" si="35"/>
        <v>11.794000000000006</v>
      </c>
      <c r="F473">
        <v>3</v>
      </c>
    </row>
    <row r="474" spans="1:7">
      <c r="B474">
        <v>3.641</v>
      </c>
      <c r="D474">
        <f t="shared" si="36"/>
        <v>15.067000000000005</v>
      </c>
      <c r="E474">
        <f t="shared" si="35"/>
        <v>11.426000000000005</v>
      </c>
      <c r="F474">
        <v>3.5</v>
      </c>
      <c r="G474" s="4" t="s">
        <v>11</v>
      </c>
    </row>
    <row r="475" spans="1:7">
      <c r="B475">
        <v>0.32</v>
      </c>
      <c r="D475">
        <f>E474</f>
        <v>11.426000000000005</v>
      </c>
      <c r="E475">
        <f t="shared" si="35"/>
        <v>11.106000000000005</v>
      </c>
      <c r="F475">
        <v>4</v>
      </c>
      <c r="G475" s="4" t="s">
        <v>12</v>
      </c>
    </row>
    <row r="476" spans="1:7">
      <c r="B476">
        <v>0.7</v>
      </c>
      <c r="D476">
        <f t="shared" si="36"/>
        <v>11.426000000000005</v>
      </c>
      <c r="E476">
        <f t="shared" si="35"/>
        <v>10.726000000000006</v>
      </c>
      <c r="F476">
        <v>5</v>
      </c>
    </row>
    <row r="477" spans="1:7">
      <c r="B477">
        <v>0.75</v>
      </c>
      <c r="D477">
        <f t="shared" si="36"/>
        <v>11.426000000000005</v>
      </c>
      <c r="E477">
        <f t="shared" si="35"/>
        <v>10.676000000000005</v>
      </c>
      <c r="F477">
        <v>6</v>
      </c>
    </row>
    <row r="478" spans="1:7">
      <c r="B478">
        <v>0.87</v>
      </c>
      <c r="D478">
        <f t="shared" si="36"/>
        <v>11.426000000000005</v>
      </c>
      <c r="E478">
        <f t="shared" si="35"/>
        <v>10.556000000000006</v>
      </c>
      <c r="F478">
        <v>7</v>
      </c>
    </row>
    <row r="479" spans="1:7">
      <c r="B479">
        <v>0.8</v>
      </c>
      <c r="D479">
        <f t="shared" si="36"/>
        <v>11.426000000000005</v>
      </c>
      <c r="E479">
        <f t="shared" si="35"/>
        <v>10.626000000000005</v>
      </c>
      <c r="F479">
        <v>8</v>
      </c>
    </row>
    <row r="480" spans="1:7">
      <c r="B480">
        <v>0.89</v>
      </c>
      <c r="D480">
        <f t="shared" si="36"/>
        <v>11.426000000000005</v>
      </c>
      <c r="E480">
        <f t="shared" si="35"/>
        <v>10.536000000000005</v>
      </c>
      <c r="F480">
        <v>10</v>
      </c>
    </row>
    <row r="481" spans="1:7">
      <c r="B481">
        <v>0.84</v>
      </c>
      <c r="D481">
        <f t="shared" si="36"/>
        <v>11.426000000000005</v>
      </c>
      <c r="E481">
        <f t="shared" si="35"/>
        <v>10.586000000000006</v>
      </c>
      <c r="F481">
        <v>12</v>
      </c>
    </row>
    <row r="482" spans="1:7">
      <c r="B482">
        <v>0.8</v>
      </c>
      <c r="D482">
        <f t="shared" si="36"/>
        <v>11.426000000000005</v>
      </c>
      <c r="E482">
        <f t="shared" si="35"/>
        <v>10.626000000000005</v>
      </c>
      <c r="F482">
        <v>14</v>
      </c>
    </row>
    <row r="483" spans="1:7">
      <c r="B483">
        <v>0.64</v>
      </c>
      <c r="D483">
        <f t="shared" si="36"/>
        <v>11.426000000000005</v>
      </c>
      <c r="E483">
        <f t="shared" si="35"/>
        <v>10.786000000000005</v>
      </c>
      <c r="F483">
        <v>16</v>
      </c>
    </row>
    <row r="484" spans="1:7">
      <c r="B484">
        <v>0.7</v>
      </c>
      <c r="D484">
        <f t="shared" si="36"/>
        <v>11.426000000000005</v>
      </c>
      <c r="E484">
        <f t="shared" si="35"/>
        <v>10.726000000000006</v>
      </c>
      <c r="F484">
        <v>18</v>
      </c>
    </row>
    <row r="485" spans="1:7">
      <c r="B485">
        <v>0.5</v>
      </c>
      <c r="D485">
        <f t="shared" si="36"/>
        <v>11.426000000000005</v>
      </c>
      <c r="E485">
        <f t="shared" si="35"/>
        <v>10.926000000000005</v>
      </c>
      <c r="F485">
        <v>19</v>
      </c>
    </row>
    <row r="486" spans="1:7">
      <c r="B486">
        <v>0.33</v>
      </c>
      <c r="D486">
        <f t="shared" si="36"/>
        <v>11.426000000000005</v>
      </c>
      <c r="E486">
        <f t="shared" si="35"/>
        <v>11.096000000000005</v>
      </c>
      <c r="F486">
        <v>20</v>
      </c>
    </row>
    <row r="487" spans="1:7">
      <c r="B487">
        <v>0.25</v>
      </c>
      <c r="D487">
        <f t="shared" si="36"/>
        <v>11.426000000000005</v>
      </c>
      <c r="E487">
        <f t="shared" si="35"/>
        <v>11.176000000000005</v>
      </c>
      <c r="F487">
        <v>21</v>
      </c>
      <c r="G487" s="4" t="s">
        <v>12</v>
      </c>
    </row>
    <row r="488" spans="1:7">
      <c r="B488">
        <v>3.641</v>
      </c>
      <c r="D488">
        <f>D474</f>
        <v>15.067000000000005</v>
      </c>
      <c r="E488">
        <f t="shared" si="35"/>
        <v>11.426000000000005</v>
      </c>
      <c r="F488">
        <v>21.5</v>
      </c>
      <c r="G488" s="4" t="s">
        <v>11</v>
      </c>
    </row>
    <row r="489" spans="1:7">
      <c r="B489">
        <v>3.5</v>
      </c>
      <c r="D489">
        <f t="shared" si="36"/>
        <v>15.067000000000005</v>
      </c>
      <c r="E489">
        <f t="shared" si="35"/>
        <v>11.567000000000005</v>
      </c>
      <c r="F489">
        <v>22</v>
      </c>
    </row>
    <row r="490" spans="1:7">
      <c r="B490">
        <v>3.06</v>
      </c>
      <c r="D490">
        <f t="shared" si="36"/>
        <v>15.067000000000005</v>
      </c>
      <c r="E490">
        <f t="shared" si="35"/>
        <v>12.007000000000005</v>
      </c>
      <c r="F490">
        <v>23</v>
      </c>
    </row>
    <row r="491" spans="1:7">
      <c r="B491">
        <v>2.5099999999999998</v>
      </c>
      <c r="D491">
        <f t="shared" si="36"/>
        <v>15.067000000000005</v>
      </c>
      <c r="E491">
        <f t="shared" si="35"/>
        <v>12.557000000000006</v>
      </c>
      <c r="F491">
        <v>24</v>
      </c>
    </row>
    <row r="492" spans="1:7">
      <c r="B492">
        <v>2.21</v>
      </c>
      <c r="D492">
        <f t="shared" si="36"/>
        <v>15.067000000000005</v>
      </c>
      <c r="E492">
        <f t="shared" si="35"/>
        <v>12.857000000000006</v>
      </c>
      <c r="F492">
        <v>25</v>
      </c>
    </row>
    <row r="493" spans="1:7">
      <c r="B493">
        <v>2.21</v>
      </c>
      <c r="D493">
        <f t="shared" si="36"/>
        <v>15.067000000000005</v>
      </c>
      <c r="E493">
        <f t="shared" si="35"/>
        <v>12.857000000000006</v>
      </c>
      <c r="F493">
        <v>28</v>
      </c>
    </row>
    <row r="494" spans="1:7">
      <c r="A494">
        <v>1.458</v>
      </c>
      <c r="C494">
        <v>1.3759999999999999</v>
      </c>
      <c r="D494">
        <f>E494+A494</f>
        <v>15.149000000000006</v>
      </c>
      <c r="E494">
        <f>D493-C494</f>
        <v>13.691000000000006</v>
      </c>
    </row>
    <row r="497" spans="1:7">
      <c r="A497" s="1" t="s">
        <v>29</v>
      </c>
    </row>
    <row r="498" spans="1:7" ht="15.6">
      <c r="A498" s="2" t="s">
        <v>0</v>
      </c>
      <c r="B498" s="2" t="s">
        <v>1</v>
      </c>
      <c r="C498" s="2" t="s">
        <v>2</v>
      </c>
      <c r="D498" s="2" t="s">
        <v>3</v>
      </c>
      <c r="E498" s="2" t="s">
        <v>4</v>
      </c>
      <c r="F498" s="2" t="s">
        <v>5</v>
      </c>
      <c r="G498" s="2" t="s">
        <v>7</v>
      </c>
    </row>
    <row r="499" spans="1:7">
      <c r="B499">
        <v>1.31</v>
      </c>
      <c r="D499">
        <f>D494</f>
        <v>15.149000000000006</v>
      </c>
      <c r="E499">
        <f>D499-B499</f>
        <v>13.839000000000006</v>
      </c>
      <c r="F499">
        <v>0</v>
      </c>
      <c r="G499" t="s">
        <v>31</v>
      </c>
    </row>
    <row r="500" spans="1:7">
      <c r="B500">
        <v>1.69</v>
      </c>
      <c r="D500">
        <f>D499</f>
        <v>15.149000000000006</v>
      </c>
      <c r="E500">
        <f>D500-B500</f>
        <v>13.459000000000007</v>
      </c>
      <c r="F500">
        <v>1</v>
      </c>
    </row>
    <row r="501" spans="1:7">
      <c r="B501">
        <v>2.71</v>
      </c>
      <c r="D501">
        <f t="shared" ref="D501:D515" si="37">D500</f>
        <v>15.149000000000006</v>
      </c>
      <c r="E501">
        <f t="shared" ref="E501:E515" si="38">D501-B501</f>
        <v>12.439000000000007</v>
      </c>
      <c r="F501">
        <v>2</v>
      </c>
    </row>
    <row r="502" spans="1:7">
      <c r="B502">
        <v>3.52</v>
      </c>
      <c r="D502">
        <f t="shared" si="37"/>
        <v>15.149000000000006</v>
      </c>
      <c r="E502">
        <f t="shared" si="38"/>
        <v>11.629000000000007</v>
      </c>
      <c r="F502">
        <v>3</v>
      </c>
    </row>
    <row r="503" spans="1:7">
      <c r="B503">
        <v>3.7240000000000002</v>
      </c>
      <c r="D503">
        <f t="shared" si="37"/>
        <v>15.149000000000006</v>
      </c>
      <c r="E503">
        <f t="shared" si="38"/>
        <v>11.425000000000006</v>
      </c>
      <c r="F503">
        <v>3.5</v>
      </c>
      <c r="G503" s="4" t="s">
        <v>11</v>
      </c>
    </row>
    <row r="504" spans="1:7">
      <c r="B504">
        <v>0.44</v>
      </c>
      <c r="D504">
        <f>E503</f>
        <v>11.425000000000006</v>
      </c>
      <c r="E504">
        <f t="shared" si="38"/>
        <v>10.985000000000007</v>
      </c>
      <c r="F504">
        <v>4</v>
      </c>
      <c r="G504" s="4" t="s">
        <v>12</v>
      </c>
    </row>
    <row r="505" spans="1:7">
      <c r="B505">
        <v>0.6</v>
      </c>
      <c r="D505">
        <f t="shared" si="37"/>
        <v>11.425000000000006</v>
      </c>
      <c r="E505">
        <f t="shared" si="38"/>
        <v>10.825000000000006</v>
      </c>
      <c r="F505">
        <v>5</v>
      </c>
      <c r="G505" s="4" t="s">
        <v>12</v>
      </c>
    </row>
    <row r="506" spans="1:7">
      <c r="B506">
        <v>0.69</v>
      </c>
      <c r="D506">
        <f t="shared" si="37"/>
        <v>11.425000000000006</v>
      </c>
      <c r="E506">
        <f t="shared" si="38"/>
        <v>10.735000000000007</v>
      </c>
      <c r="F506">
        <v>6</v>
      </c>
      <c r="G506" s="4" t="s">
        <v>12</v>
      </c>
    </row>
    <row r="507" spans="1:7">
      <c r="B507">
        <v>0.81</v>
      </c>
      <c r="D507">
        <f t="shared" si="37"/>
        <v>11.425000000000006</v>
      </c>
      <c r="E507">
        <f t="shared" si="38"/>
        <v>10.615000000000006</v>
      </c>
      <c r="F507">
        <v>8</v>
      </c>
      <c r="G507" s="4" t="s">
        <v>12</v>
      </c>
    </row>
    <row r="508" spans="1:7">
      <c r="B508">
        <v>0.82</v>
      </c>
      <c r="D508">
        <f t="shared" si="37"/>
        <v>11.425000000000006</v>
      </c>
      <c r="E508">
        <f t="shared" si="38"/>
        <v>10.605000000000006</v>
      </c>
      <c r="F508">
        <v>10</v>
      </c>
      <c r="G508" s="4" t="s">
        <v>12</v>
      </c>
    </row>
    <row r="509" spans="1:7">
      <c r="B509">
        <v>0.71</v>
      </c>
      <c r="D509">
        <f t="shared" si="37"/>
        <v>11.425000000000006</v>
      </c>
      <c r="E509">
        <f t="shared" si="38"/>
        <v>10.715000000000007</v>
      </c>
      <c r="F509">
        <v>12</v>
      </c>
      <c r="G509" s="4" t="s">
        <v>12</v>
      </c>
    </row>
    <row r="510" spans="1:7">
      <c r="B510">
        <v>0.65</v>
      </c>
      <c r="D510">
        <f t="shared" si="37"/>
        <v>11.425000000000006</v>
      </c>
      <c r="E510">
        <f t="shared" si="38"/>
        <v>10.775000000000006</v>
      </c>
      <c r="F510">
        <v>14</v>
      </c>
      <c r="G510" s="4" t="s">
        <v>12</v>
      </c>
    </row>
    <row r="511" spans="1:7">
      <c r="B511">
        <v>0.64</v>
      </c>
      <c r="D511">
        <f t="shared" si="37"/>
        <v>11.425000000000006</v>
      </c>
      <c r="E511">
        <f t="shared" si="38"/>
        <v>10.785000000000005</v>
      </c>
      <c r="F511">
        <v>15</v>
      </c>
      <c r="G511" s="4" t="s">
        <v>12</v>
      </c>
    </row>
    <row r="512" spans="1:7">
      <c r="B512">
        <v>0.47</v>
      </c>
      <c r="D512">
        <f t="shared" si="37"/>
        <v>11.425000000000006</v>
      </c>
      <c r="E512">
        <f t="shared" si="38"/>
        <v>10.955000000000005</v>
      </c>
      <c r="F512">
        <v>16</v>
      </c>
      <c r="G512" s="4" t="s">
        <v>12</v>
      </c>
    </row>
    <row r="513" spans="1:7">
      <c r="B513">
        <v>3.7240000000000002</v>
      </c>
      <c r="D513">
        <f>D503</f>
        <v>15.149000000000006</v>
      </c>
      <c r="E513">
        <f t="shared" si="38"/>
        <v>11.425000000000006</v>
      </c>
      <c r="F513">
        <v>17</v>
      </c>
      <c r="G513" s="4" t="s">
        <v>11</v>
      </c>
    </row>
    <row r="514" spans="1:7">
      <c r="B514">
        <v>3</v>
      </c>
      <c r="D514">
        <f t="shared" si="37"/>
        <v>15.149000000000006</v>
      </c>
      <c r="E514">
        <f t="shared" si="38"/>
        <v>12.149000000000006</v>
      </c>
      <c r="F514">
        <v>18</v>
      </c>
    </row>
    <row r="515" spans="1:7">
      <c r="B515">
        <v>0.5</v>
      </c>
      <c r="D515">
        <f t="shared" si="37"/>
        <v>15.149000000000006</v>
      </c>
      <c r="E515">
        <f t="shared" si="38"/>
        <v>14.649000000000006</v>
      </c>
      <c r="F515">
        <v>19</v>
      </c>
      <c r="G515" t="s">
        <v>30</v>
      </c>
    </row>
    <row r="516" spans="1:7">
      <c r="A516">
        <v>1.734</v>
      </c>
      <c r="C516">
        <v>1.3149999999999999</v>
      </c>
      <c r="D516">
        <f>E516+A516</f>
        <v>15.568000000000007</v>
      </c>
      <c r="E516">
        <f>D515-C516</f>
        <v>13.834000000000007</v>
      </c>
    </row>
    <row r="519" spans="1:7">
      <c r="A519" s="1" t="s">
        <v>32</v>
      </c>
    </row>
    <row r="520" spans="1:7" ht="15.6">
      <c r="A520" s="2" t="s">
        <v>0</v>
      </c>
      <c r="B520" s="2" t="s">
        <v>1</v>
      </c>
      <c r="C520" s="2" t="s">
        <v>2</v>
      </c>
      <c r="D520" s="2" t="s">
        <v>3</v>
      </c>
      <c r="E520" s="2" t="s">
        <v>4</v>
      </c>
      <c r="F520" s="2" t="s">
        <v>5</v>
      </c>
      <c r="G520" s="2" t="s">
        <v>7</v>
      </c>
    </row>
    <row r="521" spans="1:7">
      <c r="B521">
        <v>1.43</v>
      </c>
      <c r="D521">
        <f>D516</f>
        <v>15.568000000000007</v>
      </c>
      <c r="E521">
        <f>D521-B521</f>
        <v>14.138000000000007</v>
      </c>
      <c r="F521">
        <v>0</v>
      </c>
      <c r="G521" t="s">
        <v>31</v>
      </c>
    </row>
    <row r="522" spans="1:7">
      <c r="B522">
        <v>1.54</v>
      </c>
      <c r="D522">
        <f>D521</f>
        <v>15.568000000000007</v>
      </c>
      <c r="E522">
        <f>D522-B522</f>
        <v>14.028000000000006</v>
      </c>
      <c r="F522">
        <v>1</v>
      </c>
    </row>
    <row r="523" spans="1:7">
      <c r="B523">
        <v>2.06</v>
      </c>
      <c r="D523">
        <f t="shared" ref="D523:D542" si="39">D522</f>
        <v>15.568000000000007</v>
      </c>
      <c r="E523">
        <f t="shared" ref="E523:E542" si="40">D523-B523</f>
        <v>13.508000000000006</v>
      </c>
      <c r="F523">
        <v>2</v>
      </c>
    </row>
    <row r="524" spans="1:7">
      <c r="B524">
        <v>3.26</v>
      </c>
      <c r="D524">
        <f t="shared" si="39"/>
        <v>15.568000000000007</v>
      </c>
      <c r="E524">
        <f t="shared" si="40"/>
        <v>12.308000000000007</v>
      </c>
      <c r="F524">
        <v>3</v>
      </c>
    </row>
    <row r="525" spans="1:7">
      <c r="B525">
        <v>4.1500000000000004</v>
      </c>
      <c r="D525">
        <f t="shared" si="39"/>
        <v>15.568000000000007</v>
      </c>
      <c r="E525">
        <f t="shared" si="40"/>
        <v>11.418000000000006</v>
      </c>
      <c r="F525">
        <v>4</v>
      </c>
      <c r="G525" s="4" t="s">
        <v>11</v>
      </c>
    </row>
    <row r="526" spans="1:7">
      <c r="B526">
        <v>0.25</v>
      </c>
      <c r="D526">
        <f>E525</f>
        <v>11.418000000000006</v>
      </c>
      <c r="E526">
        <f t="shared" si="40"/>
        <v>11.168000000000006</v>
      </c>
      <c r="F526">
        <v>5</v>
      </c>
      <c r="G526" s="4" t="s">
        <v>12</v>
      </c>
    </row>
    <row r="527" spans="1:7">
      <c r="B527">
        <v>0.59</v>
      </c>
      <c r="D527">
        <f t="shared" si="39"/>
        <v>11.418000000000006</v>
      </c>
      <c r="E527">
        <f t="shared" si="40"/>
        <v>10.828000000000007</v>
      </c>
      <c r="F527">
        <v>6</v>
      </c>
    </row>
    <row r="528" spans="1:7">
      <c r="B528">
        <v>0.8</v>
      </c>
      <c r="D528">
        <f t="shared" si="39"/>
        <v>11.418000000000006</v>
      </c>
      <c r="E528">
        <f t="shared" si="40"/>
        <v>10.618000000000006</v>
      </c>
      <c r="F528">
        <v>7</v>
      </c>
    </row>
    <row r="529" spans="1:7">
      <c r="B529">
        <v>1.1499999999999999</v>
      </c>
      <c r="D529">
        <f t="shared" si="39"/>
        <v>11.418000000000006</v>
      </c>
      <c r="E529">
        <f t="shared" si="40"/>
        <v>10.268000000000006</v>
      </c>
      <c r="F529">
        <v>9</v>
      </c>
    </row>
    <row r="530" spans="1:7">
      <c r="B530">
        <v>1.1599999999999999</v>
      </c>
      <c r="D530">
        <f t="shared" si="39"/>
        <v>11.418000000000006</v>
      </c>
      <c r="E530">
        <f t="shared" si="40"/>
        <v>10.258000000000006</v>
      </c>
      <c r="F530">
        <v>11</v>
      </c>
    </row>
    <row r="531" spans="1:7">
      <c r="B531">
        <v>1.18</v>
      </c>
      <c r="D531">
        <f t="shared" si="39"/>
        <v>11.418000000000006</v>
      </c>
      <c r="E531">
        <f t="shared" si="40"/>
        <v>10.238000000000007</v>
      </c>
      <c r="F531">
        <v>13</v>
      </c>
    </row>
    <row r="532" spans="1:7">
      <c r="B532">
        <v>1.04</v>
      </c>
      <c r="D532">
        <f t="shared" si="39"/>
        <v>11.418000000000006</v>
      </c>
      <c r="E532">
        <f t="shared" si="40"/>
        <v>10.378000000000007</v>
      </c>
      <c r="F532">
        <v>15</v>
      </c>
    </row>
    <row r="533" spans="1:7">
      <c r="B533">
        <v>0.92</v>
      </c>
      <c r="D533">
        <f t="shared" si="39"/>
        <v>11.418000000000006</v>
      </c>
      <c r="E533">
        <f t="shared" si="40"/>
        <v>10.498000000000006</v>
      </c>
      <c r="F533">
        <v>17</v>
      </c>
    </row>
    <row r="534" spans="1:7">
      <c r="B534">
        <v>0.7</v>
      </c>
      <c r="D534">
        <f t="shared" si="39"/>
        <v>11.418000000000006</v>
      </c>
      <c r="E534">
        <f t="shared" si="40"/>
        <v>10.718000000000007</v>
      </c>
      <c r="F534">
        <v>18</v>
      </c>
    </row>
    <row r="535" spans="1:7">
      <c r="B535">
        <v>0.7</v>
      </c>
      <c r="D535">
        <f t="shared" si="39"/>
        <v>11.418000000000006</v>
      </c>
      <c r="E535">
        <f t="shared" si="40"/>
        <v>10.718000000000007</v>
      </c>
      <c r="F535">
        <v>19</v>
      </c>
    </row>
    <row r="536" spans="1:7">
      <c r="B536">
        <v>0.37</v>
      </c>
      <c r="D536">
        <f t="shared" si="39"/>
        <v>11.418000000000006</v>
      </c>
      <c r="E536">
        <f t="shared" si="40"/>
        <v>11.048000000000007</v>
      </c>
      <c r="F536">
        <v>20</v>
      </c>
      <c r="G536" s="4" t="s">
        <v>12</v>
      </c>
    </row>
    <row r="537" spans="1:7">
      <c r="B537">
        <v>4.1500000000000004</v>
      </c>
      <c r="D537">
        <f>D525</f>
        <v>15.568000000000007</v>
      </c>
      <c r="E537">
        <f t="shared" si="40"/>
        <v>11.418000000000006</v>
      </c>
      <c r="F537">
        <v>21</v>
      </c>
      <c r="G537" s="4" t="s">
        <v>11</v>
      </c>
    </row>
    <row r="538" spans="1:7">
      <c r="B538">
        <v>3.45</v>
      </c>
      <c r="D538">
        <f t="shared" si="39"/>
        <v>15.568000000000007</v>
      </c>
      <c r="E538">
        <f t="shared" si="40"/>
        <v>12.118000000000006</v>
      </c>
      <c r="F538">
        <v>22</v>
      </c>
    </row>
    <row r="539" spans="1:7">
      <c r="B539">
        <v>2.92</v>
      </c>
      <c r="D539">
        <f t="shared" si="39"/>
        <v>15.568000000000007</v>
      </c>
      <c r="E539">
        <f t="shared" si="40"/>
        <v>12.648000000000007</v>
      </c>
      <c r="F539">
        <v>23</v>
      </c>
    </row>
    <row r="540" spans="1:7">
      <c r="B540">
        <v>2.34</v>
      </c>
      <c r="D540">
        <f t="shared" si="39"/>
        <v>15.568000000000007</v>
      </c>
      <c r="E540">
        <f t="shared" si="40"/>
        <v>13.228000000000007</v>
      </c>
      <c r="F540">
        <v>24</v>
      </c>
    </row>
    <row r="541" spans="1:7">
      <c r="B541">
        <v>2.25</v>
      </c>
      <c r="D541">
        <f t="shared" si="39"/>
        <v>15.568000000000007</v>
      </c>
      <c r="E541">
        <f t="shared" si="40"/>
        <v>13.318000000000007</v>
      </c>
      <c r="F541">
        <v>25</v>
      </c>
    </row>
    <row r="542" spans="1:7">
      <c r="B542">
        <v>2.31</v>
      </c>
      <c r="D542">
        <f t="shared" si="39"/>
        <v>15.568000000000007</v>
      </c>
      <c r="E542">
        <f t="shared" si="40"/>
        <v>13.258000000000006</v>
      </c>
      <c r="F542">
        <v>27</v>
      </c>
    </row>
    <row r="543" spans="1:7">
      <c r="A543">
        <v>1.2549999999999999</v>
      </c>
      <c r="C543">
        <v>1.452</v>
      </c>
      <c r="D543">
        <f>E543+A543</f>
        <v>15.371000000000006</v>
      </c>
      <c r="E543">
        <f>D542-C543</f>
        <v>14.116000000000007</v>
      </c>
    </row>
    <row r="547" spans="1:7">
      <c r="A547" s="1" t="s">
        <v>33</v>
      </c>
    </row>
    <row r="548" spans="1:7" ht="15.6">
      <c r="A548" s="2" t="s">
        <v>0</v>
      </c>
      <c r="B548" s="2" t="s">
        <v>1</v>
      </c>
      <c r="C548" s="2" t="s">
        <v>2</v>
      </c>
      <c r="D548" s="2" t="s">
        <v>3</v>
      </c>
      <c r="E548" s="2" t="s">
        <v>4</v>
      </c>
      <c r="F548" s="2" t="s">
        <v>5</v>
      </c>
      <c r="G548" s="2" t="s">
        <v>7</v>
      </c>
    </row>
    <row r="549" spans="1:7">
      <c r="B549">
        <v>1.42</v>
      </c>
      <c r="D549">
        <f>D543</f>
        <v>15.371000000000006</v>
      </c>
      <c r="E549">
        <f>D549-B549</f>
        <v>13.951000000000006</v>
      </c>
      <c r="F549">
        <v>0</v>
      </c>
      <c r="G549" t="s">
        <v>31</v>
      </c>
    </row>
    <row r="550" spans="1:7">
      <c r="B550">
        <v>1.65</v>
      </c>
      <c r="D550">
        <f>D549</f>
        <v>15.371000000000006</v>
      </c>
      <c r="E550">
        <f>D550-B550</f>
        <v>13.721000000000005</v>
      </c>
      <c r="F550">
        <v>1</v>
      </c>
    </row>
    <row r="551" spans="1:7">
      <c r="B551">
        <v>2.5299999999999998</v>
      </c>
      <c r="D551">
        <f t="shared" ref="D551:D575" si="41">D550</f>
        <v>15.371000000000006</v>
      </c>
      <c r="E551">
        <f t="shared" ref="E551:E575" si="42">D551-B551</f>
        <v>12.841000000000006</v>
      </c>
      <c r="F551">
        <v>2</v>
      </c>
    </row>
    <row r="552" spans="1:7">
      <c r="B552">
        <v>3.54</v>
      </c>
      <c r="D552">
        <f t="shared" si="41"/>
        <v>15.371000000000006</v>
      </c>
      <c r="E552">
        <f t="shared" si="42"/>
        <v>11.831000000000007</v>
      </c>
      <c r="F552">
        <v>3</v>
      </c>
    </row>
    <row r="553" spans="1:7">
      <c r="B553">
        <v>3.9470000000000001</v>
      </c>
      <c r="D553">
        <f t="shared" si="41"/>
        <v>15.371000000000006</v>
      </c>
      <c r="E553">
        <f t="shared" si="42"/>
        <v>11.424000000000007</v>
      </c>
      <c r="F553">
        <v>4</v>
      </c>
      <c r="G553" s="4" t="s">
        <v>11</v>
      </c>
    </row>
    <row r="554" spans="1:7">
      <c r="B554">
        <v>0.34</v>
      </c>
      <c r="D554">
        <f>E553</f>
        <v>11.424000000000007</v>
      </c>
      <c r="E554">
        <f t="shared" si="42"/>
        <v>11.084000000000007</v>
      </c>
      <c r="F554">
        <v>5</v>
      </c>
      <c r="G554" s="4" t="s">
        <v>12</v>
      </c>
    </row>
    <row r="555" spans="1:7">
      <c r="B555">
        <v>0.75</v>
      </c>
      <c r="D555">
        <f t="shared" si="41"/>
        <v>11.424000000000007</v>
      </c>
      <c r="E555">
        <f t="shared" si="42"/>
        <v>10.674000000000007</v>
      </c>
      <c r="F555">
        <v>6</v>
      </c>
    </row>
    <row r="556" spans="1:7">
      <c r="B556">
        <v>0.86</v>
      </c>
      <c r="D556">
        <f t="shared" si="41"/>
        <v>11.424000000000007</v>
      </c>
      <c r="E556">
        <f t="shared" si="42"/>
        <v>10.564000000000007</v>
      </c>
      <c r="F556">
        <v>7</v>
      </c>
    </row>
    <row r="557" spans="1:7">
      <c r="B557">
        <v>1.06</v>
      </c>
      <c r="D557">
        <f t="shared" si="41"/>
        <v>11.424000000000007</v>
      </c>
      <c r="E557">
        <f t="shared" si="42"/>
        <v>10.364000000000006</v>
      </c>
      <c r="F557">
        <v>9</v>
      </c>
    </row>
    <row r="558" spans="1:7">
      <c r="B558">
        <v>1.1299999999999999</v>
      </c>
      <c r="D558">
        <f t="shared" si="41"/>
        <v>11.424000000000007</v>
      </c>
      <c r="E558">
        <f t="shared" si="42"/>
        <v>10.294000000000008</v>
      </c>
      <c r="F558">
        <v>11</v>
      </c>
    </row>
    <row r="559" spans="1:7">
      <c r="B559">
        <v>1.1000000000000001</v>
      </c>
      <c r="D559">
        <f t="shared" si="41"/>
        <v>11.424000000000007</v>
      </c>
      <c r="E559">
        <f t="shared" si="42"/>
        <v>10.324000000000007</v>
      </c>
      <c r="F559">
        <v>13</v>
      </c>
    </row>
    <row r="560" spans="1:7">
      <c r="B560">
        <v>0.91</v>
      </c>
      <c r="D560">
        <f t="shared" si="41"/>
        <v>11.424000000000007</v>
      </c>
      <c r="E560">
        <f t="shared" si="42"/>
        <v>10.514000000000006</v>
      </c>
      <c r="F560">
        <v>15</v>
      </c>
    </row>
    <row r="561" spans="1:7">
      <c r="B561">
        <v>0.85</v>
      </c>
      <c r="D561">
        <f t="shared" si="41"/>
        <v>11.424000000000007</v>
      </c>
      <c r="E561">
        <f t="shared" si="42"/>
        <v>10.574000000000007</v>
      </c>
      <c r="F561">
        <v>17</v>
      </c>
    </row>
    <row r="562" spans="1:7">
      <c r="B562">
        <v>0.85</v>
      </c>
      <c r="D562">
        <f t="shared" si="41"/>
        <v>11.424000000000007</v>
      </c>
      <c r="E562">
        <f t="shared" si="42"/>
        <v>10.574000000000007</v>
      </c>
      <c r="F562">
        <v>19</v>
      </c>
    </row>
    <row r="563" spans="1:7">
      <c r="B563">
        <v>0.79</v>
      </c>
      <c r="D563">
        <f t="shared" si="41"/>
        <v>11.424000000000007</v>
      </c>
      <c r="E563">
        <f t="shared" si="42"/>
        <v>10.634000000000007</v>
      </c>
      <c r="F563">
        <v>21</v>
      </c>
    </row>
    <row r="564" spans="1:7">
      <c r="B564">
        <v>0.69</v>
      </c>
      <c r="D564">
        <f t="shared" si="41"/>
        <v>11.424000000000007</v>
      </c>
      <c r="E564">
        <f t="shared" si="42"/>
        <v>10.734000000000007</v>
      </c>
      <c r="F564">
        <v>23</v>
      </c>
    </row>
    <row r="565" spans="1:7">
      <c r="B565">
        <v>0.53</v>
      </c>
      <c r="D565">
        <f t="shared" si="41"/>
        <v>11.424000000000007</v>
      </c>
      <c r="E565">
        <f t="shared" si="42"/>
        <v>10.894000000000007</v>
      </c>
      <c r="F565">
        <v>24</v>
      </c>
    </row>
    <row r="566" spans="1:7">
      <c r="B566">
        <v>0.42</v>
      </c>
      <c r="D566">
        <f t="shared" si="41"/>
        <v>11.424000000000007</v>
      </c>
      <c r="E566">
        <f t="shared" si="42"/>
        <v>11.004000000000007</v>
      </c>
      <c r="F566">
        <v>25</v>
      </c>
    </row>
    <row r="567" spans="1:7">
      <c r="B567">
        <v>0.37</v>
      </c>
      <c r="D567">
        <f t="shared" si="41"/>
        <v>11.424000000000007</v>
      </c>
      <c r="E567">
        <f t="shared" si="42"/>
        <v>11.054000000000007</v>
      </c>
      <c r="F567">
        <v>26</v>
      </c>
      <c r="G567" s="4" t="s">
        <v>12</v>
      </c>
    </row>
    <row r="568" spans="1:7">
      <c r="B568">
        <v>3.9470000000000001</v>
      </c>
      <c r="D568">
        <f>D553</f>
        <v>15.371000000000006</v>
      </c>
      <c r="E568">
        <f t="shared" si="42"/>
        <v>11.424000000000007</v>
      </c>
      <c r="F568">
        <v>27</v>
      </c>
      <c r="G568" s="4" t="s">
        <v>11</v>
      </c>
    </row>
    <row r="569" spans="1:7">
      <c r="B569">
        <v>3.75</v>
      </c>
      <c r="D569">
        <f t="shared" si="41"/>
        <v>15.371000000000006</v>
      </c>
      <c r="E569">
        <f t="shared" si="42"/>
        <v>11.621000000000006</v>
      </c>
      <c r="F569">
        <v>28</v>
      </c>
    </row>
    <row r="570" spans="1:7">
      <c r="B570">
        <v>2.67</v>
      </c>
      <c r="D570">
        <f t="shared" si="41"/>
        <v>15.371000000000006</v>
      </c>
      <c r="E570">
        <f t="shared" si="42"/>
        <v>12.701000000000006</v>
      </c>
      <c r="F570">
        <v>30</v>
      </c>
    </row>
    <row r="571" spans="1:7">
      <c r="B571">
        <v>1.98</v>
      </c>
      <c r="D571">
        <f t="shared" si="41"/>
        <v>15.371000000000006</v>
      </c>
      <c r="E571">
        <f t="shared" si="42"/>
        <v>13.391000000000005</v>
      </c>
      <c r="F571">
        <v>32</v>
      </c>
    </row>
    <row r="572" spans="1:7">
      <c r="B572">
        <v>1.66</v>
      </c>
      <c r="D572">
        <f t="shared" si="41"/>
        <v>15.371000000000006</v>
      </c>
      <c r="E572">
        <f t="shared" si="42"/>
        <v>13.711000000000006</v>
      </c>
      <c r="F572">
        <v>33</v>
      </c>
    </row>
    <row r="573" spans="1:7">
      <c r="B573">
        <v>1.6</v>
      </c>
      <c r="D573">
        <f t="shared" si="41"/>
        <v>15.371000000000006</v>
      </c>
      <c r="E573">
        <f t="shared" si="42"/>
        <v>13.771000000000006</v>
      </c>
      <c r="F573">
        <v>34</v>
      </c>
    </row>
    <row r="574" spans="1:7">
      <c r="B574">
        <v>1.6</v>
      </c>
      <c r="D574">
        <f t="shared" si="41"/>
        <v>15.371000000000006</v>
      </c>
      <c r="E574">
        <f t="shared" si="42"/>
        <v>13.771000000000006</v>
      </c>
      <c r="F574">
        <v>36</v>
      </c>
    </row>
    <row r="575" spans="1:7">
      <c r="B575">
        <v>0.52</v>
      </c>
      <c r="D575">
        <f t="shared" si="41"/>
        <v>15.371000000000006</v>
      </c>
      <c r="E575">
        <f t="shared" si="42"/>
        <v>14.851000000000006</v>
      </c>
      <c r="G575" t="s">
        <v>34</v>
      </c>
    </row>
    <row r="576" spans="1:7">
      <c r="A576">
        <v>1.605</v>
      </c>
      <c r="C576">
        <v>1.2689999999999999</v>
      </c>
      <c r="D576">
        <f>E576+A576</f>
        <v>15.707000000000006</v>
      </c>
      <c r="E576">
        <f>D575-C576</f>
        <v>14.102000000000006</v>
      </c>
    </row>
    <row r="579" spans="1:7">
      <c r="A579" s="1" t="s">
        <v>35</v>
      </c>
    </row>
    <row r="580" spans="1:7" ht="15.6">
      <c r="A580" s="2" t="s">
        <v>0</v>
      </c>
      <c r="B580" s="2" t="s">
        <v>1</v>
      </c>
      <c r="C580" s="2" t="s">
        <v>2</v>
      </c>
      <c r="D580" s="2" t="s">
        <v>3</v>
      </c>
      <c r="E580" s="2" t="s">
        <v>4</v>
      </c>
      <c r="F580" s="2" t="s">
        <v>5</v>
      </c>
      <c r="G580" s="2" t="s">
        <v>7</v>
      </c>
    </row>
    <row r="581" spans="1:7">
      <c r="B581">
        <v>1.52</v>
      </c>
      <c r="D581">
        <f>D576</f>
        <v>15.707000000000006</v>
      </c>
      <c r="E581">
        <f>D581-B581</f>
        <v>14.187000000000006</v>
      </c>
      <c r="F581">
        <v>0</v>
      </c>
    </row>
    <row r="582" spans="1:7">
      <c r="B582">
        <v>1.73</v>
      </c>
      <c r="D582">
        <f>D581</f>
        <v>15.707000000000006</v>
      </c>
      <c r="E582">
        <f>D582-B582</f>
        <v>13.977000000000006</v>
      </c>
      <c r="F582">
        <v>1</v>
      </c>
    </row>
    <row r="583" spans="1:7">
      <c r="B583">
        <v>2.63</v>
      </c>
      <c r="D583">
        <f t="shared" ref="D583:D604" si="43">D582</f>
        <v>15.707000000000006</v>
      </c>
      <c r="E583">
        <f t="shared" ref="E583:E604" si="44">D583-B583</f>
        <v>13.077000000000005</v>
      </c>
      <c r="F583">
        <v>2</v>
      </c>
    </row>
    <row r="584" spans="1:7">
      <c r="B584">
        <v>3.33</v>
      </c>
      <c r="D584">
        <f t="shared" si="43"/>
        <v>15.707000000000006</v>
      </c>
      <c r="E584">
        <f t="shared" si="44"/>
        <v>12.377000000000006</v>
      </c>
      <c r="F584">
        <v>3</v>
      </c>
    </row>
    <row r="585" spans="1:7">
      <c r="B585">
        <v>4.07</v>
      </c>
      <c r="D585">
        <f t="shared" si="43"/>
        <v>15.707000000000006</v>
      </c>
      <c r="E585">
        <f t="shared" si="44"/>
        <v>11.637000000000006</v>
      </c>
      <c r="F585">
        <v>4</v>
      </c>
    </row>
    <row r="586" spans="1:7">
      <c r="B586">
        <v>4.2949999999999999</v>
      </c>
      <c r="D586">
        <f t="shared" si="43"/>
        <v>15.707000000000006</v>
      </c>
      <c r="E586">
        <f t="shared" si="44"/>
        <v>11.412000000000006</v>
      </c>
      <c r="F586">
        <v>4.5</v>
      </c>
      <c r="G586" s="4" t="s">
        <v>11</v>
      </c>
    </row>
    <row r="587" spans="1:7">
      <c r="B587">
        <v>0.56999999999999995</v>
      </c>
      <c r="D587">
        <f>E586</f>
        <v>11.412000000000006</v>
      </c>
      <c r="E587">
        <f t="shared" si="44"/>
        <v>10.842000000000006</v>
      </c>
      <c r="F587">
        <v>5</v>
      </c>
      <c r="G587" s="4" t="s">
        <v>12</v>
      </c>
    </row>
    <row r="588" spans="1:7">
      <c r="B588">
        <v>0.82</v>
      </c>
      <c r="D588">
        <f t="shared" si="43"/>
        <v>11.412000000000006</v>
      </c>
      <c r="E588">
        <f t="shared" si="44"/>
        <v>10.592000000000006</v>
      </c>
      <c r="F588">
        <v>6</v>
      </c>
    </row>
    <row r="589" spans="1:7">
      <c r="B589">
        <v>0.92</v>
      </c>
      <c r="D589">
        <f t="shared" si="43"/>
        <v>11.412000000000006</v>
      </c>
      <c r="E589">
        <f t="shared" si="44"/>
        <v>10.492000000000006</v>
      </c>
      <c r="F589">
        <v>7</v>
      </c>
    </row>
    <row r="590" spans="1:7">
      <c r="B590">
        <v>1.01</v>
      </c>
      <c r="D590">
        <f t="shared" si="43"/>
        <v>11.412000000000006</v>
      </c>
      <c r="E590">
        <f t="shared" si="44"/>
        <v>10.402000000000006</v>
      </c>
      <c r="F590">
        <v>9</v>
      </c>
    </row>
    <row r="591" spans="1:7">
      <c r="B591">
        <v>1.03</v>
      </c>
      <c r="D591">
        <f t="shared" si="43"/>
        <v>11.412000000000006</v>
      </c>
      <c r="E591">
        <f t="shared" si="44"/>
        <v>10.382000000000007</v>
      </c>
      <c r="F591">
        <v>11</v>
      </c>
    </row>
    <row r="592" spans="1:7">
      <c r="B592">
        <v>1.47</v>
      </c>
      <c r="D592">
        <f t="shared" si="43"/>
        <v>11.412000000000006</v>
      </c>
      <c r="E592">
        <f t="shared" si="44"/>
        <v>9.9420000000000055</v>
      </c>
      <c r="F592">
        <v>13</v>
      </c>
    </row>
    <row r="593" spans="1:7">
      <c r="B593">
        <v>1.92</v>
      </c>
      <c r="D593">
        <f t="shared" si="43"/>
        <v>11.412000000000006</v>
      </c>
      <c r="E593">
        <f t="shared" si="44"/>
        <v>9.4920000000000062</v>
      </c>
      <c r="F593">
        <v>15</v>
      </c>
    </row>
    <row r="594" spans="1:7">
      <c r="B594">
        <v>2.25</v>
      </c>
      <c r="D594">
        <f t="shared" si="43"/>
        <v>11.412000000000006</v>
      </c>
      <c r="E594">
        <f t="shared" si="44"/>
        <v>9.1620000000000061</v>
      </c>
      <c r="F594">
        <v>17</v>
      </c>
    </row>
    <row r="595" spans="1:7">
      <c r="B595">
        <v>1.03</v>
      </c>
      <c r="D595">
        <f t="shared" si="43"/>
        <v>11.412000000000006</v>
      </c>
      <c r="E595">
        <f t="shared" si="44"/>
        <v>10.382000000000007</v>
      </c>
      <c r="F595">
        <v>19</v>
      </c>
    </row>
    <row r="596" spans="1:7">
      <c r="B596">
        <v>0.74</v>
      </c>
      <c r="D596">
        <f t="shared" si="43"/>
        <v>11.412000000000006</v>
      </c>
      <c r="E596">
        <f t="shared" si="44"/>
        <v>10.672000000000006</v>
      </c>
      <c r="F596">
        <v>20</v>
      </c>
    </row>
    <row r="597" spans="1:7">
      <c r="B597">
        <v>0.32</v>
      </c>
      <c r="D597">
        <f t="shared" si="43"/>
        <v>11.412000000000006</v>
      </c>
      <c r="E597">
        <f t="shared" si="44"/>
        <v>11.092000000000006</v>
      </c>
      <c r="F597">
        <v>21</v>
      </c>
      <c r="G597" s="4" t="s">
        <v>12</v>
      </c>
    </row>
    <row r="598" spans="1:7">
      <c r="B598">
        <v>4.2949999999999999</v>
      </c>
      <c r="D598">
        <f>D586</f>
        <v>15.707000000000006</v>
      </c>
      <c r="E598">
        <f t="shared" si="44"/>
        <v>11.412000000000006</v>
      </c>
      <c r="F598">
        <v>22</v>
      </c>
      <c r="G598" s="4" t="s">
        <v>11</v>
      </c>
    </row>
    <row r="599" spans="1:7">
      <c r="B599">
        <v>3.9</v>
      </c>
      <c r="D599">
        <f t="shared" si="43"/>
        <v>15.707000000000006</v>
      </c>
      <c r="E599">
        <f t="shared" si="44"/>
        <v>11.807000000000006</v>
      </c>
      <c r="F599">
        <v>23</v>
      </c>
    </row>
    <row r="600" spans="1:7">
      <c r="B600">
        <v>3.56</v>
      </c>
      <c r="D600">
        <f t="shared" si="43"/>
        <v>15.707000000000006</v>
      </c>
      <c r="E600">
        <f t="shared" si="44"/>
        <v>12.147000000000006</v>
      </c>
      <c r="F600">
        <v>24</v>
      </c>
    </row>
    <row r="601" spans="1:7">
      <c r="B601">
        <v>3.37</v>
      </c>
      <c r="D601">
        <f t="shared" si="43"/>
        <v>15.707000000000006</v>
      </c>
      <c r="E601">
        <f t="shared" si="44"/>
        <v>12.337000000000007</v>
      </c>
      <c r="F601">
        <v>28</v>
      </c>
    </row>
    <row r="602" spans="1:7">
      <c r="B602">
        <v>3.45</v>
      </c>
      <c r="D602">
        <f t="shared" si="43"/>
        <v>15.707000000000006</v>
      </c>
      <c r="E602">
        <f t="shared" si="44"/>
        <v>12.257000000000005</v>
      </c>
      <c r="F602">
        <v>32</v>
      </c>
    </row>
    <row r="603" spans="1:7">
      <c r="B603">
        <v>2.48</v>
      </c>
      <c r="D603">
        <f t="shared" si="43"/>
        <v>15.707000000000006</v>
      </c>
      <c r="E603">
        <f t="shared" si="44"/>
        <v>13.227000000000006</v>
      </c>
      <c r="F603">
        <v>34</v>
      </c>
    </row>
    <row r="604" spans="1:7">
      <c r="B604">
        <v>1.67</v>
      </c>
      <c r="D604">
        <f t="shared" si="43"/>
        <v>15.707000000000006</v>
      </c>
      <c r="E604">
        <f t="shared" si="44"/>
        <v>14.037000000000006</v>
      </c>
      <c r="F604">
        <v>37</v>
      </c>
      <c r="G604" t="s">
        <v>36</v>
      </c>
    </row>
    <row r="607" spans="1:7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7</v>
      </c>
    </row>
    <row r="608" spans="1:7">
      <c r="A608">
        <v>0.68100000000000005</v>
      </c>
      <c r="D608">
        <f>E608+A608</f>
        <v>15.532000000000007</v>
      </c>
      <c r="E608">
        <f>E575</f>
        <v>14.851000000000006</v>
      </c>
      <c r="G608" t="s">
        <v>39</v>
      </c>
    </row>
    <row r="609" spans="1:7">
      <c r="A609">
        <v>1.377</v>
      </c>
      <c r="C609">
        <v>1.1559999999999999</v>
      </c>
      <c r="D609">
        <f>E609+A609</f>
        <v>15.753000000000007</v>
      </c>
      <c r="E609">
        <f>D608-C609</f>
        <v>14.376000000000007</v>
      </c>
    </row>
    <row r="610" spans="1:7">
      <c r="A610">
        <v>1.351</v>
      </c>
      <c r="C610">
        <v>1.6639999999999999</v>
      </c>
      <c r="D610">
        <f>E610+A610</f>
        <v>15.440000000000008</v>
      </c>
      <c r="E610">
        <f>D609-C610</f>
        <v>14.089000000000008</v>
      </c>
    </row>
    <row r="611" spans="1:7">
      <c r="A611">
        <v>1.387</v>
      </c>
      <c r="C611">
        <v>1.2150000000000001</v>
      </c>
      <c r="D611">
        <f>E611+A611</f>
        <v>15.612000000000009</v>
      </c>
      <c r="E611">
        <f>D610-C611</f>
        <v>14.225000000000009</v>
      </c>
    </row>
    <row r="613" spans="1:7">
      <c r="A613" t="s">
        <v>40</v>
      </c>
    </row>
    <row r="614" spans="1:7">
      <c r="A614" t="s">
        <v>0</v>
      </c>
      <c r="B614" t="s">
        <v>1</v>
      </c>
      <c r="C614" t="s">
        <v>2</v>
      </c>
      <c r="D614" t="s">
        <v>3</v>
      </c>
      <c r="E614" t="s">
        <v>4</v>
      </c>
      <c r="F614" t="s">
        <v>5</v>
      </c>
      <c r="G614" t="s">
        <v>7</v>
      </c>
    </row>
    <row r="615" spans="1:7">
      <c r="B615">
        <v>1.3959999999999999</v>
      </c>
      <c r="D615">
        <f>D611</f>
        <v>15.612000000000009</v>
      </c>
      <c r="E615">
        <f>D615-B615</f>
        <v>14.216000000000008</v>
      </c>
      <c r="F615">
        <v>0</v>
      </c>
    </row>
    <row r="616" spans="1:7">
      <c r="B616">
        <v>1.7649999999999999</v>
      </c>
      <c r="D616">
        <f>D615</f>
        <v>15.612000000000009</v>
      </c>
      <c r="E616">
        <f>D616-B616</f>
        <v>13.847000000000008</v>
      </c>
      <c r="F616">
        <v>2</v>
      </c>
    </row>
    <row r="617" spans="1:7">
      <c r="B617">
        <v>2.38</v>
      </c>
      <c r="D617">
        <f t="shared" ref="D617:D637" si="45">D616</f>
        <v>15.612000000000009</v>
      </c>
      <c r="E617">
        <f t="shared" ref="E617:E637" si="46">D617-B617</f>
        <v>13.23200000000001</v>
      </c>
      <c r="F617">
        <v>3</v>
      </c>
    </row>
    <row r="618" spans="1:7">
      <c r="B618">
        <v>3</v>
      </c>
      <c r="D618">
        <f t="shared" si="45"/>
        <v>15.612000000000009</v>
      </c>
      <c r="E618">
        <f t="shared" si="46"/>
        <v>12.612000000000009</v>
      </c>
      <c r="F618">
        <v>4</v>
      </c>
    </row>
    <row r="619" spans="1:7">
      <c r="B619">
        <v>3.86</v>
      </c>
      <c r="D619">
        <f t="shared" si="45"/>
        <v>15.612000000000009</v>
      </c>
      <c r="E619">
        <f t="shared" si="46"/>
        <v>11.75200000000001</v>
      </c>
      <c r="F619">
        <v>5</v>
      </c>
    </row>
    <row r="620" spans="1:7">
      <c r="B620">
        <v>4.18</v>
      </c>
      <c r="D620">
        <f t="shared" si="45"/>
        <v>15.612000000000009</v>
      </c>
      <c r="E620">
        <f t="shared" si="46"/>
        <v>11.432000000000009</v>
      </c>
      <c r="F620">
        <v>6</v>
      </c>
      <c r="G620" t="s">
        <v>41</v>
      </c>
    </row>
    <row r="621" spans="1:7">
      <c r="B621">
        <v>0.5</v>
      </c>
      <c r="D621">
        <f>E620</f>
        <v>11.432000000000009</v>
      </c>
      <c r="E621">
        <f t="shared" si="46"/>
        <v>10.932000000000009</v>
      </c>
      <c r="F621">
        <v>7</v>
      </c>
      <c r="G621" t="s">
        <v>12</v>
      </c>
    </row>
    <row r="622" spans="1:7">
      <c r="B622">
        <v>0.84</v>
      </c>
      <c r="D622">
        <f t="shared" si="45"/>
        <v>11.432000000000009</v>
      </c>
      <c r="E622">
        <f t="shared" si="46"/>
        <v>10.592000000000009</v>
      </c>
      <c r="F622">
        <v>8</v>
      </c>
    </row>
    <row r="623" spans="1:7">
      <c r="B623">
        <v>0.94</v>
      </c>
      <c r="D623">
        <f t="shared" si="45"/>
        <v>11.432000000000009</v>
      </c>
      <c r="E623">
        <f t="shared" si="46"/>
        <v>10.49200000000001</v>
      </c>
      <c r="F623">
        <v>9</v>
      </c>
    </row>
    <row r="624" spans="1:7">
      <c r="B624">
        <v>1.08</v>
      </c>
      <c r="D624">
        <f t="shared" si="45"/>
        <v>11.432000000000009</v>
      </c>
      <c r="E624">
        <f t="shared" si="46"/>
        <v>10.352000000000009</v>
      </c>
      <c r="F624">
        <v>11</v>
      </c>
    </row>
    <row r="625" spans="1:7">
      <c r="B625">
        <v>1.04</v>
      </c>
      <c r="D625">
        <f t="shared" si="45"/>
        <v>11.432000000000009</v>
      </c>
      <c r="E625">
        <f t="shared" si="46"/>
        <v>10.39200000000001</v>
      </c>
      <c r="F625">
        <v>13</v>
      </c>
    </row>
    <row r="626" spans="1:7">
      <c r="B626">
        <v>1.18</v>
      </c>
      <c r="D626">
        <f t="shared" si="45"/>
        <v>11.432000000000009</v>
      </c>
      <c r="E626">
        <f t="shared" si="46"/>
        <v>10.25200000000001</v>
      </c>
      <c r="F626">
        <v>15</v>
      </c>
    </row>
    <row r="627" spans="1:7">
      <c r="B627">
        <v>1.19</v>
      </c>
      <c r="D627">
        <f t="shared" si="45"/>
        <v>11.432000000000009</v>
      </c>
      <c r="E627">
        <f t="shared" si="46"/>
        <v>10.24200000000001</v>
      </c>
      <c r="F627">
        <v>17</v>
      </c>
    </row>
    <row r="628" spans="1:7">
      <c r="B628">
        <v>1.24</v>
      </c>
      <c r="D628">
        <f t="shared" si="45"/>
        <v>11.432000000000009</v>
      </c>
      <c r="E628">
        <f t="shared" si="46"/>
        <v>10.192000000000009</v>
      </c>
      <c r="F628">
        <v>19</v>
      </c>
    </row>
    <row r="629" spans="1:7">
      <c r="B629">
        <v>1.32</v>
      </c>
      <c r="D629">
        <f t="shared" si="45"/>
        <v>11.432000000000009</v>
      </c>
      <c r="E629">
        <f t="shared" si="46"/>
        <v>10.112000000000009</v>
      </c>
      <c r="F629">
        <v>21</v>
      </c>
    </row>
    <row r="630" spans="1:7">
      <c r="B630">
        <v>1.1299999999999999</v>
      </c>
      <c r="D630">
        <f t="shared" si="45"/>
        <v>11.432000000000009</v>
      </c>
      <c r="E630">
        <f t="shared" si="46"/>
        <v>10.30200000000001</v>
      </c>
      <c r="F630">
        <v>23</v>
      </c>
    </row>
    <row r="631" spans="1:7">
      <c r="B631">
        <v>1.01</v>
      </c>
      <c r="D631">
        <f t="shared" si="45"/>
        <v>11.432000000000009</v>
      </c>
      <c r="E631">
        <f t="shared" si="46"/>
        <v>10.422000000000009</v>
      </c>
      <c r="F631">
        <v>25</v>
      </c>
    </row>
    <row r="632" spans="1:7">
      <c r="B632">
        <v>0.86</v>
      </c>
      <c r="D632">
        <f t="shared" si="45"/>
        <v>11.432000000000009</v>
      </c>
      <c r="E632">
        <f t="shared" si="46"/>
        <v>10.57200000000001</v>
      </c>
      <c r="F632">
        <v>26</v>
      </c>
    </row>
    <row r="633" spans="1:7">
      <c r="B633">
        <v>0.7</v>
      </c>
      <c r="D633">
        <f t="shared" si="45"/>
        <v>11.432000000000009</v>
      </c>
      <c r="E633">
        <f t="shared" si="46"/>
        <v>10.73200000000001</v>
      </c>
      <c r="F633">
        <v>27</v>
      </c>
    </row>
    <row r="634" spans="1:7">
      <c r="B634">
        <v>0.62</v>
      </c>
      <c r="D634">
        <f t="shared" si="45"/>
        <v>11.432000000000009</v>
      </c>
      <c r="E634">
        <f t="shared" si="46"/>
        <v>10.81200000000001</v>
      </c>
      <c r="F634">
        <v>28</v>
      </c>
      <c r="G634" t="s">
        <v>12</v>
      </c>
    </row>
    <row r="635" spans="1:7">
      <c r="B635">
        <v>4.18</v>
      </c>
      <c r="D635">
        <f>D620</f>
        <v>15.612000000000009</v>
      </c>
      <c r="E635">
        <f t="shared" si="46"/>
        <v>11.432000000000009</v>
      </c>
      <c r="F635">
        <v>29</v>
      </c>
      <c r="G635" t="s">
        <v>41</v>
      </c>
    </row>
    <row r="636" spans="1:7">
      <c r="B636">
        <v>3.92</v>
      </c>
      <c r="D636">
        <f t="shared" si="45"/>
        <v>15.612000000000009</v>
      </c>
      <c r="E636">
        <f t="shared" si="46"/>
        <v>11.692000000000009</v>
      </c>
      <c r="F636">
        <v>30</v>
      </c>
    </row>
    <row r="637" spans="1:7">
      <c r="B637">
        <v>1.92</v>
      </c>
      <c r="D637">
        <f t="shared" si="45"/>
        <v>15.612000000000009</v>
      </c>
      <c r="E637">
        <f t="shared" si="46"/>
        <v>13.692000000000009</v>
      </c>
      <c r="F637">
        <v>41</v>
      </c>
    </row>
    <row r="638" spans="1:7">
      <c r="A638">
        <v>1.4219999999999999</v>
      </c>
      <c r="C638">
        <v>1.284</v>
      </c>
      <c r="D638">
        <f>E638+A638</f>
        <v>15.750000000000009</v>
      </c>
      <c r="E638">
        <f>D637-C638</f>
        <v>14.328000000000008</v>
      </c>
    </row>
    <row r="639" spans="1:7">
      <c r="A639">
        <v>1.3169999999999999</v>
      </c>
      <c r="C639">
        <v>1.2450000000000001</v>
      </c>
      <c r="D639">
        <f>E639+A639</f>
        <v>15.82200000000001</v>
      </c>
      <c r="E639">
        <f>D638-C639</f>
        <v>14.50500000000001</v>
      </c>
    </row>
    <row r="640" spans="1:7">
      <c r="A640" t="s">
        <v>42</v>
      </c>
    </row>
    <row r="641" spans="1:7">
      <c r="A641" t="s">
        <v>0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 t="s">
        <v>7</v>
      </c>
    </row>
    <row r="642" spans="1:7">
      <c r="B642">
        <v>1.48</v>
      </c>
      <c r="D642">
        <f>D639</f>
        <v>15.82200000000001</v>
      </c>
      <c r="E642">
        <f>D642-B642</f>
        <v>14.342000000000009</v>
      </c>
      <c r="F642">
        <v>0</v>
      </c>
    </row>
    <row r="643" spans="1:7">
      <c r="B643">
        <v>1.92</v>
      </c>
      <c r="D643">
        <f>D642</f>
        <v>15.82200000000001</v>
      </c>
      <c r="E643">
        <f>D643-B643</f>
        <v>13.90200000000001</v>
      </c>
      <c r="F643">
        <v>1</v>
      </c>
    </row>
    <row r="644" spans="1:7">
      <c r="B644">
        <v>3.06</v>
      </c>
      <c r="D644">
        <f t="shared" ref="D644:D664" si="47">D643</f>
        <v>15.82200000000001</v>
      </c>
      <c r="E644">
        <f t="shared" ref="E644:E664" si="48">D644-B644</f>
        <v>12.762000000000009</v>
      </c>
      <c r="F644">
        <v>2</v>
      </c>
    </row>
    <row r="645" spans="1:7">
      <c r="B645">
        <v>3.84</v>
      </c>
      <c r="D645">
        <f t="shared" si="47"/>
        <v>15.82200000000001</v>
      </c>
      <c r="E645">
        <f t="shared" si="48"/>
        <v>11.98200000000001</v>
      </c>
      <c r="F645">
        <v>3</v>
      </c>
    </row>
    <row r="646" spans="1:7">
      <c r="B646">
        <v>4.3860000000000001</v>
      </c>
      <c r="D646">
        <f t="shared" si="47"/>
        <v>15.82200000000001</v>
      </c>
      <c r="E646">
        <f t="shared" si="48"/>
        <v>11.436000000000011</v>
      </c>
      <c r="F646">
        <v>4</v>
      </c>
      <c r="G646" t="s">
        <v>11</v>
      </c>
    </row>
    <row r="647" spans="1:7">
      <c r="B647">
        <v>0.47</v>
      </c>
      <c r="D647">
        <f>E646</f>
        <v>11.436000000000011</v>
      </c>
      <c r="E647">
        <f t="shared" si="48"/>
        <v>10.96600000000001</v>
      </c>
      <c r="F647">
        <v>5</v>
      </c>
      <c r="G647" t="s">
        <v>12</v>
      </c>
    </row>
    <row r="648" spans="1:7">
      <c r="B648">
        <v>0.66</v>
      </c>
      <c r="D648">
        <f t="shared" si="47"/>
        <v>11.436000000000011</v>
      </c>
      <c r="E648">
        <f t="shared" si="48"/>
        <v>10.77600000000001</v>
      </c>
      <c r="F648">
        <v>6</v>
      </c>
    </row>
    <row r="649" spans="1:7">
      <c r="B649">
        <v>0.67</v>
      </c>
      <c r="D649">
        <f t="shared" si="47"/>
        <v>11.436000000000011</v>
      </c>
      <c r="E649">
        <f t="shared" si="48"/>
        <v>10.766000000000011</v>
      </c>
      <c r="F649">
        <v>7</v>
      </c>
    </row>
    <row r="650" spans="1:7">
      <c r="B650">
        <v>0.8</v>
      </c>
      <c r="D650">
        <f t="shared" si="47"/>
        <v>11.436000000000011</v>
      </c>
      <c r="E650">
        <f t="shared" si="48"/>
        <v>10.63600000000001</v>
      </c>
      <c r="F650">
        <v>9</v>
      </c>
    </row>
    <row r="651" spans="1:7">
      <c r="B651">
        <v>0.94</v>
      </c>
      <c r="D651">
        <f t="shared" si="47"/>
        <v>11.436000000000011</v>
      </c>
      <c r="E651">
        <f t="shared" si="48"/>
        <v>10.496000000000011</v>
      </c>
      <c r="F651">
        <v>11</v>
      </c>
    </row>
    <row r="652" spans="1:7">
      <c r="B652">
        <v>1.02</v>
      </c>
      <c r="D652">
        <f t="shared" si="47"/>
        <v>11.436000000000011</v>
      </c>
      <c r="E652">
        <f t="shared" si="48"/>
        <v>10.416000000000011</v>
      </c>
      <c r="F652">
        <v>13</v>
      </c>
    </row>
    <row r="653" spans="1:7">
      <c r="B653">
        <v>0.96</v>
      </c>
      <c r="D653">
        <f t="shared" si="47"/>
        <v>11.436000000000011</v>
      </c>
      <c r="E653">
        <f t="shared" si="48"/>
        <v>10.47600000000001</v>
      </c>
      <c r="F653">
        <v>15</v>
      </c>
    </row>
    <row r="654" spans="1:7">
      <c r="B654">
        <v>1.07</v>
      </c>
      <c r="D654">
        <f t="shared" si="47"/>
        <v>11.436000000000011</v>
      </c>
      <c r="E654">
        <f t="shared" si="48"/>
        <v>10.36600000000001</v>
      </c>
      <c r="F654">
        <v>17</v>
      </c>
    </row>
    <row r="655" spans="1:7">
      <c r="B655">
        <v>1.19</v>
      </c>
      <c r="D655">
        <f t="shared" si="47"/>
        <v>11.436000000000011</v>
      </c>
      <c r="E655">
        <f t="shared" si="48"/>
        <v>10.246000000000011</v>
      </c>
      <c r="F655">
        <v>19</v>
      </c>
    </row>
    <row r="656" spans="1:7">
      <c r="B656">
        <v>1.17</v>
      </c>
      <c r="D656">
        <f t="shared" si="47"/>
        <v>11.436000000000011</v>
      </c>
      <c r="E656">
        <f t="shared" si="48"/>
        <v>10.266000000000011</v>
      </c>
      <c r="F656">
        <v>21</v>
      </c>
    </row>
    <row r="657" spans="1:7">
      <c r="B657">
        <v>1.01</v>
      </c>
      <c r="D657">
        <f t="shared" si="47"/>
        <v>11.436000000000011</v>
      </c>
      <c r="E657">
        <f t="shared" si="48"/>
        <v>10.426000000000011</v>
      </c>
      <c r="F657">
        <v>22</v>
      </c>
    </row>
    <row r="658" spans="1:7">
      <c r="B658">
        <v>0.42</v>
      </c>
      <c r="D658">
        <f t="shared" si="47"/>
        <v>11.436000000000011</v>
      </c>
      <c r="E658">
        <f t="shared" si="48"/>
        <v>11.016000000000011</v>
      </c>
      <c r="F658">
        <v>23</v>
      </c>
    </row>
    <row r="659" spans="1:7">
      <c r="B659">
        <v>0.34</v>
      </c>
      <c r="D659">
        <f t="shared" si="47"/>
        <v>11.436000000000011</v>
      </c>
      <c r="E659">
        <f t="shared" si="48"/>
        <v>11.096000000000011</v>
      </c>
      <c r="F659">
        <v>24</v>
      </c>
      <c r="G659" t="s">
        <v>12</v>
      </c>
    </row>
    <row r="660" spans="1:7">
      <c r="B660">
        <v>4.3860000000000001</v>
      </c>
      <c r="D660">
        <f>D646</f>
        <v>15.82200000000001</v>
      </c>
      <c r="E660">
        <f t="shared" si="48"/>
        <v>11.436000000000011</v>
      </c>
      <c r="F660">
        <v>25</v>
      </c>
      <c r="G660" t="s">
        <v>11</v>
      </c>
    </row>
    <row r="661" spans="1:7">
      <c r="B661">
        <v>3.51</v>
      </c>
      <c r="D661">
        <f t="shared" si="47"/>
        <v>15.82200000000001</v>
      </c>
      <c r="E661">
        <f t="shared" si="48"/>
        <v>12.31200000000001</v>
      </c>
      <c r="F661">
        <v>26</v>
      </c>
    </row>
    <row r="662" spans="1:7">
      <c r="B662">
        <v>2.81</v>
      </c>
      <c r="D662">
        <f t="shared" si="47"/>
        <v>15.82200000000001</v>
      </c>
      <c r="E662">
        <f t="shared" si="48"/>
        <v>13.012000000000009</v>
      </c>
      <c r="F662">
        <v>27</v>
      </c>
    </row>
    <row r="663" spans="1:7">
      <c r="B663">
        <v>1.99</v>
      </c>
      <c r="D663">
        <f t="shared" si="47"/>
        <v>15.82200000000001</v>
      </c>
      <c r="E663">
        <f t="shared" si="48"/>
        <v>13.83200000000001</v>
      </c>
      <c r="F663">
        <v>28</v>
      </c>
    </row>
    <row r="664" spans="1:7">
      <c r="B664">
        <v>1.56</v>
      </c>
      <c r="D664">
        <f t="shared" si="47"/>
        <v>15.82200000000001</v>
      </c>
      <c r="E664">
        <f t="shared" si="48"/>
        <v>14.262000000000009</v>
      </c>
      <c r="F664">
        <v>29</v>
      </c>
    </row>
    <row r="665" spans="1:7">
      <c r="A665">
        <v>1.67</v>
      </c>
      <c r="C665">
        <v>1.7889999999999999</v>
      </c>
      <c r="D665">
        <f>E665+A665</f>
        <v>15.70300000000001</v>
      </c>
      <c r="E665">
        <f>D664-C665</f>
        <v>14.03300000000001</v>
      </c>
    </row>
    <row r="666" spans="1:7">
      <c r="A666">
        <v>1.494</v>
      </c>
      <c r="C666">
        <v>1.569</v>
      </c>
      <c r="D666">
        <f>E666+A666</f>
        <v>15.628000000000011</v>
      </c>
      <c r="E666">
        <f>D665-C666</f>
        <v>14.134000000000011</v>
      </c>
    </row>
    <row r="668" spans="1:7">
      <c r="A668" t="s">
        <v>43</v>
      </c>
    </row>
    <row r="669" spans="1:7">
      <c r="A669" t="s">
        <v>0</v>
      </c>
      <c r="B669" t="s">
        <v>1</v>
      </c>
      <c r="C669" t="s">
        <v>2</v>
      </c>
      <c r="D669" t="s">
        <v>3</v>
      </c>
      <c r="E669" t="s">
        <v>4</v>
      </c>
      <c r="F669" t="s">
        <v>5</v>
      </c>
      <c r="G669" t="s">
        <v>7</v>
      </c>
    </row>
    <row r="670" spans="1:7">
      <c r="B670">
        <v>1.3</v>
      </c>
      <c r="D670">
        <f>D666</f>
        <v>15.628000000000011</v>
      </c>
      <c r="E670">
        <f>D670-B670</f>
        <v>14.32800000000001</v>
      </c>
      <c r="F670">
        <v>0</v>
      </c>
    </row>
    <row r="671" spans="1:7">
      <c r="B671">
        <v>1.73</v>
      </c>
      <c r="D671">
        <f>D670</f>
        <v>15.628000000000011</v>
      </c>
      <c r="E671">
        <f>D671-B671</f>
        <v>13.89800000000001</v>
      </c>
      <c r="F671">
        <v>1</v>
      </c>
    </row>
    <row r="672" spans="1:7">
      <c r="B672">
        <v>2.3199999999999998</v>
      </c>
      <c r="D672">
        <f t="shared" ref="D672:D694" si="49">D671</f>
        <v>15.628000000000011</v>
      </c>
      <c r="E672">
        <f t="shared" ref="E672:E694" si="50">D672-B672</f>
        <v>13.30800000000001</v>
      </c>
      <c r="F672">
        <v>2</v>
      </c>
    </row>
    <row r="673" spans="2:7">
      <c r="B673">
        <v>3.01</v>
      </c>
      <c r="D673">
        <f t="shared" si="49"/>
        <v>15.628000000000011</v>
      </c>
      <c r="E673">
        <f t="shared" si="50"/>
        <v>12.618000000000011</v>
      </c>
      <c r="F673">
        <v>3</v>
      </c>
    </row>
    <row r="674" spans="2:7">
      <c r="B674">
        <v>3.79</v>
      </c>
      <c r="D674">
        <f t="shared" si="49"/>
        <v>15.628000000000011</v>
      </c>
      <c r="E674">
        <f t="shared" si="50"/>
        <v>11.838000000000012</v>
      </c>
      <c r="F674">
        <v>4</v>
      </c>
    </row>
    <row r="675" spans="2:7">
      <c r="B675">
        <v>4.21</v>
      </c>
      <c r="D675">
        <f t="shared" si="49"/>
        <v>15.628000000000011</v>
      </c>
      <c r="E675">
        <f t="shared" si="50"/>
        <v>11.41800000000001</v>
      </c>
      <c r="F675">
        <v>5</v>
      </c>
      <c r="G675" t="s">
        <v>11</v>
      </c>
    </row>
    <row r="676" spans="2:7">
      <c r="B676">
        <v>0.44</v>
      </c>
      <c r="D676">
        <f>E675</f>
        <v>11.41800000000001</v>
      </c>
      <c r="E676">
        <f t="shared" si="50"/>
        <v>10.97800000000001</v>
      </c>
      <c r="F676">
        <v>6</v>
      </c>
      <c r="G676" t="s">
        <v>12</v>
      </c>
    </row>
    <row r="677" spans="2:7">
      <c r="B677">
        <v>0.59</v>
      </c>
      <c r="D677">
        <f t="shared" si="49"/>
        <v>11.41800000000001</v>
      </c>
      <c r="E677">
        <f t="shared" si="50"/>
        <v>10.82800000000001</v>
      </c>
      <c r="F677">
        <v>7</v>
      </c>
    </row>
    <row r="678" spans="2:7">
      <c r="B678">
        <v>0.72</v>
      </c>
      <c r="D678">
        <f t="shared" si="49"/>
        <v>11.41800000000001</v>
      </c>
      <c r="E678">
        <f t="shared" si="50"/>
        <v>10.698000000000009</v>
      </c>
      <c r="F678">
        <v>8</v>
      </c>
    </row>
    <row r="679" spans="2:7">
      <c r="B679">
        <v>0.98</v>
      </c>
      <c r="D679">
        <f t="shared" si="49"/>
        <v>11.41800000000001</v>
      </c>
      <c r="E679">
        <f t="shared" si="50"/>
        <v>10.438000000000009</v>
      </c>
      <c r="F679">
        <v>10</v>
      </c>
    </row>
    <row r="680" spans="2:7">
      <c r="B680">
        <v>1.1000000000000001</v>
      </c>
      <c r="D680">
        <f t="shared" si="49"/>
        <v>11.41800000000001</v>
      </c>
      <c r="E680">
        <f t="shared" si="50"/>
        <v>10.31800000000001</v>
      </c>
      <c r="F680">
        <v>12</v>
      </c>
    </row>
    <row r="681" spans="2:7">
      <c r="B681">
        <v>1.1499999999999999</v>
      </c>
      <c r="D681">
        <f t="shared" si="49"/>
        <v>11.41800000000001</v>
      </c>
      <c r="E681">
        <f t="shared" si="50"/>
        <v>10.26800000000001</v>
      </c>
      <c r="F681">
        <v>14</v>
      </c>
    </row>
    <row r="682" spans="2:7">
      <c r="B682">
        <v>1.45</v>
      </c>
      <c r="D682">
        <f t="shared" si="49"/>
        <v>11.41800000000001</v>
      </c>
      <c r="E682">
        <f t="shared" si="50"/>
        <v>9.9680000000000106</v>
      </c>
      <c r="F682">
        <v>16</v>
      </c>
    </row>
    <row r="683" spans="2:7">
      <c r="B683">
        <v>1.39</v>
      </c>
      <c r="D683">
        <f t="shared" si="49"/>
        <v>11.41800000000001</v>
      </c>
      <c r="E683">
        <f t="shared" si="50"/>
        <v>10.028000000000009</v>
      </c>
      <c r="F683">
        <v>18</v>
      </c>
    </row>
    <row r="684" spans="2:7">
      <c r="B684">
        <v>1.1499999999999999</v>
      </c>
      <c r="D684">
        <f t="shared" si="49"/>
        <v>11.41800000000001</v>
      </c>
      <c r="E684">
        <f t="shared" si="50"/>
        <v>10.26800000000001</v>
      </c>
      <c r="F684">
        <v>20</v>
      </c>
    </row>
    <row r="685" spans="2:7">
      <c r="B685">
        <v>1.01</v>
      </c>
      <c r="D685">
        <f t="shared" si="49"/>
        <v>11.41800000000001</v>
      </c>
      <c r="E685">
        <f t="shared" si="50"/>
        <v>10.40800000000001</v>
      </c>
      <c r="F685">
        <v>21</v>
      </c>
    </row>
    <row r="686" spans="2:7">
      <c r="B686">
        <v>0.87</v>
      </c>
      <c r="D686">
        <f t="shared" si="49"/>
        <v>11.41800000000001</v>
      </c>
      <c r="E686">
        <f t="shared" si="50"/>
        <v>10.548000000000011</v>
      </c>
      <c r="F686">
        <v>22</v>
      </c>
    </row>
    <row r="687" spans="2:7">
      <c r="B687">
        <v>0.77</v>
      </c>
      <c r="D687">
        <f t="shared" si="49"/>
        <v>11.41800000000001</v>
      </c>
      <c r="E687">
        <f t="shared" si="50"/>
        <v>10.64800000000001</v>
      </c>
      <c r="F687">
        <v>23</v>
      </c>
    </row>
    <row r="688" spans="2:7">
      <c r="B688">
        <v>0.49</v>
      </c>
      <c r="D688">
        <f t="shared" si="49"/>
        <v>11.41800000000001</v>
      </c>
      <c r="E688">
        <f t="shared" si="50"/>
        <v>10.92800000000001</v>
      </c>
      <c r="F688">
        <v>24</v>
      </c>
      <c r="G688" t="s">
        <v>12</v>
      </c>
    </row>
    <row r="689" spans="1:7">
      <c r="B689">
        <v>4.21</v>
      </c>
      <c r="D689">
        <f>D675</f>
        <v>15.628000000000011</v>
      </c>
      <c r="E689">
        <f t="shared" si="50"/>
        <v>11.41800000000001</v>
      </c>
      <c r="F689">
        <v>25</v>
      </c>
      <c r="G689" t="s">
        <v>11</v>
      </c>
    </row>
    <row r="690" spans="1:7">
      <c r="B690">
        <v>3.93</v>
      </c>
      <c r="D690">
        <f t="shared" si="49"/>
        <v>15.628000000000011</v>
      </c>
      <c r="E690">
        <f t="shared" si="50"/>
        <v>11.698000000000011</v>
      </c>
      <c r="F690">
        <v>26</v>
      </c>
    </row>
    <row r="691" spans="1:7">
      <c r="B691">
        <v>3.9</v>
      </c>
      <c r="D691">
        <f t="shared" si="49"/>
        <v>15.628000000000011</v>
      </c>
      <c r="E691">
        <f t="shared" si="50"/>
        <v>11.72800000000001</v>
      </c>
      <c r="F691">
        <v>27</v>
      </c>
    </row>
    <row r="692" spans="1:7">
      <c r="B692">
        <v>3.56</v>
      </c>
      <c r="D692">
        <f t="shared" si="49"/>
        <v>15.628000000000011</v>
      </c>
      <c r="E692">
        <f t="shared" si="50"/>
        <v>12.06800000000001</v>
      </c>
      <c r="F692">
        <v>28</v>
      </c>
    </row>
    <row r="693" spans="1:7">
      <c r="B693">
        <v>2.64</v>
      </c>
      <c r="D693">
        <f t="shared" si="49"/>
        <v>15.628000000000011</v>
      </c>
      <c r="E693">
        <f t="shared" si="50"/>
        <v>12.98800000000001</v>
      </c>
      <c r="F693">
        <v>29</v>
      </c>
    </row>
    <row r="694" spans="1:7">
      <c r="B694">
        <v>1.84</v>
      </c>
      <c r="D694">
        <f t="shared" si="49"/>
        <v>15.628000000000011</v>
      </c>
      <c r="E694">
        <f t="shared" si="50"/>
        <v>13.788000000000011</v>
      </c>
      <c r="F694">
        <v>30</v>
      </c>
    </row>
    <row r="695" spans="1:7">
      <c r="A695">
        <v>1.3440000000000001</v>
      </c>
      <c r="C695">
        <v>1.3140000000000001</v>
      </c>
      <c r="D695">
        <f>E695+A695</f>
        <v>15.65800000000001</v>
      </c>
      <c r="E695">
        <f>D694-C695</f>
        <v>14.314000000000011</v>
      </c>
    </row>
    <row r="696" spans="1:7">
      <c r="A696">
        <v>1.4330000000000001</v>
      </c>
      <c r="C696">
        <v>0.39300000000000002</v>
      </c>
      <c r="D696">
        <f>E696+A696</f>
        <v>16.698000000000011</v>
      </c>
      <c r="E696">
        <f>D695-C696</f>
        <v>15.265000000000009</v>
      </c>
      <c r="G696" t="s">
        <v>44</v>
      </c>
    </row>
    <row r="697" spans="1:7">
      <c r="B697">
        <v>0.60299999999999998</v>
      </c>
      <c r="D697">
        <f>D696</f>
        <v>16.698000000000011</v>
      </c>
      <c r="E697">
        <f>D697-B697</f>
        <v>16.09500000000001</v>
      </c>
    </row>
    <row r="698" spans="1:7">
      <c r="A698">
        <v>1.046</v>
      </c>
      <c r="C698">
        <v>1.7310000000000001</v>
      </c>
      <c r="D698">
        <f>E698+A698</f>
        <v>16.013000000000012</v>
      </c>
      <c r="E698">
        <f>D697-C698</f>
        <v>14.967000000000011</v>
      </c>
    </row>
    <row r="703" spans="1:7">
      <c r="A703" t="s">
        <v>45</v>
      </c>
    </row>
    <row r="704" spans="1:7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7</v>
      </c>
    </row>
    <row r="705" spans="2:7">
      <c r="B705">
        <v>1.1200000000000001</v>
      </c>
      <c r="D705">
        <f>D698</f>
        <v>16.013000000000012</v>
      </c>
      <c r="E705">
        <f>D705-B705</f>
        <v>14.893000000000011</v>
      </c>
      <c r="F705">
        <v>0</v>
      </c>
    </row>
    <row r="706" spans="2:7">
      <c r="B706">
        <v>1.78</v>
      </c>
      <c r="D706">
        <f>D705</f>
        <v>16.013000000000012</v>
      </c>
      <c r="E706">
        <f>D706-B706</f>
        <v>14.233000000000013</v>
      </c>
      <c r="F706">
        <v>2</v>
      </c>
    </row>
    <row r="707" spans="2:7">
      <c r="B707">
        <v>2.4</v>
      </c>
      <c r="D707">
        <f t="shared" ref="D707:D734" si="51">D706</f>
        <v>16.013000000000012</v>
      </c>
      <c r="E707">
        <f t="shared" ref="E707:E734" si="52">D707-B707</f>
        <v>13.613000000000012</v>
      </c>
      <c r="F707">
        <v>3</v>
      </c>
    </row>
    <row r="708" spans="2:7">
      <c r="B708">
        <v>3.54</v>
      </c>
      <c r="D708">
        <f t="shared" si="51"/>
        <v>16.013000000000012</v>
      </c>
      <c r="E708">
        <f t="shared" si="52"/>
        <v>12.473000000000013</v>
      </c>
      <c r="F708">
        <v>5</v>
      </c>
    </row>
    <row r="709" spans="2:7">
      <c r="B709">
        <v>4.5599999999999996</v>
      </c>
      <c r="D709">
        <f t="shared" si="51"/>
        <v>16.013000000000012</v>
      </c>
      <c r="E709">
        <f t="shared" si="52"/>
        <v>11.453000000000014</v>
      </c>
      <c r="F709">
        <v>6</v>
      </c>
      <c r="G709" t="s">
        <v>11</v>
      </c>
    </row>
    <row r="710" spans="2:7">
      <c r="B710">
        <v>0.22</v>
      </c>
      <c r="D710">
        <f>E709</f>
        <v>11.453000000000014</v>
      </c>
      <c r="E710">
        <f t="shared" si="52"/>
        <v>11.233000000000013</v>
      </c>
      <c r="F710">
        <v>7</v>
      </c>
      <c r="G710" t="s">
        <v>12</v>
      </c>
    </row>
    <row r="711" spans="2:7">
      <c r="B711">
        <v>0.48</v>
      </c>
      <c r="D711">
        <f t="shared" si="51"/>
        <v>11.453000000000014</v>
      </c>
      <c r="E711">
        <f t="shared" si="52"/>
        <v>10.973000000000013</v>
      </c>
      <c r="F711">
        <v>8</v>
      </c>
    </row>
    <row r="712" spans="2:7">
      <c r="B712">
        <v>0.47</v>
      </c>
      <c r="D712">
        <f t="shared" si="51"/>
        <v>11.453000000000014</v>
      </c>
      <c r="E712">
        <f t="shared" si="52"/>
        <v>10.983000000000013</v>
      </c>
      <c r="F712">
        <v>9</v>
      </c>
    </row>
    <row r="713" spans="2:7">
      <c r="B713">
        <v>0.52</v>
      </c>
      <c r="D713">
        <f t="shared" si="51"/>
        <v>11.453000000000014</v>
      </c>
      <c r="E713">
        <f t="shared" si="52"/>
        <v>10.933000000000014</v>
      </c>
      <c r="F713">
        <v>11</v>
      </c>
    </row>
    <row r="714" spans="2:7">
      <c r="B714">
        <v>0.56999999999999995</v>
      </c>
      <c r="D714">
        <f t="shared" si="51"/>
        <v>11.453000000000014</v>
      </c>
      <c r="E714">
        <f t="shared" si="52"/>
        <v>10.883000000000013</v>
      </c>
      <c r="F714">
        <v>13</v>
      </c>
    </row>
    <row r="715" spans="2:7">
      <c r="B715">
        <v>0.44</v>
      </c>
      <c r="D715">
        <f t="shared" si="51"/>
        <v>11.453000000000014</v>
      </c>
      <c r="E715">
        <f t="shared" si="52"/>
        <v>11.013000000000014</v>
      </c>
      <c r="F715">
        <v>15</v>
      </c>
    </row>
    <row r="716" spans="2:7">
      <c r="B716">
        <v>0.41</v>
      </c>
      <c r="D716">
        <f t="shared" si="51"/>
        <v>11.453000000000014</v>
      </c>
      <c r="E716">
        <f t="shared" si="52"/>
        <v>11.043000000000013</v>
      </c>
      <c r="F716">
        <v>17</v>
      </c>
    </row>
    <row r="717" spans="2:7">
      <c r="B717">
        <v>0.4</v>
      </c>
      <c r="D717">
        <f t="shared" si="51"/>
        <v>11.453000000000014</v>
      </c>
      <c r="E717">
        <f t="shared" si="52"/>
        <v>11.053000000000013</v>
      </c>
      <c r="F717">
        <v>19</v>
      </c>
    </row>
    <row r="718" spans="2:7">
      <c r="B718">
        <v>0.48</v>
      </c>
      <c r="D718">
        <f t="shared" si="51"/>
        <v>11.453000000000014</v>
      </c>
      <c r="E718">
        <f t="shared" si="52"/>
        <v>10.973000000000013</v>
      </c>
      <c r="F718">
        <v>21</v>
      </c>
    </row>
    <row r="719" spans="2:7">
      <c r="B719">
        <v>0.49</v>
      </c>
      <c r="D719">
        <f t="shared" si="51"/>
        <v>11.453000000000014</v>
      </c>
      <c r="E719">
        <f t="shared" si="52"/>
        <v>10.963000000000013</v>
      </c>
      <c r="F719">
        <v>23</v>
      </c>
    </row>
    <row r="720" spans="2:7">
      <c r="B720">
        <v>0.56000000000000005</v>
      </c>
      <c r="D720">
        <f t="shared" si="51"/>
        <v>11.453000000000014</v>
      </c>
      <c r="E720">
        <f t="shared" si="52"/>
        <v>10.893000000000013</v>
      </c>
      <c r="F720">
        <v>25</v>
      </c>
    </row>
    <row r="721" spans="2:7">
      <c r="B721">
        <v>0.65</v>
      </c>
      <c r="D721">
        <f t="shared" si="51"/>
        <v>11.453000000000014</v>
      </c>
      <c r="E721">
        <f t="shared" si="52"/>
        <v>10.803000000000013</v>
      </c>
      <c r="F721">
        <v>27</v>
      </c>
    </row>
    <row r="722" spans="2:7">
      <c r="B722">
        <v>0.68</v>
      </c>
      <c r="D722">
        <f t="shared" si="51"/>
        <v>11.453000000000014</v>
      </c>
      <c r="E722">
        <f t="shared" si="52"/>
        <v>10.773000000000014</v>
      </c>
      <c r="F722">
        <v>29</v>
      </c>
    </row>
    <row r="723" spans="2:7">
      <c r="B723">
        <v>0.62</v>
      </c>
      <c r="D723">
        <f t="shared" si="51"/>
        <v>11.453000000000014</v>
      </c>
      <c r="E723">
        <f t="shared" si="52"/>
        <v>10.833000000000014</v>
      </c>
      <c r="F723">
        <v>31</v>
      </c>
    </row>
    <row r="724" spans="2:7">
      <c r="B724">
        <v>0.53</v>
      </c>
      <c r="D724">
        <f t="shared" si="51"/>
        <v>11.453000000000014</v>
      </c>
      <c r="E724">
        <f t="shared" si="52"/>
        <v>10.923000000000014</v>
      </c>
      <c r="F724">
        <v>33</v>
      </c>
    </row>
    <row r="725" spans="2:7">
      <c r="B725">
        <v>0.54</v>
      </c>
      <c r="D725">
        <f t="shared" si="51"/>
        <v>11.453000000000014</v>
      </c>
      <c r="E725">
        <f t="shared" si="52"/>
        <v>10.913000000000014</v>
      </c>
      <c r="F725">
        <v>35</v>
      </c>
    </row>
    <row r="726" spans="2:7">
      <c r="B726">
        <v>0.48</v>
      </c>
      <c r="D726">
        <f t="shared" si="51"/>
        <v>11.453000000000014</v>
      </c>
      <c r="E726">
        <f t="shared" si="52"/>
        <v>10.973000000000013</v>
      </c>
      <c r="F726">
        <v>36</v>
      </c>
    </row>
    <row r="727" spans="2:7">
      <c r="B727">
        <v>0.43</v>
      </c>
      <c r="D727">
        <f t="shared" si="51"/>
        <v>11.453000000000014</v>
      </c>
      <c r="E727">
        <f t="shared" si="52"/>
        <v>11.023000000000014</v>
      </c>
      <c r="F727">
        <v>37</v>
      </c>
    </row>
    <row r="728" spans="2:7">
      <c r="B728">
        <v>0.4</v>
      </c>
      <c r="D728">
        <f t="shared" si="51"/>
        <v>11.453000000000014</v>
      </c>
      <c r="E728">
        <f t="shared" si="52"/>
        <v>11.053000000000013</v>
      </c>
      <c r="F728">
        <v>38</v>
      </c>
    </row>
    <row r="729" spans="2:7">
      <c r="B729">
        <v>0.4</v>
      </c>
      <c r="D729">
        <f t="shared" si="51"/>
        <v>11.453000000000014</v>
      </c>
      <c r="E729">
        <f t="shared" si="52"/>
        <v>11.053000000000013</v>
      </c>
      <c r="F729">
        <v>39</v>
      </c>
      <c r="G729" t="s">
        <v>12</v>
      </c>
    </row>
    <row r="730" spans="2:7">
      <c r="B730">
        <v>4.556</v>
      </c>
      <c r="D730">
        <f>D709</f>
        <v>16.013000000000012</v>
      </c>
      <c r="E730">
        <f t="shared" si="52"/>
        <v>11.457000000000011</v>
      </c>
      <c r="F730">
        <v>40</v>
      </c>
      <c r="G730" t="s">
        <v>11</v>
      </c>
    </row>
    <row r="731" spans="2:7">
      <c r="B731">
        <v>4.95</v>
      </c>
      <c r="D731">
        <f t="shared" si="51"/>
        <v>16.013000000000012</v>
      </c>
      <c r="E731">
        <f t="shared" si="52"/>
        <v>11.063000000000013</v>
      </c>
      <c r="F731">
        <v>41</v>
      </c>
    </row>
    <row r="732" spans="2:7">
      <c r="B732">
        <v>3.53</v>
      </c>
      <c r="D732">
        <f t="shared" si="51"/>
        <v>16.013000000000012</v>
      </c>
      <c r="E732">
        <f t="shared" si="52"/>
        <v>12.483000000000013</v>
      </c>
      <c r="F732">
        <v>42</v>
      </c>
    </row>
    <row r="733" spans="2:7">
      <c r="B733">
        <v>3.93</v>
      </c>
      <c r="D733">
        <f t="shared" si="51"/>
        <v>16.013000000000012</v>
      </c>
      <c r="E733">
        <f t="shared" si="52"/>
        <v>12.083000000000013</v>
      </c>
      <c r="F733">
        <v>43</v>
      </c>
    </row>
    <row r="734" spans="2:7">
      <c r="B734">
        <v>3.17</v>
      </c>
      <c r="D734">
        <f t="shared" si="51"/>
        <v>16.013000000000012</v>
      </c>
      <c r="E734">
        <f t="shared" si="52"/>
        <v>12.843000000000012</v>
      </c>
      <c r="F734">
        <v>44</v>
      </c>
      <c r="G734" t="s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P968"/>
  <sheetViews>
    <sheetView view="pageBreakPreview" zoomScale="102" zoomScaleNormal="112" zoomScaleSheetLayoutView="102" workbookViewId="0">
      <selection activeCell="L27" sqref="L27"/>
    </sheetView>
  </sheetViews>
  <sheetFormatPr defaultRowHeight="14.4"/>
  <cols>
    <col min="1" max="1" width="11.44140625" style="5" customWidth="1"/>
    <col min="2" max="2" width="11.33203125" style="5" customWidth="1"/>
    <col min="3" max="3" width="20" customWidth="1"/>
    <col min="15" max="15" width="9.5546875" customWidth="1"/>
    <col min="16" max="16" width="11.88671875" customWidth="1"/>
  </cols>
  <sheetData>
    <row r="6" spans="1:16">
      <c r="A6" s="6" t="s">
        <v>47</v>
      </c>
      <c r="B6" s="7"/>
      <c r="C6" s="8"/>
      <c r="O6" s="10" t="s">
        <v>78</v>
      </c>
      <c r="P6" s="10"/>
    </row>
    <row r="7" spans="1:16">
      <c r="A7" s="7" t="s">
        <v>5</v>
      </c>
      <c r="B7" s="7" t="s">
        <v>46</v>
      </c>
      <c r="C7" s="8" t="s">
        <v>48</v>
      </c>
      <c r="O7" s="7" t="s">
        <v>5</v>
      </c>
      <c r="P7" s="7" t="s">
        <v>46</v>
      </c>
    </row>
    <row r="8" spans="1:16">
      <c r="A8" s="7">
        <v>0</v>
      </c>
      <c r="B8" s="7">
        <v>12.972999999999999</v>
      </c>
      <c r="C8" s="8" t="s">
        <v>66</v>
      </c>
      <c r="O8" s="7">
        <v>0</v>
      </c>
      <c r="P8" s="7">
        <v>12.972999999999999</v>
      </c>
    </row>
    <row r="9" spans="1:16">
      <c r="A9" s="7">
        <v>1</v>
      </c>
      <c r="B9" s="7">
        <v>12.792999999999999</v>
      </c>
      <c r="C9" s="8"/>
      <c r="O9" s="7">
        <v>1</v>
      </c>
      <c r="P9" s="7">
        <v>12.792999999999999</v>
      </c>
    </row>
    <row r="10" spans="1:16">
      <c r="A10" s="7">
        <v>2</v>
      </c>
      <c r="B10" s="7">
        <v>11.923</v>
      </c>
      <c r="C10" s="8"/>
      <c r="O10" s="7">
        <v>2</v>
      </c>
      <c r="P10" s="7">
        <v>11.923</v>
      </c>
    </row>
    <row r="11" spans="1:16">
      <c r="A11" s="7">
        <v>3</v>
      </c>
      <c r="B11" s="7">
        <v>11.132999999999999</v>
      </c>
      <c r="C11" s="8"/>
      <c r="O11" s="7">
        <v>3</v>
      </c>
      <c r="P11" s="7">
        <v>11.132999999999999</v>
      </c>
    </row>
    <row r="12" spans="1:16">
      <c r="A12" s="7">
        <v>4</v>
      </c>
      <c r="B12" s="7">
        <v>11.096</v>
      </c>
      <c r="C12" s="8"/>
      <c r="O12" s="7">
        <v>4</v>
      </c>
      <c r="P12" s="7">
        <v>11.096</v>
      </c>
    </row>
    <row r="13" spans="1:16">
      <c r="A13" s="7">
        <v>4.5</v>
      </c>
      <c r="B13" s="7">
        <v>10.756</v>
      </c>
      <c r="C13" s="8"/>
      <c r="O13" s="7">
        <v>4.5</v>
      </c>
      <c r="P13" s="7">
        <v>10.756</v>
      </c>
    </row>
    <row r="14" spans="1:16">
      <c r="A14" s="7">
        <v>5</v>
      </c>
      <c r="B14" s="7">
        <v>10.576000000000001</v>
      </c>
      <c r="C14" s="8"/>
      <c r="O14" s="7">
        <v>5</v>
      </c>
      <c r="P14" s="7">
        <v>10.4</v>
      </c>
    </row>
    <row r="15" spans="1:16">
      <c r="A15" s="7">
        <v>6</v>
      </c>
      <c r="B15" s="7">
        <v>10.396000000000001</v>
      </c>
      <c r="C15" s="8"/>
      <c r="O15" s="7">
        <f>O14+2.5</f>
        <v>7.5</v>
      </c>
      <c r="P15" s="7">
        <v>10.4</v>
      </c>
    </row>
    <row r="16" spans="1:16">
      <c r="A16" s="7">
        <v>7</v>
      </c>
      <c r="B16" s="7">
        <v>10.396000000000001</v>
      </c>
      <c r="C16" s="8"/>
      <c r="O16" s="7">
        <f>ROUND(O15+(P15-P16)*1.5,2)</f>
        <v>9.6</v>
      </c>
      <c r="P16" s="7">
        <v>9</v>
      </c>
    </row>
    <row r="17" spans="1:16">
      <c r="A17" s="7">
        <v>9</v>
      </c>
      <c r="B17" s="7">
        <v>10.385999999999999</v>
      </c>
      <c r="C17" s="8"/>
      <c r="O17" s="7">
        <f>O16+15</f>
        <v>24.6</v>
      </c>
      <c r="P17" s="7">
        <v>9</v>
      </c>
    </row>
    <row r="18" spans="1:16">
      <c r="A18" s="7">
        <v>11</v>
      </c>
      <c r="B18" s="7">
        <v>10.396000000000001</v>
      </c>
      <c r="C18" s="8"/>
      <c r="O18" s="7">
        <f>ROUND(O17+(P18-P17)*1.5,2)</f>
        <v>26.7</v>
      </c>
      <c r="P18" s="7">
        <v>10.4</v>
      </c>
    </row>
    <row r="19" spans="1:16">
      <c r="A19" s="7">
        <v>13</v>
      </c>
      <c r="B19" s="7">
        <v>10.396000000000001</v>
      </c>
      <c r="C19" s="8"/>
      <c r="O19" s="7">
        <f>O18+2.5</f>
        <v>29.2</v>
      </c>
      <c r="P19" s="7">
        <v>10.4</v>
      </c>
    </row>
    <row r="20" spans="1:16">
      <c r="A20" s="7">
        <v>15</v>
      </c>
      <c r="B20" s="7">
        <v>10.416</v>
      </c>
      <c r="C20" s="8"/>
      <c r="O20" s="7">
        <v>30</v>
      </c>
      <c r="P20" s="7">
        <v>10.826000000000001</v>
      </c>
    </row>
    <row r="21" spans="1:16">
      <c r="A21" s="7">
        <v>17</v>
      </c>
      <c r="B21" s="7">
        <v>10.406000000000001</v>
      </c>
      <c r="C21" s="8"/>
      <c r="O21" s="7">
        <v>32</v>
      </c>
      <c r="P21" s="7">
        <v>11.343</v>
      </c>
    </row>
    <row r="22" spans="1:16">
      <c r="A22" s="7">
        <v>19</v>
      </c>
      <c r="B22" s="7">
        <v>10.416</v>
      </c>
      <c r="C22" s="8"/>
      <c r="O22" s="7">
        <v>33</v>
      </c>
      <c r="P22" s="7">
        <v>12.023</v>
      </c>
    </row>
    <row r="23" spans="1:16">
      <c r="A23" s="7">
        <v>21</v>
      </c>
      <c r="B23" s="7">
        <v>10.446</v>
      </c>
      <c r="C23" s="8"/>
      <c r="O23" s="7">
        <v>34</v>
      </c>
      <c r="P23" s="7">
        <v>12.083</v>
      </c>
    </row>
    <row r="24" spans="1:16">
      <c r="A24" s="7">
        <v>23</v>
      </c>
      <c r="B24" s="7">
        <v>10.426</v>
      </c>
      <c r="C24" s="8"/>
    </row>
    <row r="25" spans="1:16">
      <c r="A25" s="7">
        <v>25</v>
      </c>
      <c r="B25" s="7">
        <v>10.426</v>
      </c>
      <c r="C25" s="8"/>
      <c r="O25" t="s">
        <v>65</v>
      </c>
    </row>
    <row r="26" spans="1:16">
      <c r="A26" s="7">
        <v>27</v>
      </c>
      <c r="B26" s="7">
        <v>10.426</v>
      </c>
      <c r="C26" s="8"/>
    </row>
    <row r="27" spans="1:16">
      <c r="A27" s="7">
        <v>28</v>
      </c>
      <c r="B27" s="7">
        <v>10.426</v>
      </c>
      <c r="C27" s="8"/>
    </row>
    <row r="28" spans="1:16">
      <c r="A28" s="7">
        <v>29</v>
      </c>
      <c r="B28" s="7">
        <v>10.625999999999999</v>
      </c>
      <c r="C28" s="8"/>
    </row>
    <row r="29" spans="1:16">
      <c r="A29" s="7">
        <v>30</v>
      </c>
      <c r="B29" s="7">
        <v>10.826000000000001</v>
      </c>
      <c r="C29" s="8"/>
    </row>
    <row r="30" spans="1:16">
      <c r="A30" s="7">
        <v>32</v>
      </c>
      <c r="B30" s="7">
        <v>11.343</v>
      </c>
      <c r="C30" s="8"/>
    </row>
    <row r="31" spans="1:16">
      <c r="A31" s="7">
        <v>33</v>
      </c>
      <c r="B31" s="7">
        <v>12.023</v>
      </c>
      <c r="C31" s="8"/>
    </row>
    <row r="32" spans="1:16">
      <c r="A32" s="7">
        <v>34</v>
      </c>
      <c r="B32" s="7">
        <v>12.083</v>
      </c>
      <c r="C32" s="8"/>
    </row>
    <row r="42" spans="1:16">
      <c r="A42" s="6" t="s">
        <v>49</v>
      </c>
      <c r="B42" s="7"/>
      <c r="C42" s="8"/>
      <c r="O42" s="10" t="s">
        <v>78</v>
      </c>
      <c r="P42" s="10"/>
    </row>
    <row r="43" spans="1:16">
      <c r="A43" s="7" t="s">
        <v>5</v>
      </c>
      <c r="B43" s="7" t="s">
        <v>46</v>
      </c>
      <c r="C43" s="8" t="s">
        <v>48</v>
      </c>
      <c r="O43" s="7" t="s">
        <v>5</v>
      </c>
      <c r="P43" s="7" t="s">
        <v>46</v>
      </c>
    </row>
    <row r="44" spans="1:16">
      <c r="A44" s="7">
        <v>0</v>
      </c>
      <c r="B44" s="7">
        <v>13.120000000000001</v>
      </c>
      <c r="C44" s="8" t="s">
        <v>66</v>
      </c>
      <c r="O44" s="7">
        <v>0</v>
      </c>
      <c r="P44" s="7">
        <v>13.120000000000001</v>
      </c>
    </row>
    <row r="45" spans="1:16">
      <c r="A45" s="7">
        <v>1</v>
      </c>
      <c r="B45" s="7">
        <v>13.110000000000001</v>
      </c>
      <c r="C45" s="8"/>
      <c r="O45" s="7">
        <v>1</v>
      </c>
      <c r="P45" s="7">
        <v>13.110000000000001</v>
      </c>
    </row>
    <row r="46" spans="1:16">
      <c r="A46" s="7">
        <v>2</v>
      </c>
      <c r="B46" s="7">
        <v>12.330000000000002</v>
      </c>
      <c r="C46" s="8"/>
      <c r="O46" s="7">
        <v>2</v>
      </c>
      <c r="P46" s="7">
        <v>12.330000000000002</v>
      </c>
    </row>
    <row r="47" spans="1:16">
      <c r="A47" s="7">
        <v>3</v>
      </c>
      <c r="B47" s="7">
        <v>11.63</v>
      </c>
      <c r="C47" s="8"/>
      <c r="O47" s="7">
        <v>3</v>
      </c>
      <c r="P47" s="7">
        <v>11.63</v>
      </c>
    </row>
    <row r="48" spans="1:16">
      <c r="A48" s="7">
        <v>4</v>
      </c>
      <c r="B48" s="7">
        <v>11.097000000000001</v>
      </c>
      <c r="C48" s="8"/>
      <c r="O48" s="7">
        <v>4</v>
      </c>
      <c r="P48" s="7">
        <v>11.097000000000001</v>
      </c>
    </row>
    <row r="49" spans="1:16">
      <c r="A49" s="7">
        <v>5</v>
      </c>
      <c r="B49" s="7">
        <v>10.427000000000001</v>
      </c>
      <c r="C49" s="8"/>
      <c r="O49" s="7">
        <v>5</v>
      </c>
      <c r="P49" s="7">
        <v>10.427000000000001</v>
      </c>
    </row>
    <row r="50" spans="1:16">
      <c r="A50" s="7">
        <v>6</v>
      </c>
      <c r="B50" s="7">
        <v>10.327000000000002</v>
      </c>
      <c r="C50" s="8"/>
      <c r="O50" s="7">
        <v>6</v>
      </c>
      <c r="P50" s="7">
        <v>10.327000000000002</v>
      </c>
    </row>
    <row r="51" spans="1:16">
      <c r="A51" s="7">
        <v>7</v>
      </c>
      <c r="B51" s="7">
        <v>10.587000000000002</v>
      </c>
      <c r="C51" s="8"/>
      <c r="O51" s="7">
        <f>O50+2.5</f>
        <v>8.5</v>
      </c>
      <c r="P51" s="7">
        <v>10.4</v>
      </c>
    </row>
    <row r="52" spans="1:16">
      <c r="A52" s="7">
        <v>9</v>
      </c>
      <c r="B52" s="7">
        <v>10.487000000000002</v>
      </c>
      <c r="C52" s="8"/>
      <c r="O52" s="7">
        <f>ROUND(O51+(P51-P52)*1.5,2)</f>
        <v>10.6</v>
      </c>
      <c r="P52" s="7">
        <v>9</v>
      </c>
    </row>
    <row r="53" spans="1:16">
      <c r="A53" s="7">
        <v>11</v>
      </c>
      <c r="B53" s="7">
        <v>10.467000000000001</v>
      </c>
      <c r="C53" s="8"/>
      <c r="O53" s="7">
        <f>O52+15</f>
        <v>25.6</v>
      </c>
      <c r="P53" s="7">
        <v>9</v>
      </c>
    </row>
    <row r="54" spans="1:16">
      <c r="A54" s="7">
        <v>13</v>
      </c>
      <c r="B54" s="7">
        <v>10.467000000000001</v>
      </c>
      <c r="C54" s="8"/>
      <c r="O54" s="7">
        <f>ROUND(O53+(P54-P53)*1.5,2)</f>
        <v>27.7</v>
      </c>
      <c r="P54" s="7">
        <v>10.4</v>
      </c>
    </row>
    <row r="55" spans="1:16">
      <c r="A55" s="7">
        <v>15</v>
      </c>
      <c r="B55" s="7">
        <v>10.377000000000001</v>
      </c>
      <c r="C55" s="8"/>
      <c r="O55" s="7">
        <f>O54+2.5</f>
        <v>30.2</v>
      </c>
      <c r="P55" s="7">
        <v>10.4</v>
      </c>
    </row>
    <row r="56" spans="1:16">
      <c r="A56" s="7">
        <v>17</v>
      </c>
      <c r="B56" s="7">
        <v>10.377000000000001</v>
      </c>
      <c r="C56" s="8"/>
      <c r="O56" s="7">
        <v>31</v>
      </c>
      <c r="P56" s="7">
        <v>10.797000000000001</v>
      </c>
    </row>
    <row r="57" spans="1:16">
      <c r="A57" s="7">
        <v>19</v>
      </c>
      <c r="B57" s="7">
        <v>10.367000000000001</v>
      </c>
      <c r="C57" s="8"/>
      <c r="O57" s="7">
        <v>32</v>
      </c>
      <c r="P57" s="7">
        <v>10.807000000000002</v>
      </c>
    </row>
    <row r="58" spans="1:16">
      <c r="A58" s="7">
        <v>21</v>
      </c>
      <c r="B58" s="7">
        <v>10.477000000000002</v>
      </c>
      <c r="C58" s="8"/>
      <c r="O58" s="7">
        <v>33</v>
      </c>
      <c r="P58" s="7">
        <v>10.867000000000001</v>
      </c>
    </row>
    <row r="59" spans="1:16">
      <c r="A59" s="7">
        <v>23</v>
      </c>
      <c r="B59" s="7">
        <v>10.397000000000002</v>
      </c>
      <c r="C59" s="8"/>
      <c r="O59" s="7">
        <v>34</v>
      </c>
      <c r="P59" s="7">
        <v>11.097000000000001</v>
      </c>
    </row>
    <row r="60" spans="1:16">
      <c r="A60" s="7">
        <v>25</v>
      </c>
      <c r="B60" s="7">
        <v>10.467000000000001</v>
      </c>
      <c r="C60" s="8"/>
      <c r="O60" s="7">
        <v>35</v>
      </c>
      <c r="P60" s="7">
        <v>11.3</v>
      </c>
    </row>
    <row r="61" spans="1:16">
      <c r="A61" s="7">
        <v>27</v>
      </c>
      <c r="B61" s="7">
        <v>10.577000000000002</v>
      </c>
      <c r="C61" s="8"/>
      <c r="O61" s="7">
        <v>36</v>
      </c>
      <c r="P61" s="7">
        <v>11.830000000000002</v>
      </c>
    </row>
    <row r="62" spans="1:16">
      <c r="A62" s="7">
        <v>29</v>
      </c>
      <c r="B62" s="7">
        <v>10.707000000000001</v>
      </c>
      <c r="C62" s="8"/>
      <c r="O62" s="7">
        <v>37</v>
      </c>
      <c r="P62" s="7">
        <v>11.97</v>
      </c>
    </row>
    <row r="63" spans="1:16">
      <c r="A63" s="7">
        <v>30</v>
      </c>
      <c r="B63" s="7">
        <v>10.767000000000001</v>
      </c>
      <c r="C63" s="8"/>
    </row>
    <row r="64" spans="1:16">
      <c r="A64" s="7">
        <v>31</v>
      </c>
      <c r="B64" s="7">
        <v>10.797000000000001</v>
      </c>
      <c r="C64" s="8"/>
    </row>
    <row r="65" spans="1:3">
      <c r="A65" s="7">
        <v>32</v>
      </c>
      <c r="B65" s="7">
        <v>10.807000000000002</v>
      </c>
      <c r="C65" s="8"/>
    </row>
    <row r="66" spans="1:3">
      <c r="A66" s="7">
        <v>33</v>
      </c>
      <c r="B66" s="7">
        <v>10.867000000000001</v>
      </c>
      <c r="C66" s="8"/>
    </row>
    <row r="67" spans="1:3">
      <c r="A67" s="7">
        <v>34</v>
      </c>
      <c r="B67" s="7">
        <v>11.097000000000001</v>
      </c>
      <c r="C67" s="8"/>
    </row>
    <row r="68" spans="1:3">
      <c r="A68" s="7">
        <v>35</v>
      </c>
      <c r="B68" s="7">
        <v>11.3</v>
      </c>
      <c r="C68" s="8"/>
    </row>
    <row r="69" spans="1:3">
      <c r="A69" s="7">
        <v>36</v>
      </c>
      <c r="B69" s="7">
        <v>11.830000000000002</v>
      </c>
      <c r="C69" s="8"/>
    </row>
    <row r="70" spans="1:3">
      <c r="A70" s="7">
        <v>37</v>
      </c>
      <c r="B70" s="7">
        <v>11.97</v>
      </c>
      <c r="C70" s="8"/>
    </row>
    <row r="84" spans="1:16">
      <c r="A84" s="6" t="s">
        <v>50</v>
      </c>
      <c r="B84" s="7"/>
      <c r="C84" s="8"/>
    </row>
    <row r="85" spans="1:16">
      <c r="A85" s="7" t="s">
        <v>5</v>
      </c>
      <c r="B85" s="7" t="s">
        <v>46</v>
      </c>
      <c r="C85" s="8" t="s">
        <v>48</v>
      </c>
      <c r="O85" s="10" t="s">
        <v>78</v>
      </c>
      <c r="P85" s="10"/>
    </row>
    <row r="86" spans="1:16">
      <c r="A86" s="7">
        <v>0</v>
      </c>
      <c r="B86" s="7">
        <v>13.392000000000003</v>
      </c>
      <c r="C86" s="8" t="s">
        <v>66</v>
      </c>
      <c r="O86" s="7" t="s">
        <v>5</v>
      </c>
      <c r="P86" s="7" t="s">
        <v>46</v>
      </c>
    </row>
    <row r="87" spans="1:16">
      <c r="A87" s="7">
        <v>1</v>
      </c>
      <c r="B87" s="7">
        <v>13.287000000000003</v>
      </c>
      <c r="C87" s="8"/>
      <c r="O87" s="7">
        <v>0</v>
      </c>
      <c r="P87" s="7">
        <v>13.392000000000003</v>
      </c>
    </row>
    <row r="88" spans="1:16">
      <c r="A88" s="7">
        <v>2</v>
      </c>
      <c r="B88" s="7">
        <v>12.557000000000002</v>
      </c>
      <c r="C88" s="8"/>
      <c r="O88" s="7">
        <v>1</v>
      </c>
      <c r="P88" s="7">
        <v>13.287000000000003</v>
      </c>
    </row>
    <row r="89" spans="1:16">
      <c r="A89" s="7">
        <v>3</v>
      </c>
      <c r="B89" s="7">
        <v>11.612000000000002</v>
      </c>
      <c r="C89" s="8"/>
      <c r="O89" s="7">
        <v>2</v>
      </c>
      <c r="P89" s="7">
        <v>12.557000000000002</v>
      </c>
    </row>
    <row r="90" spans="1:16">
      <c r="A90" s="7">
        <v>4</v>
      </c>
      <c r="B90" s="7">
        <v>11.103000000000002</v>
      </c>
      <c r="C90" s="8"/>
      <c r="O90" s="7">
        <v>3</v>
      </c>
      <c r="P90" s="7">
        <v>11.612000000000002</v>
      </c>
    </row>
    <row r="91" spans="1:16">
      <c r="A91" s="7">
        <v>5</v>
      </c>
      <c r="B91" s="7">
        <v>10.783000000000001</v>
      </c>
      <c r="C91" s="8"/>
      <c r="O91" s="7">
        <v>4</v>
      </c>
      <c r="P91" s="7">
        <v>11.103000000000002</v>
      </c>
    </row>
    <row r="92" spans="1:16">
      <c r="A92" s="7">
        <v>6</v>
      </c>
      <c r="B92" s="7">
        <v>10.563000000000002</v>
      </c>
      <c r="C92" s="8"/>
      <c r="O92" s="7">
        <f>O91+(P91-P96)*1.5</f>
        <v>5.0545000000000018</v>
      </c>
      <c r="P92" s="7">
        <v>10.4</v>
      </c>
    </row>
    <row r="93" spans="1:16">
      <c r="A93" s="7">
        <v>7</v>
      </c>
      <c r="B93" s="7">
        <v>10.503000000000002</v>
      </c>
      <c r="C93" s="8"/>
      <c r="O93" s="5">
        <f>O92+2.5</f>
        <v>7.5545000000000018</v>
      </c>
      <c r="P93" s="9">
        <v>10.4</v>
      </c>
    </row>
    <row r="94" spans="1:16">
      <c r="A94" s="7">
        <v>9</v>
      </c>
      <c r="B94" s="7">
        <v>10.433000000000002</v>
      </c>
      <c r="C94" s="8"/>
      <c r="O94" s="7">
        <f>ROUND(O93+(P93-P94)*1.5,2)</f>
        <v>9.65</v>
      </c>
      <c r="P94" s="7">
        <v>9</v>
      </c>
    </row>
    <row r="95" spans="1:16">
      <c r="A95" s="7">
        <v>11</v>
      </c>
      <c r="B95" s="7">
        <v>10.423000000000002</v>
      </c>
      <c r="C95" s="8"/>
      <c r="O95" s="7">
        <f>O94+10</f>
        <v>19.649999999999999</v>
      </c>
      <c r="P95" s="7">
        <v>9</v>
      </c>
    </row>
    <row r="96" spans="1:16">
      <c r="A96" s="7">
        <v>13</v>
      </c>
      <c r="B96" s="7">
        <v>10.393000000000001</v>
      </c>
      <c r="C96" s="8"/>
      <c r="O96" s="7">
        <f>ROUND(O95+(P96-P95)*1.5,2)</f>
        <v>21.75</v>
      </c>
      <c r="P96" s="7">
        <v>10.4</v>
      </c>
    </row>
    <row r="97" spans="1:16">
      <c r="A97" s="7">
        <v>15</v>
      </c>
      <c r="B97" s="7">
        <v>10.393000000000001</v>
      </c>
      <c r="C97" s="8"/>
      <c r="O97" s="7">
        <f>O96+2.5</f>
        <v>24.25</v>
      </c>
      <c r="P97" s="7">
        <v>10.4</v>
      </c>
    </row>
    <row r="98" spans="1:16">
      <c r="A98" s="7">
        <v>17</v>
      </c>
      <c r="B98" s="7">
        <v>10.413000000000002</v>
      </c>
      <c r="C98" s="8"/>
      <c r="O98" s="7">
        <v>25</v>
      </c>
      <c r="P98" s="7">
        <v>11.103000000000002</v>
      </c>
    </row>
    <row r="99" spans="1:16">
      <c r="A99" s="7">
        <v>19</v>
      </c>
      <c r="B99" s="7">
        <v>10.393000000000001</v>
      </c>
      <c r="C99" s="8"/>
      <c r="O99" s="7">
        <v>26</v>
      </c>
      <c r="P99" s="7">
        <v>11.447000000000003</v>
      </c>
    </row>
    <row r="100" spans="1:16">
      <c r="A100" s="7">
        <v>21</v>
      </c>
      <c r="B100" s="7">
        <v>10.423000000000002</v>
      </c>
      <c r="C100" s="8"/>
      <c r="O100" s="7">
        <v>27</v>
      </c>
      <c r="P100" s="7">
        <v>11.907000000000004</v>
      </c>
    </row>
    <row r="101" spans="1:16">
      <c r="A101" s="7">
        <v>23</v>
      </c>
      <c r="B101" s="7">
        <v>10.463000000000001</v>
      </c>
      <c r="C101" s="8"/>
      <c r="O101" s="7">
        <v>28</v>
      </c>
      <c r="P101" s="7">
        <v>12.147000000000002</v>
      </c>
    </row>
    <row r="102" spans="1:16">
      <c r="A102" s="7">
        <v>24</v>
      </c>
      <c r="B102" s="7">
        <v>10.633000000000001</v>
      </c>
      <c r="C102" s="8"/>
      <c r="O102" s="7">
        <v>29</v>
      </c>
      <c r="P102" s="7">
        <v>12.077000000000002</v>
      </c>
    </row>
    <row r="103" spans="1:16">
      <c r="A103" s="7">
        <v>25</v>
      </c>
      <c r="B103" s="7">
        <v>11.103000000000002</v>
      </c>
      <c r="C103" s="8"/>
    </row>
    <row r="104" spans="1:16">
      <c r="A104" s="7">
        <v>26</v>
      </c>
      <c r="B104" s="7">
        <v>11.447000000000003</v>
      </c>
      <c r="C104" s="8"/>
    </row>
    <row r="105" spans="1:16">
      <c r="A105" s="7">
        <v>27</v>
      </c>
      <c r="B105" s="7">
        <v>11.907000000000004</v>
      </c>
      <c r="C105" s="8"/>
    </row>
    <row r="106" spans="1:16">
      <c r="A106" s="7">
        <v>28</v>
      </c>
      <c r="B106" s="7">
        <v>12.147000000000002</v>
      </c>
      <c r="C106" s="8"/>
    </row>
    <row r="107" spans="1:16">
      <c r="A107" s="7">
        <v>29</v>
      </c>
      <c r="B107" s="7">
        <v>12.077000000000002</v>
      </c>
      <c r="C107" s="8"/>
    </row>
    <row r="124" spans="1:16">
      <c r="A124" s="6" t="s">
        <v>51</v>
      </c>
      <c r="B124" s="7"/>
      <c r="C124" s="8"/>
      <c r="O124" s="10" t="s">
        <v>78</v>
      </c>
      <c r="P124" s="10"/>
    </row>
    <row r="125" spans="1:16">
      <c r="A125" s="7" t="s">
        <v>5</v>
      </c>
      <c r="B125" s="7" t="s">
        <v>46</v>
      </c>
      <c r="C125" s="8" t="s">
        <v>48</v>
      </c>
      <c r="O125" s="7" t="s">
        <v>5</v>
      </c>
      <c r="P125" s="7" t="s">
        <v>46</v>
      </c>
    </row>
    <row r="126" spans="1:16">
      <c r="A126" s="7">
        <v>0</v>
      </c>
      <c r="B126" s="7">
        <v>13.346000000000004</v>
      </c>
      <c r="C126" s="8" t="s">
        <v>66</v>
      </c>
      <c r="O126" s="7">
        <v>0</v>
      </c>
      <c r="P126" s="7">
        <v>13.346000000000004</v>
      </c>
    </row>
    <row r="127" spans="1:16">
      <c r="A127" s="7">
        <v>1</v>
      </c>
      <c r="B127" s="7">
        <v>13.296000000000003</v>
      </c>
      <c r="C127" s="8"/>
      <c r="O127" s="7">
        <v>1</v>
      </c>
      <c r="P127" s="7">
        <v>13.296000000000003</v>
      </c>
    </row>
    <row r="128" spans="1:16">
      <c r="A128" s="7">
        <v>2</v>
      </c>
      <c r="B128" s="7">
        <v>12.296000000000003</v>
      </c>
      <c r="C128" s="8"/>
      <c r="O128" s="7">
        <v>2</v>
      </c>
      <c r="P128" s="7">
        <v>12.296000000000003</v>
      </c>
    </row>
    <row r="129" spans="1:16">
      <c r="A129" s="7">
        <v>3</v>
      </c>
      <c r="B129" s="7">
        <v>11.676000000000004</v>
      </c>
      <c r="C129" s="8"/>
      <c r="O129" s="7">
        <v>3</v>
      </c>
      <c r="P129" s="7">
        <v>11.676000000000004</v>
      </c>
    </row>
    <row r="130" spans="1:16">
      <c r="A130" s="7">
        <v>4</v>
      </c>
      <c r="B130" s="7">
        <v>11.112000000000004</v>
      </c>
      <c r="C130" s="8"/>
      <c r="O130" s="7">
        <v>4</v>
      </c>
      <c r="P130" s="7">
        <v>11.112000000000004</v>
      </c>
    </row>
    <row r="131" spans="1:16">
      <c r="A131" s="7">
        <v>5</v>
      </c>
      <c r="B131" s="7">
        <v>10.362000000000004</v>
      </c>
      <c r="C131" s="8"/>
      <c r="O131" s="7">
        <f>O130+(P130-P135)*1.5</f>
        <v>5.0680000000000049</v>
      </c>
      <c r="P131" s="7">
        <v>10.4</v>
      </c>
    </row>
    <row r="132" spans="1:16">
      <c r="A132" s="7">
        <v>6</v>
      </c>
      <c r="B132" s="7">
        <v>10.562000000000003</v>
      </c>
      <c r="C132" s="8"/>
      <c r="O132" s="5">
        <f>O131+2.5</f>
        <v>7.5680000000000049</v>
      </c>
      <c r="P132" s="9">
        <v>10.4</v>
      </c>
    </row>
    <row r="133" spans="1:16">
      <c r="A133" s="7">
        <v>7</v>
      </c>
      <c r="B133" s="7">
        <v>10.542000000000003</v>
      </c>
      <c r="C133" s="8"/>
      <c r="O133" s="7">
        <f>ROUND(O132+(P132-P133)*1.5,2)</f>
        <v>9.67</v>
      </c>
      <c r="P133" s="7">
        <v>9</v>
      </c>
    </row>
    <row r="134" spans="1:16">
      <c r="A134" s="7">
        <v>9</v>
      </c>
      <c r="B134" s="7">
        <v>10.502000000000004</v>
      </c>
      <c r="C134" s="8"/>
      <c r="O134" s="7">
        <f>O133+10</f>
        <v>19.670000000000002</v>
      </c>
      <c r="P134" s="7">
        <v>9</v>
      </c>
    </row>
    <row r="135" spans="1:16">
      <c r="A135" s="7">
        <v>11</v>
      </c>
      <c r="B135" s="7">
        <v>10.552000000000003</v>
      </c>
      <c r="C135" s="8"/>
      <c r="O135" s="7">
        <f>ROUND(O134+(P135-P134)*1.5,2)</f>
        <v>21.77</v>
      </c>
      <c r="P135" s="7">
        <v>10.4</v>
      </c>
    </row>
    <row r="136" spans="1:16">
      <c r="A136" s="7">
        <v>13</v>
      </c>
      <c r="B136" s="7">
        <v>10.522000000000004</v>
      </c>
      <c r="C136" s="8"/>
      <c r="O136" s="7">
        <f>O135+2.5</f>
        <v>24.27</v>
      </c>
      <c r="P136" s="7">
        <v>10.4</v>
      </c>
    </row>
    <row r="137" spans="1:16">
      <c r="A137" s="7">
        <v>15</v>
      </c>
      <c r="B137" s="7">
        <v>10.522000000000004</v>
      </c>
      <c r="C137" s="8"/>
      <c r="O137" s="7">
        <v>25</v>
      </c>
      <c r="P137" s="7">
        <v>10.562000000000003</v>
      </c>
    </row>
    <row r="138" spans="1:16">
      <c r="A138" s="7">
        <v>17</v>
      </c>
      <c r="B138" s="7">
        <v>10.522000000000004</v>
      </c>
      <c r="C138" s="8"/>
      <c r="O138" s="7">
        <v>26</v>
      </c>
      <c r="P138" s="7">
        <v>10.642000000000003</v>
      </c>
    </row>
    <row r="139" spans="1:16">
      <c r="A139" s="7">
        <v>19</v>
      </c>
      <c r="B139" s="7">
        <v>10.482000000000003</v>
      </c>
      <c r="C139" s="8"/>
      <c r="O139" s="7">
        <v>27</v>
      </c>
      <c r="P139" s="7">
        <v>11.112000000000004</v>
      </c>
    </row>
    <row r="140" spans="1:16">
      <c r="A140" s="7">
        <v>21</v>
      </c>
      <c r="B140" s="7">
        <v>10.432000000000004</v>
      </c>
      <c r="C140" s="8"/>
      <c r="O140" s="7">
        <v>28</v>
      </c>
      <c r="P140" s="7">
        <v>11.546000000000003</v>
      </c>
    </row>
    <row r="141" spans="1:16">
      <c r="A141" s="7">
        <v>23</v>
      </c>
      <c r="B141" s="7">
        <v>10.322000000000003</v>
      </c>
      <c r="C141" s="8"/>
      <c r="O141" s="7">
        <v>29</v>
      </c>
      <c r="P141" s="7">
        <v>11.966000000000005</v>
      </c>
    </row>
    <row r="142" spans="1:16">
      <c r="A142" s="7">
        <v>24</v>
      </c>
      <c r="B142" s="7">
        <v>10.332000000000004</v>
      </c>
      <c r="C142" s="8"/>
      <c r="O142" s="7">
        <v>30</v>
      </c>
      <c r="P142" s="7">
        <v>12.076000000000004</v>
      </c>
    </row>
    <row r="143" spans="1:16">
      <c r="A143" s="7">
        <v>25</v>
      </c>
      <c r="B143" s="7">
        <v>10.562000000000003</v>
      </c>
      <c r="C143" s="8"/>
    </row>
    <row r="144" spans="1:16">
      <c r="A144" s="7">
        <v>26</v>
      </c>
      <c r="B144" s="7">
        <v>10.642000000000003</v>
      </c>
      <c r="C144" s="8"/>
    </row>
    <row r="145" spans="1:3">
      <c r="A145" s="7">
        <v>27</v>
      </c>
      <c r="B145" s="7">
        <v>11.112000000000004</v>
      </c>
      <c r="C145" s="8"/>
    </row>
    <row r="146" spans="1:3">
      <c r="A146" s="7">
        <v>28</v>
      </c>
      <c r="B146" s="7">
        <v>11.546000000000003</v>
      </c>
      <c r="C146" s="8"/>
    </row>
    <row r="147" spans="1:3">
      <c r="A147" s="7">
        <v>29</v>
      </c>
      <c r="B147" s="7">
        <v>11.966000000000005</v>
      </c>
      <c r="C147" s="8"/>
    </row>
    <row r="148" spans="1:3">
      <c r="A148" s="7">
        <v>30</v>
      </c>
      <c r="B148" s="7">
        <v>12.076000000000004</v>
      </c>
      <c r="C148" s="8"/>
    </row>
    <row r="166" spans="1:16">
      <c r="A166" s="6" t="s">
        <v>52</v>
      </c>
      <c r="B166" s="7"/>
      <c r="C166" s="8"/>
      <c r="O166" s="10" t="s">
        <v>78</v>
      </c>
      <c r="P166" s="10"/>
    </row>
    <row r="167" spans="1:16">
      <c r="A167" s="7" t="s">
        <v>5</v>
      </c>
      <c r="B167" s="7" t="s">
        <v>46</v>
      </c>
      <c r="C167" s="8" t="s">
        <v>48</v>
      </c>
      <c r="O167" s="7" t="s">
        <v>5</v>
      </c>
      <c r="P167" s="7" t="s">
        <v>46</v>
      </c>
    </row>
    <row r="168" spans="1:16">
      <c r="A168" s="7">
        <v>0</v>
      </c>
      <c r="B168" s="7">
        <v>13.535000000000002</v>
      </c>
      <c r="C168" s="8" t="s">
        <v>66</v>
      </c>
      <c r="O168" s="7">
        <v>0</v>
      </c>
      <c r="P168" s="7">
        <v>13.535000000000002</v>
      </c>
    </row>
    <row r="169" spans="1:16">
      <c r="A169" s="7">
        <v>1</v>
      </c>
      <c r="B169" s="7">
        <v>13.505000000000003</v>
      </c>
      <c r="C169" s="8"/>
      <c r="O169" s="7">
        <v>1</v>
      </c>
      <c r="P169" s="7">
        <v>13.505000000000003</v>
      </c>
    </row>
    <row r="170" spans="1:16">
      <c r="A170" s="7">
        <v>2</v>
      </c>
      <c r="B170" s="7">
        <v>12.825000000000003</v>
      </c>
      <c r="C170" s="8"/>
      <c r="O170" s="7">
        <v>2</v>
      </c>
      <c r="P170" s="7">
        <v>12.825000000000003</v>
      </c>
    </row>
    <row r="171" spans="1:16">
      <c r="A171" s="7">
        <v>3</v>
      </c>
      <c r="B171" s="7">
        <v>12.145000000000003</v>
      </c>
      <c r="C171" s="8"/>
      <c r="O171" s="7">
        <v>3</v>
      </c>
      <c r="P171" s="7">
        <v>12.145000000000003</v>
      </c>
    </row>
    <row r="172" spans="1:16">
      <c r="A172" s="7">
        <v>4</v>
      </c>
      <c r="B172" s="7">
        <v>11.525000000000002</v>
      </c>
      <c r="C172" s="8"/>
      <c r="O172" s="7">
        <v>4</v>
      </c>
      <c r="P172" s="7">
        <v>11.525000000000002</v>
      </c>
    </row>
    <row r="173" spans="1:16">
      <c r="A173" s="7">
        <v>5</v>
      </c>
      <c r="B173" s="7">
        <v>11.185000000000002</v>
      </c>
      <c r="C173" s="8"/>
      <c r="O173" s="7">
        <v>5</v>
      </c>
      <c r="P173" s="7">
        <v>11.185000000000002</v>
      </c>
    </row>
    <row r="174" spans="1:16">
      <c r="A174" s="7">
        <v>5</v>
      </c>
      <c r="B174" s="7">
        <v>11.126000000000003</v>
      </c>
      <c r="C174" s="8"/>
      <c r="O174" s="7">
        <v>5</v>
      </c>
      <c r="P174" s="7">
        <v>11.126000000000003</v>
      </c>
    </row>
    <row r="175" spans="1:16">
      <c r="A175" s="7">
        <v>6</v>
      </c>
      <c r="B175" s="7">
        <v>10.966000000000003</v>
      </c>
      <c r="C175" s="8"/>
      <c r="O175" s="7">
        <v>6</v>
      </c>
      <c r="P175" s="7">
        <v>10.966000000000003</v>
      </c>
    </row>
    <row r="176" spans="1:16">
      <c r="A176" s="7">
        <v>7</v>
      </c>
      <c r="B176" s="7">
        <v>10.736000000000002</v>
      </c>
      <c r="C176" s="8"/>
      <c r="O176" s="7">
        <v>7</v>
      </c>
      <c r="P176" s="7">
        <v>10.736000000000002</v>
      </c>
    </row>
    <row r="177" spans="1:16">
      <c r="A177" s="7">
        <v>8</v>
      </c>
      <c r="B177" s="7">
        <v>10.566000000000003</v>
      </c>
      <c r="C177" s="8"/>
      <c r="O177" s="7">
        <v>8</v>
      </c>
      <c r="P177" s="7">
        <v>10.566000000000003</v>
      </c>
    </row>
    <row r="178" spans="1:16">
      <c r="A178" s="7">
        <v>9</v>
      </c>
      <c r="B178" s="7">
        <v>10.576000000000002</v>
      </c>
      <c r="C178" s="8"/>
      <c r="O178" s="7">
        <f>O177+(P177-P182)*1.5</f>
        <v>8.2490000000000023</v>
      </c>
      <c r="P178" s="7">
        <v>10.4</v>
      </c>
    </row>
    <row r="179" spans="1:16">
      <c r="A179" s="7">
        <v>11</v>
      </c>
      <c r="B179" s="7">
        <v>10.516000000000004</v>
      </c>
      <c r="C179" s="8"/>
      <c r="O179" s="5">
        <f>O178+2.5</f>
        <v>10.749000000000002</v>
      </c>
      <c r="P179" s="9">
        <v>10.4</v>
      </c>
    </row>
    <row r="180" spans="1:16">
      <c r="A180" s="7">
        <v>13</v>
      </c>
      <c r="B180" s="7">
        <v>10.596000000000004</v>
      </c>
      <c r="C180" s="8"/>
      <c r="O180" s="7">
        <f>ROUND(O179+(P179-P180)*1.5,2)</f>
        <v>12.85</v>
      </c>
      <c r="P180" s="7">
        <v>9</v>
      </c>
    </row>
    <row r="181" spans="1:16">
      <c r="A181" s="7">
        <v>15</v>
      </c>
      <c r="B181" s="7">
        <v>10.556000000000003</v>
      </c>
      <c r="C181" s="8"/>
      <c r="O181" s="7">
        <f>O180+10</f>
        <v>22.85</v>
      </c>
      <c r="P181" s="7">
        <v>9</v>
      </c>
    </row>
    <row r="182" spans="1:16">
      <c r="A182" s="7">
        <v>17</v>
      </c>
      <c r="B182" s="7">
        <v>10.416000000000004</v>
      </c>
      <c r="C182" s="8"/>
      <c r="O182" s="7">
        <f>ROUND(O181+(P182-P181)*1.5,2)</f>
        <v>24.95</v>
      </c>
      <c r="P182" s="7">
        <v>10.4</v>
      </c>
    </row>
    <row r="183" spans="1:16">
      <c r="A183" s="7">
        <v>19</v>
      </c>
      <c r="B183" s="7">
        <v>10.526000000000003</v>
      </c>
      <c r="C183" s="8"/>
      <c r="O183" s="7">
        <f>O182+2.5</f>
        <v>27.45</v>
      </c>
      <c r="P183" s="7">
        <v>10.4</v>
      </c>
    </row>
    <row r="184" spans="1:16">
      <c r="A184" s="7">
        <v>21</v>
      </c>
      <c r="B184" s="7">
        <v>10.506000000000004</v>
      </c>
      <c r="C184" s="8"/>
      <c r="O184" s="7">
        <v>29</v>
      </c>
      <c r="P184" s="7">
        <v>10.586000000000002</v>
      </c>
    </row>
    <row r="185" spans="1:16">
      <c r="A185" s="7">
        <v>23</v>
      </c>
      <c r="B185" s="7">
        <v>10.566000000000003</v>
      </c>
      <c r="C185" s="8"/>
      <c r="O185" s="7">
        <v>31</v>
      </c>
      <c r="P185" s="7">
        <v>10.616000000000003</v>
      </c>
    </row>
    <row r="186" spans="1:16">
      <c r="A186" s="7">
        <v>25</v>
      </c>
      <c r="B186" s="7">
        <v>10.546000000000003</v>
      </c>
      <c r="C186" s="8"/>
      <c r="O186" s="7">
        <v>32</v>
      </c>
      <c r="P186" s="7">
        <v>10.606000000000003</v>
      </c>
    </row>
    <row r="187" spans="1:16">
      <c r="A187" s="7">
        <v>27</v>
      </c>
      <c r="B187" s="7">
        <v>10.596000000000004</v>
      </c>
      <c r="C187" s="8"/>
      <c r="O187" s="7">
        <v>33</v>
      </c>
      <c r="P187" s="7">
        <v>10.676000000000004</v>
      </c>
    </row>
    <row r="188" spans="1:16">
      <c r="A188" s="7">
        <v>29</v>
      </c>
      <c r="B188" s="7">
        <v>10.586000000000002</v>
      </c>
      <c r="C188" s="8"/>
      <c r="O188" s="7">
        <v>34</v>
      </c>
      <c r="P188" s="7">
        <v>11.126000000000003</v>
      </c>
    </row>
    <row r="189" spans="1:16">
      <c r="A189" s="7">
        <v>31</v>
      </c>
      <c r="B189" s="7">
        <v>10.616000000000003</v>
      </c>
      <c r="C189" s="8"/>
      <c r="O189" s="7">
        <v>35</v>
      </c>
      <c r="P189" s="7">
        <v>11.485000000000003</v>
      </c>
    </row>
    <row r="190" spans="1:16">
      <c r="A190" s="7">
        <v>32</v>
      </c>
      <c r="B190" s="7">
        <v>10.606000000000003</v>
      </c>
      <c r="C190" s="8"/>
      <c r="O190" s="7">
        <v>36</v>
      </c>
      <c r="P190" s="7">
        <v>11.645000000000003</v>
      </c>
    </row>
    <row r="191" spans="1:16">
      <c r="A191" s="7">
        <v>33</v>
      </c>
      <c r="B191" s="7">
        <v>10.676000000000004</v>
      </c>
      <c r="C191" s="8"/>
      <c r="O191" s="7">
        <v>38</v>
      </c>
      <c r="P191" s="7">
        <v>11.645000000000003</v>
      </c>
    </row>
    <row r="192" spans="1:16">
      <c r="A192" s="7">
        <v>34</v>
      </c>
      <c r="B192" s="7">
        <v>11.126000000000003</v>
      </c>
      <c r="C192" s="8"/>
    </row>
    <row r="193" spans="1:16">
      <c r="A193" s="7">
        <v>35</v>
      </c>
      <c r="B193" s="7">
        <v>11.485000000000003</v>
      </c>
      <c r="C193" s="8"/>
    </row>
    <row r="194" spans="1:16">
      <c r="A194" s="7">
        <v>36</v>
      </c>
      <c r="B194" s="7">
        <v>11.645000000000003</v>
      </c>
      <c r="C194" s="8"/>
    </row>
    <row r="195" spans="1:16">
      <c r="A195" s="7">
        <v>38</v>
      </c>
      <c r="B195" s="7">
        <v>11.645000000000003</v>
      </c>
      <c r="C195" s="8"/>
    </row>
    <row r="207" spans="1:16">
      <c r="A207" s="6" t="s">
        <v>53</v>
      </c>
      <c r="B207" s="7"/>
      <c r="C207" s="8"/>
      <c r="O207" s="10" t="s">
        <v>78</v>
      </c>
      <c r="P207" s="10"/>
    </row>
    <row r="208" spans="1:16">
      <c r="A208" s="7" t="s">
        <v>5</v>
      </c>
      <c r="B208" s="7" t="s">
        <v>46</v>
      </c>
      <c r="C208" s="8" t="s">
        <v>48</v>
      </c>
      <c r="O208" s="7" t="s">
        <v>5</v>
      </c>
      <c r="P208" s="7" t="s">
        <v>46</v>
      </c>
    </row>
    <row r="209" spans="1:16">
      <c r="A209" s="7">
        <v>0</v>
      </c>
      <c r="B209" s="7">
        <v>13.417000000000003</v>
      </c>
      <c r="C209" s="8" t="s">
        <v>66</v>
      </c>
      <c r="O209" s="7">
        <v>0</v>
      </c>
      <c r="P209" s="7">
        <v>13.417000000000003</v>
      </c>
    </row>
    <row r="210" spans="1:16">
      <c r="A210" s="7">
        <v>1</v>
      </c>
      <c r="B210" s="7">
        <v>13.277000000000003</v>
      </c>
      <c r="C210" s="8"/>
      <c r="O210" s="7">
        <v>1</v>
      </c>
      <c r="P210" s="7">
        <v>13.277000000000003</v>
      </c>
    </row>
    <row r="211" spans="1:16">
      <c r="A211" s="7">
        <v>2</v>
      </c>
      <c r="B211" s="7">
        <v>12.537000000000003</v>
      </c>
      <c r="C211" s="8"/>
      <c r="O211" s="7">
        <v>2</v>
      </c>
      <c r="P211" s="7">
        <v>12.537000000000003</v>
      </c>
    </row>
    <row r="212" spans="1:16">
      <c r="A212" s="7">
        <v>3</v>
      </c>
      <c r="B212" s="7">
        <v>11.777000000000003</v>
      </c>
      <c r="C212" s="8"/>
      <c r="O212" s="7">
        <v>3</v>
      </c>
      <c r="P212" s="7">
        <v>11.777000000000003</v>
      </c>
    </row>
    <row r="213" spans="1:16">
      <c r="A213" s="7">
        <v>4</v>
      </c>
      <c r="B213" s="7">
        <v>11.277000000000003</v>
      </c>
      <c r="C213" s="8"/>
      <c r="O213" s="7">
        <v>4</v>
      </c>
      <c r="P213" s="7">
        <v>11.277000000000003</v>
      </c>
    </row>
    <row r="214" spans="1:16">
      <c r="A214" s="7">
        <v>4.5</v>
      </c>
      <c r="B214" s="7">
        <v>11.134000000000004</v>
      </c>
      <c r="C214" s="8"/>
      <c r="O214" s="7">
        <f>O213+(P213-P218)*1.5</f>
        <v>5.3155000000000037</v>
      </c>
      <c r="P214" s="7">
        <v>10.4</v>
      </c>
    </row>
    <row r="215" spans="1:16">
      <c r="A215" s="7">
        <v>5</v>
      </c>
      <c r="B215" s="7">
        <v>10.854000000000005</v>
      </c>
      <c r="C215" s="8"/>
      <c r="O215" s="5">
        <f>O214+2.5</f>
        <v>7.8155000000000037</v>
      </c>
      <c r="P215" s="9">
        <v>10.4</v>
      </c>
    </row>
    <row r="216" spans="1:16">
      <c r="A216" s="7">
        <v>6</v>
      </c>
      <c r="B216" s="7">
        <v>10.704000000000004</v>
      </c>
      <c r="C216" s="8"/>
      <c r="O216" s="7">
        <f>ROUND(O215+(P215-P216)*1.5,2)</f>
        <v>9.92</v>
      </c>
      <c r="P216" s="7">
        <v>9</v>
      </c>
    </row>
    <row r="217" spans="1:16">
      <c r="A217" s="7">
        <v>7</v>
      </c>
      <c r="B217" s="7">
        <v>10.534000000000004</v>
      </c>
      <c r="C217" s="8"/>
      <c r="O217" s="7">
        <f>O216+10</f>
        <v>19.920000000000002</v>
      </c>
      <c r="P217" s="7">
        <v>9</v>
      </c>
    </row>
    <row r="218" spans="1:16">
      <c r="A218" s="7">
        <v>8</v>
      </c>
      <c r="B218" s="7">
        <v>10.604000000000005</v>
      </c>
      <c r="C218" s="8"/>
      <c r="O218" s="7">
        <f>ROUND(O217+(P218-P217)*1.5,2)</f>
        <v>22.02</v>
      </c>
      <c r="P218" s="7">
        <v>10.4</v>
      </c>
    </row>
    <row r="219" spans="1:16">
      <c r="A219" s="7">
        <v>11</v>
      </c>
      <c r="B219" s="7">
        <v>10.684000000000005</v>
      </c>
      <c r="C219" s="8"/>
      <c r="O219" s="7">
        <f>O218+2.5</f>
        <v>24.52</v>
      </c>
      <c r="P219" s="7">
        <v>10.4</v>
      </c>
    </row>
    <row r="220" spans="1:16">
      <c r="A220" s="7">
        <v>12</v>
      </c>
      <c r="B220" s="7">
        <v>10.614000000000004</v>
      </c>
      <c r="C220" s="8"/>
      <c r="O220" s="7">
        <v>25</v>
      </c>
      <c r="P220" s="7">
        <v>10.694000000000004</v>
      </c>
    </row>
    <row r="221" spans="1:16">
      <c r="A221" s="7">
        <v>14</v>
      </c>
      <c r="B221" s="7">
        <v>10.564000000000004</v>
      </c>
      <c r="C221" s="8"/>
      <c r="O221" s="7">
        <v>26</v>
      </c>
      <c r="P221" s="7">
        <v>11.134000000000004</v>
      </c>
    </row>
    <row r="222" spans="1:16">
      <c r="A222" s="7">
        <v>16</v>
      </c>
      <c r="B222" s="7">
        <v>10.524000000000004</v>
      </c>
      <c r="C222" s="8"/>
      <c r="O222" s="7">
        <v>27</v>
      </c>
      <c r="P222" s="7">
        <v>11.847</v>
      </c>
    </row>
    <row r="223" spans="1:16">
      <c r="A223" s="7">
        <v>18</v>
      </c>
      <c r="B223" s="7">
        <v>10.584000000000003</v>
      </c>
      <c r="C223" s="8"/>
      <c r="O223" s="7">
        <v>28</v>
      </c>
      <c r="P223" s="7">
        <v>11.787000000000003</v>
      </c>
    </row>
    <row r="224" spans="1:16">
      <c r="A224" s="7">
        <v>20</v>
      </c>
      <c r="B224" s="7">
        <v>10.564000000000004</v>
      </c>
      <c r="C224" s="8"/>
      <c r="O224" s="7">
        <v>29</v>
      </c>
      <c r="P224" s="7">
        <v>11.807000000000004</v>
      </c>
    </row>
    <row r="225" spans="1:16">
      <c r="A225" s="7">
        <v>22</v>
      </c>
      <c r="B225" s="7">
        <v>10.544000000000004</v>
      </c>
      <c r="C225" s="8"/>
      <c r="O225" s="7">
        <v>31</v>
      </c>
      <c r="P225" s="7">
        <v>11.807000000000004</v>
      </c>
    </row>
    <row r="226" spans="1:16">
      <c r="A226" s="7">
        <v>23</v>
      </c>
      <c r="B226" s="7">
        <v>10.574000000000003</v>
      </c>
      <c r="C226" s="8"/>
    </row>
    <row r="227" spans="1:16">
      <c r="A227" s="7">
        <v>24</v>
      </c>
      <c r="B227" s="7">
        <v>10.584000000000003</v>
      </c>
      <c r="C227" s="8"/>
    </row>
    <row r="228" spans="1:16">
      <c r="A228" s="7">
        <v>25</v>
      </c>
      <c r="B228" s="7">
        <v>10.694000000000004</v>
      </c>
      <c r="C228" s="8"/>
    </row>
    <row r="229" spans="1:16">
      <c r="A229" s="7">
        <v>26</v>
      </c>
      <c r="B229" s="7">
        <v>11.134000000000004</v>
      </c>
      <c r="C229" s="8"/>
    </row>
    <row r="230" spans="1:16">
      <c r="A230" s="7">
        <v>27</v>
      </c>
      <c r="B230" s="7">
        <v>11.847</v>
      </c>
      <c r="C230" s="8"/>
    </row>
    <row r="231" spans="1:16">
      <c r="A231" s="7">
        <v>28</v>
      </c>
      <c r="B231" s="7">
        <v>11.787000000000003</v>
      </c>
      <c r="C231" s="8"/>
    </row>
    <row r="232" spans="1:16">
      <c r="A232" s="7">
        <v>29</v>
      </c>
      <c r="B232" s="7">
        <v>11.807000000000004</v>
      </c>
      <c r="C232" s="8"/>
    </row>
    <row r="233" spans="1:16">
      <c r="A233" s="7">
        <v>31</v>
      </c>
      <c r="B233" s="7">
        <v>11.807000000000004</v>
      </c>
      <c r="C233" s="8"/>
    </row>
    <row r="248" spans="1:16">
      <c r="A248" s="6" t="s">
        <v>54</v>
      </c>
      <c r="B248" s="7"/>
      <c r="C248" s="8"/>
      <c r="O248" s="10" t="s">
        <v>78</v>
      </c>
      <c r="P248" s="10"/>
    </row>
    <row r="249" spans="1:16">
      <c r="A249" s="7" t="s">
        <v>5</v>
      </c>
      <c r="B249" s="7" t="s">
        <v>46</v>
      </c>
      <c r="C249" s="8" t="s">
        <v>48</v>
      </c>
      <c r="O249" s="7" t="s">
        <v>5</v>
      </c>
      <c r="P249" s="7" t="s">
        <v>46</v>
      </c>
    </row>
    <row r="250" spans="1:16">
      <c r="A250" s="7">
        <v>0</v>
      </c>
      <c r="B250" s="7">
        <v>13.448000000000004</v>
      </c>
      <c r="C250" s="8" t="s">
        <v>66</v>
      </c>
      <c r="O250" s="7">
        <v>0</v>
      </c>
      <c r="P250" s="7">
        <v>13.448000000000004</v>
      </c>
    </row>
    <row r="251" spans="1:16">
      <c r="A251" s="7">
        <v>1</v>
      </c>
      <c r="B251" s="7">
        <v>13.388000000000005</v>
      </c>
      <c r="C251" s="8"/>
      <c r="O251" s="7">
        <v>1</v>
      </c>
      <c r="P251" s="7">
        <v>13.388000000000005</v>
      </c>
    </row>
    <row r="252" spans="1:16">
      <c r="A252" s="7">
        <v>2</v>
      </c>
      <c r="B252" s="7">
        <v>12.768000000000004</v>
      </c>
      <c r="C252" s="8"/>
      <c r="O252" s="7">
        <v>2</v>
      </c>
      <c r="P252" s="7">
        <v>12.768000000000004</v>
      </c>
    </row>
    <row r="253" spans="1:16">
      <c r="A253" s="7">
        <v>3</v>
      </c>
      <c r="B253" s="7">
        <v>11.788000000000004</v>
      </c>
      <c r="C253" s="8"/>
      <c r="O253" s="7">
        <v>3</v>
      </c>
      <c r="P253" s="7">
        <v>11.788000000000004</v>
      </c>
    </row>
    <row r="254" spans="1:16">
      <c r="A254" s="7">
        <v>4</v>
      </c>
      <c r="B254" s="7">
        <v>11.448000000000004</v>
      </c>
      <c r="C254" s="8"/>
      <c r="O254" s="7">
        <v>4</v>
      </c>
      <c r="P254" s="7">
        <v>11.448000000000004</v>
      </c>
    </row>
    <row r="255" spans="1:16">
      <c r="A255" s="7">
        <v>5</v>
      </c>
      <c r="B255" s="7">
        <v>11.278000000000004</v>
      </c>
      <c r="C255" s="8"/>
      <c r="O255" s="7">
        <v>5</v>
      </c>
      <c r="P255" s="7">
        <v>11.278000000000004</v>
      </c>
    </row>
    <row r="256" spans="1:16">
      <c r="A256" s="7">
        <v>6</v>
      </c>
      <c r="B256" s="7">
        <v>11.140000000000004</v>
      </c>
      <c r="C256" s="8"/>
      <c r="O256" s="7">
        <v>6</v>
      </c>
      <c r="P256" s="7">
        <v>11.140000000000004</v>
      </c>
    </row>
    <row r="257" spans="1:16">
      <c r="A257" s="7">
        <v>7</v>
      </c>
      <c r="B257" s="7">
        <v>10.650000000000004</v>
      </c>
      <c r="C257" s="8"/>
      <c r="O257" s="7">
        <v>7</v>
      </c>
      <c r="P257" s="7">
        <v>10.650000000000004</v>
      </c>
    </row>
    <row r="258" spans="1:16">
      <c r="A258" s="7">
        <v>8</v>
      </c>
      <c r="B258" s="7">
        <v>10.630000000000004</v>
      </c>
      <c r="C258" s="8"/>
      <c r="O258" s="7">
        <f>O257+(P257-P262)*1.5</f>
        <v>7.3750000000000053</v>
      </c>
      <c r="P258" s="7">
        <v>10.4</v>
      </c>
    </row>
    <row r="259" spans="1:16">
      <c r="A259" s="7">
        <v>9</v>
      </c>
      <c r="B259" s="7">
        <v>10.600000000000005</v>
      </c>
      <c r="C259" s="8"/>
      <c r="O259" s="5">
        <f>O258+2.5</f>
        <v>9.8750000000000053</v>
      </c>
      <c r="P259" s="9">
        <v>10.4</v>
      </c>
    </row>
    <row r="260" spans="1:16">
      <c r="A260" s="7">
        <v>11</v>
      </c>
      <c r="B260" s="7">
        <v>10.680000000000003</v>
      </c>
      <c r="C260" s="8"/>
      <c r="O260" s="7">
        <f>ROUND(O259+(P259-P260)*1.5,2)</f>
        <v>11.98</v>
      </c>
      <c r="P260" s="7">
        <v>9</v>
      </c>
    </row>
    <row r="261" spans="1:16">
      <c r="A261" s="7">
        <v>13</v>
      </c>
      <c r="B261" s="7">
        <v>10.650000000000004</v>
      </c>
      <c r="C261" s="8"/>
      <c r="O261" s="7">
        <f>O260+10</f>
        <v>21.98</v>
      </c>
      <c r="P261" s="7">
        <v>9</v>
      </c>
    </row>
    <row r="262" spans="1:16">
      <c r="A262" s="7">
        <v>15</v>
      </c>
      <c r="B262" s="7">
        <v>10.670000000000003</v>
      </c>
      <c r="C262" s="8"/>
      <c r="O262" s="7">
        <f>ROUND(O261+(P262-P261)*1.5,2)</f>
        <v>24.08</v>
      </c>
      <c r="P262" s="7">
        <v>10.4</v>
      </c>
    </row>
    <row r="263" spans="1:16">
      <c r="A263" s="7">
        <v>17</v>
      </c>
      <c r="B263" s="7">
        <v>10.640000000000004</v>
      </c>
      <c r="C263" s="8"/>
      <c r="O263" s="7">
        <f>O262+2.5</f>
        <v>26.58</v>
      </c>
      <c r="P263" s="7">
        <v>10.4</v>
      </c>
    </row>
    <row r="264" spans="1:16">
      <c r="A264" s="7">
        <v>19</v>
      </c>
      <c r="B264" s="7">
        <v>10.570000000000004</v>
      </c>
      <c r="C264" s="8"/>
      <c r="O264" s="7">
        <v>27</v>
      </c>
      <c r="P264" s="7">
        <v>10.590000000000003</v>
      </c>
    </row>
    <row r="265" spans="1:16">
      <c r="A265" s="7">
        <v>21</v>
      </c>
      <c r="B265" s="7">
        <v>10.650000000000004</v>
      </c>
      <c r="C265" s="8"/>
      <c r="O265" s="7">
        <v>28</v>
      </c>
      <c r="P265" s="7">
        <v>10.700000000000005</v>
      </c>
    </row>
    <row r="266" spans="1:16">
      <c r="A266" s="7">
        <v>23</v>
      </c>
      <c r="B266" s="7">
        <v>10.620000000000005</v>
      </c>
      <c r="C266" s="8"/>
      <c r="O266" s="7">
        <v>29</v>
      </c>
      <c r="P266" s="7">
        <v>11.140000000000004</v>
      </c>
    </row>
    <row r="267" spans="1:16">
      <c r="A267" s="7">
        <v>25</v>
      </c>
      <c r="B267" s="7">
        <v>10.540000000000004</v>
      </c>
      <c r="C267" s="8"/>
      <c r="O267" s="7">
        <v>30</v>
      </c>
      <c r="P267" s="7">
        <v>11.558000000000003</v>
      </c>
    </row>
    <row r="268" spans="1:16">
      <c r="A268" s="7">
        <v>26</v>
      </c>
      <c r="B268" s="7">
        <v>10.610000000000005</v>
      </c>
      <c r="C268" s="8"/>
      <c r="O268" s="7">
        <v>31</v>
      </c>
      <c r="P268" s="7">
        <v>12.098000000000004</v>
      </c>
    </row>
    <row r="269" spans="1:16">
      <c r="A269" s="7">
        <v>27</v>
      </c>
      <c r="B269" s="7">
        <v>10.590000000000003</v>
      </c>
      <c r="C269" s="8"/>
      <c r="O269" s="7">
        <v>32</v>
      </c>
      <c r="P269" s="7">
        <v>12.298000000000005</v>
      </c>
    </row>
    <row r="270" spans="1:16">
      <c r="A270" s="7">
        <v>28</v>
      </c>
      <c r="B270" s="7">
        <v>10.700000000000005</v>
      </c>
      <c r="C270" s="8"/>
    </row>
    <row r="271" spans="1:16">
      <c r="A271" s="7">
        <v>29</v>
      </c>
      <c r="B271" s="7">
        <v>11.140000000000004</v>
      </c>
      <c r="C271" s="8"/>
    </row>
    <row r="272" spans="1:16">
      <c r="A272" s="7">
        <v>30</v>
      </c>
      <c r="B272" s="7">
        <v>11.558000000000003</v>
      </c>
      <c r="C272" s="8"/>
    </row>
    <row r="273" spans="1:3">
      <c r="A273" s="7">
        <v>31</v>
      </c>
      <c r="B273" s="7">
        <v>12.098000000000004</v>
      </c>
      <c r="C273" s="8"/>
    </row>
    <row r="274" spans="1:3">
      <c r="A274" s="7">
        <v>32</v>
      </c>
      <c r="B274" s="7">
        <v>12.298000000000005</v>
      </c>
      <c r="C274" s="8"/>
    </row>
    <row r="288" spans="1:3">
      <c r="A288" s="6" t="s">
        <v>55</v>
      </c>
      <c r="B288" s="7"/>
      <c r="C288" s="8"/>
    </row>
    <row r="289" spans="1:16">
      <c r="A289" s="7" t="s">
        <v>5</v>
      </c>
      <c r="B289" s="7" t="s">
        <v>46</v>
      </c>
      <c r="C289" s="8" t="s">
        <v>48</v>
      </c>
      <c r="O289" s="10" t="s">
        <v>78</v>
      </c>
      <c r="P289" s="10"/>
    </row>
    <row r="290" spans="1:16">
      <c r="A290" s="7">
        <v>0</v>
      </c>
      <c r="B290" s="7">
        <v>13.262000000000006</v>
      </c>
      <c r="C290" s="8" t="s">
        <v>66</v>
      </c>
      <c r="O290" s="7" t="s">
        <v>5</v>
      </c>
      <c r="P290" s="7" t="s">
        <v>46</v>
      </c>
    </row>
    <row r="291" spans="1:16">
      <c r="A291" s="7">
        <v>1</v>
      </c>
      <c r="B291" s="7">
        <v>13.072000000000005</v>
      </c>
      <c r="C291" s="8"/>
      <c r="O291" s="7">
        <v>0</v>
      </c>
      <c r="P291" s="7">
        <v>13.262000000000006</v>
      </c>
    </row>
    <row r="292" spans="1:16">
      <c r="A292" s="7">
        <v>2</v>
      </c>
      <c r="B292" s="7">
        <v>11.782000000000005</v>
      </c>
      <c r="C292" s="8"/>
      <c r="O292" s="7">
        <v>1</v>
      </c>
      <c r="P292" s="7">
        <v>13.072000000000005</v>
      </c>
    </row>
    <row r="293" spans="1:16">
      <c r="A293" s="7">
        <v>3</v>
      </c>
      <c r="B293" s="7">
        <v>11.372000000000005</v>
      </c>
      <c r="C293" s="8"/>
      <c r="O293" s="7">
        <v>2</v>
      </c>
      <c r="P293" s="7">
        <v>11.782000000000005</v>
      </c>
    </row>
    <row r="294" spans="1:16">
      <c r="A294" s="7">
        <v>4</v>
      </c>
      <c r="B294" s="7">
        <v>11.140000000000004</v>
      </c>
      <c r="C294" s="8"/>
      <c r="O294" s="7">
        <v>3</v>
      </c>
      <c r="P294" s="7">
        <v>11.372000000000005</v>
      </c>
    </row>
    <row r="295" spans="1:16">
      <c r="A295" s="7">
        <v>5</v>
      </c>
      <c r="B295" s="7">
        <v>10.700000000000005</v>
      </c>
      <c r="C295" s="8"/>
      <c r="O295" s="7">
        <v>4</v>
      </c>
      <c r="P295" s="7">
        <v>11.140000000000004</v>
      </c>
    </row>
    <row r="296" spans="1:16">
      <c r="A296" s="7">
        <v>6</v>
      </c>
      <c r="B296" s="7">
        <v>10.630000000000004</v>
      </c>
      <c r="C296" s="8"/>
      <c r="O296" s="7">
        <v>5</v>
      </c>
      <c r="P296" s="7">
        <v>10.700000000000005</v>
      </c>
    </row>
    <row r="297" spans="1:16">
      <c r="A297" s="7">
        <v>7</v>
      </c>
      <c r="B297" s="7">
        <v>10.690000000000005</v>
      </c>
      <c r="C297" s="8"/>
      <c r="O297" s="7">
        <f>ROUND(O296+(P296-P297)*1.5,2)</f>
        <v>7.55</v>
      </c>
      <c r="P297" s="7">
        <v>9</v>
      </c>
    </row>
    <row r="298" spans="1:16">
      <c r="A298" s="7">
        <v>8</v>
      </c>
      <c r="B298" s="7">
        <v>10.540000000000004</v>
      </c>
      <c r="C298" s="8"/>
      <c r="O298" s="7">
        <f>O297+10</f>
        <v>17.55</v>
      </c>
      <c r="P298" s="7">
        <v>9</v>
      </c>
    </row>
    <row r="299" spans="1:16">
      <c r="A299" s="7">
        <v>9</v>
      </c>
      <c r="B299" s="7">
        <v>10.550000000000004</v>
      </c>
      <c r="C299" s="8"/>
      <c r="O299" s="7">
        <v>20</v>
      </c>
      <c r="P299" s="7">
        <v>10.620000000000005</v>
      </c>
    </row>
    <row r="300" spans="1:16">
      <c r="A300" s="7">
        <v>11</v>
      </c>
      <c r="B300" s="7">
        <v>10.580000000000004</v>
      </c>
      <c r="C300" s="8"/>
      <c r="O300" s="7">
        <v>21</v>
      </c>
      <c r="P300" s="7">
        <v>10.640000000000004</v>
      </c>
    </row>
    <row r="301" spans="1:16">
      <c r="A301" s="7">
        <v>13</v>
      </c>
      <c r="B301" s="7">
        <v>10.570000000000004</v>
      </c>
      <c r="C301" s="8"/>
      <c r="O301" s="7">
        <v>22</v>
      </c>
      <c r="P301" s="7">
        <v>11.140000000000004</v>
      </c>
    </row>
    <row r="302" spans="1:16">
      <c r="A302" s="7">
        <v>15</v>
      </c>
      <c r="B302" s="7">
        <v>10.530000000000005</v>
      </c>
      <c r="C302" s="8"/>
      <c r="O302" s="7">
        <v>23</v>
      </c>
      <c r="P302" s="7">
        <v>11.352000000000006</v>
      </c>
    </row>
    <row r="303" spans="1:16">
      <c r="A303" s="7">
        <v>17</v>
      </c>
      <c r="B303" s="7">
        <v>10.490000000000004</v>
      </c>
      <c r="C303" s="8"/>
      <c r="O303" s="7">
        <v>24</v>
      </c>
      <c r="P303" s="7">
        <v>11.982000000000005</v>
      </c>
    </row>
    <row r="304" spans="1:16">
      <c r="A304" s="7">
        <v>19</v>
      </c>
      <c r="B304" s="7">
        <v>10.510000000000003</v>
      </c>
      <c r="C304" s="8"/>
      <c r="O304" s="7">
        <v>26</v>
      </c>
      <c r="P304" s="7">
        <v>12.072000000000006</v>
      </c>
    </row>
    <row r="305" spans="1:16">
      <c r="A305" s="7">
        <v>20</v>
      </c>
      <c r="B305" s="7">
        <v>10.620000000000005</v>
      </c>
      <c r="C305" s="8"/>
      <c r="O305" s="7">
        <v>28</v>
      </c>
      <c r="P305" s="7">
        <v>12.122000000000005</v>
      </c>
    </row>
    <row r="306" spans="1:16">
      <c r="A306" s="7">
        <v>21</v>
      </c>
      <c r="B306" s="7">
        <v>10.640000000000004</v>
      </c>
      <c r="C306" s="8"/>
      <c r="O306" s="5"/>
      <c r="P306" s="5"/>
    </row>
    <row r="307" spans="1:16">
      <c r="A307" s="7">
        <v>22</v>
      </c>
      <c r="B307" s="7">
        <v>11.140000000000004</v>
      </c>
      <c r="C307" s="8"/>
    </row>
    <row r="308" spans="1:16">
      <c r="A308" s="7">
        <v>23</v>
      </c>
      <c r="B308" s="7">
        <v>11.352000000000006</v>
      </c>
      <c r="C308" s="8"/>
    </row>
    <row r="309" spans="1:16">
      <c r="A309" s="7">
        <v>24</v>
      </c>
      <c r="B309" s="7">
        <v>11.982000000000005</v>
      </c>
      <c r="C309" s="8"/>
    </row>
    <row r="310" spans="1:16">
      <c r="A310" s="7">
        <v>26</v>
      </c>
      <c r="B310" s="7">
        <v>12.072000000000006</v>
      </c>
      <c r="C310" s="8"/>
    </row>
    <row r="311" spans="1:16">
      <c r="A311" s="7">
        <v>28</v>
      </c>
      <c r="B311" s="7">
        <v>12.122000000000005</v>
      </c>
      <c r="C311" s="8"/>
    </row>
    <row r="329" spans="1:16">
      <c r="A329" s="6" t="s">
        <v>56</v>
      </c>
      <c r="B329" s="7"/>
      <c r="C329" s="8"/>
      <c r="O329" s="10" t="s">
        <v>78</v>
      </c>
      <c r="P329" s="10"/>
    </row>
    <row r="330" spans="1:16">
      <c r="A330" s="7" t="s">
        <v>5</v>
      </c>
      <c r="B330" s="7" t="s">
        <v>46</v>
      </c>
      <c r="C330" s="8" t="s">
        <v>48</v>
      </c>
      <c r="O330" s="7" t="s">
        <v>5</v>
      </c>
      <c r="P330" s="7" t="s">
        <v>46</v>
      </c>
    </row>
    <row r="331" spans="1:16">
      <c r="A331" s="7">
        <v>0</v>
      </c>
      <c r="B331" s="7">
        <v>13.444000000000006</v>
      </c>
      <c r="C331" s="8" t="s">
        <v>66</v>
      </c>
      <c r="O331" s="7">
        <v>0</v>
      </c>
      <c r="P331" s="7">
        <v>13.444000000000006</v>
      </c>
    </row>
    <row r="332" spans="1:16">
      <c r="A332" s="7">
        <v>1</v>
      </c>
      <c r="B332" s="7">
        <v>13.484000000000005</v>
      </c>
      <c r="C332" s="8"/>
      <c r="O332" s="7">
        <v>1</v>
      </c>
      <c r="P332" s="7">
        <v>13.484000000000005</v>
      </c>
    </row>
    <row r="333" spans="1:16">
      <c r="A333" s="7">
        <v>2</v>
      </c>
      <c r="B333" s="7">
        <v>12.914000000000005</v>
      </c>
      <c r="C333" s="8"/>
      <c r="O333" s="7">
        <v>2</v>
      </c>
      <c r="P333" s="7">
        <v>12.914000000000005</v>
      </c>
    </row>
    <row r="334" spans="1:16">
      <c r="A334" s="7">
        <v>3</v>
      </c>
      <c r="B334" s="7">
        <v>12.224000000000006</v>
      </c>
      <c r="C334" s="8"/>
      <c r="O334" s="7">
        <v>3</v>
      </c>
      <c r="P334" s="7">
        <v>12.224000000000006</v>
      </c>
    </row>
    <row r="335" spans="1:16">
      <c r="A335" s="7">
        <v>4</v>
      </c>
      <c r="B335" s="7">
        <v>11.614000000000004</v>
      </c>
      <c r="C335" s="8"/>
      <c r="O335" s="7">
        <v>4</v>
      </c>
      <c r="P335" s="7">
        <v>11.614000000000004</v>
      </c>
    </row>
    <row r="336" spans="1:16">
      <c r="A336" s="7">
        <v>5</v>
      </c>
      <c r="B336" s="7">
        <v>11.234000000000005</v>
      </c>
      <c r="C336" s="8"/>
      <c r="O336" s="7">
        <v>5</v>
      </c>
      <c r="P336" s="7">
        <v>11.234000000000005</v>
      </c>
    </row>
    <row r="337" spans="1:16">
      <c r="A337" s="7">
        <v>5.5</v>
      </c>
      <c r="B337" s="7">
        <v>11.150000000000006</v>
      </c>
      <c r="C337" s="8"/>
      <c r="O337" s="7">
        <v>5.5</v>
      </c>
      <c r="P337" s="7">
        <v>11.150000000000006</v>
      </c>
    </row>
    <row r="338" spans="1:16">
      <c r="A338" s="7">
        <v>6</v>
      </c>
      <c r="B338" s="7">
        <v>10.730000000000006</v>
      </c>
      <c r="C338" s="8"/>
      <c r="O338" s="7">
        <v>6</v>
      </c>
      <c r="P338" s="7">
        <v>10.730000000000006</v>
      </c>
    </row>
    <row r="339" spans="1:16">
      <c r="A339" s="7">
        <v>7</v>
      </c>
      <c r="B339" s="7">
        <v>10.680000000000005</v>
      </c>
      <c r="C339" s="8"/>
      <c r="O339" s="7">
        <v>7</v>
      </c>
      <c r="P339" s="7">
        <v>10.680000000000005</v>
      </c>
    </row>
    <row r="340" spans="1:16">
      <c r="A340" s="7">
        <v>8</v>
      </c>
      <c r="B340" s="7">
        <v>10.680000000000005</v>
      </c>
      <c r="C340" s="8"/>
      <c r="O340" s="7">
        <f>ROUND(O339+(P339-P340)*1.5,2)</f>
        <v>9.52</v>
      </c>
      <c r="P340" s="7">
        <v>9</v>
      </c>
    </row>
    <row r="341" spans="1:16">
      <c r="A341" s="7">
        <v>9</v>
      </c>
      <c r="B341" s="7">
        <v>10.730000000000006</v>
      </c>
      <c r="C341" s="8"/>
      <c r="O341" s="7">
        <f>O340+10</f>
        <v>19.52</v>
      </c>
      <c r="P341" s="7">
        <v>9</v>
      </c>
    </row>
    <row r="342" spans="1:16">
      <c r="A342" s="7">
        <v>11</v>
      </c>
      <c r="B342" s="7">
        <v>10.730000000000006</v>
      </c>
      <c r="C342" s="8"/>
      <c r="O342" s="7">
        <f>ROUND(O341+(P342-P341)*1.5,2)</f>
        <v>21.62</v>
      </c>
      <c r="P342" s="7">
        <v>10.4</v>
      </c>
    </row>
    <row r="343" spans="1:16">
      <c r="A343" s="7">
        <v>13</v>
      </c>
      <c r="B343" s="7">
        <v>10.650000000000006</v>
      </c>
      <c r="C343" s="8"/>
      <c r="O343" s="7">
        <v>22</v>
      </c>
      <c r="P343" s="7">
        <v>10.710000000000006</v>
      </c>
    </row>
    <row r="344" spans="1:16">
      <c r="A344" s="7">
        <v>15</v>
      </c>
      <c r="B344" s="7">
        <v>10.660000000000005</v>
      </c>
      <c r="C344" s="8"/>
      <c r="O344" s="7">
        <v>23</v>
      </c>
      <c r="P344" s="7">
        <v>10.690000000000005</v>
      </c>
    </row>
    <row r="345" spans="1:16">
      <c r="A345" s="7">
        <v>17</v>
      </c>
      <c r="B345" s="7">
        <v>10.690000000000005</v>
      </c>
      <c r="C345" s="8"/>
      <c r="O345" s="7">
        <v>24</v>
      </c>
      <c r="P345" s="7">
        <v>11.150000000000006</v>
      </c>
    </row>
    <row r="346" spans="1:16">
      <c r="A346" s="7">
        <v>19</v>
      </c>
      <c r="B346" s="7">
        <v>10.730000000000006</v>
      </c>
      <c r="C346" s="8"/>
      <c r="O346" s="7">
        <v>25</v>
      </c>
      <c r="P346" s="7">
        <v>11.484000000000005</v>
      </c>
    </row>
    <row r="347" spans="1:16">
      <c r="A347" s="7">
        <v>21</v>
      </c>
      <c r="B347" s="7">
        <v>10.710000000000006</v>
      </c>
      <c r="C347" s="8"/>
      <c r="O347" s="7">
        <v>26</v>
      </c>
      <c r="P347" s="7">
        <v>12.064000000000005</v>
      </c>
    </row>
    <row r="348" spans="1:16">
      <c r="A348" s="7">
        <v>22</v>
      </c>
      <c r="B348" s="7">
        <v>10.710000000000006</v>
      </c>
      <c r="C348" s="8"/>
      <c r="O348" s="7">
        <v>27</v>
      </c>
      <c r="P348" s="7">
        <v>12.034000000000006</v>
      </c>
    </row>
    <row r="349" spans="1:16">
      <c r="A349" s="7">
        <v>23</v>
      </c>
      <c r="B349" s="7">
        <v>10.690000000000005</v>
      </c>
      <c r="C349" s="8"/>
      <c r="O349" s="7">
        <v>30</v>
      </c>
      <c r="P349" s="7">
        <v>12.034000000000006</v>
      </c>
    </row>
    <row r="350" spans="1:16">
      <c r="A350" s="7">
        <v>24</v>
      </c>
      <c r="B350" s="7">
        <v>11.150000000000006</v>
      </c>
      <c r="C350" s="8"/>
    </row>
    <row r="351" spans="1:16">
      <c r="A351" s="7">
        <v>25</v>
      </c>
      <c r="B351" s="7">
        <v>11.484000000000005</v>
      </c>
      <c r="C351" s="8"/>
    </row>
    <row r="352" spans="1:16">
      <c r="A352" s="7">
        <v>26</v>
      </c>
      <c r="B352" s="7">
        <v>12.064000000000005</v>
      </c>
      <c r="C352" s="8"/>
    </row>
    <row r="353" spans="1:3">
      <c r="A353" s="7">
        <v>27</v>
      </c>
      <c r="B353" s="7">
        <v>12.034000000000006</v>
      </c>
      <c r="C353" s="8"/>
    </row>
    <row r="354" spans="1:3">
      <c r="A354" s="7">
        <v>30</v>
      </c>
      <c r="B354" s="7">
        <v>12.034000000000006</v>
      </c>
      <c r="C354" s="8"/>
    </row>
    <row r="371" spans="1:16">
      <c r="A371" s="6" t="s">
        <v>57</v>
      </c>
      <c r="B371" s="7"/>
      <c r="C371" s="8"/>
    </row>
    <row r="372" spans="1:16">
      <c r="A372" s="7" t="s">
        <v>5</v>
      </c>
      <c r="B372" s="7" t="s">
        <v>46</v>
      </c>
      <c r="C372" s="8" t="s">
        <v>48</v>
      </c>
      <c r="O372" s="7" t="s">
        <v>5</v>
      </c>
      <c r="P372" s="7" t="s">
        <v>46</v>
      </c>
    </row>
    <row r="373" spans="1:16">
      <c r="A373" s="7">
        <v>0</v>
      </c>
      <c r="B373" s="7">
        <v>13.390000000000004</v>
      </c>
      <c r="C373" s="8" t="s">
        <v>66</v>
      </c>
      <c r="O373" s="7">
        <v>0</v>
      </c>
      <c r="P373" s="7">
        <v>13.390000000000004</v>
      </c>
    </row>
    <row r="374" spans="1:16">
      <c r="A374" s="7">
        <v>1</v>
      </c>
      <c r="B374" s="7">
        <v>12.840000000000003</v>
      </c>
      <c r="C374" s="8"/>
      <c r="O374" s="7">
        <v>1</v>
      </c>
      <c r="P374" s="7">
        <v>12.840000000000003</v>
      </c>
    </row>
    <row r="375" spans="1:16">
      <c r="A375" s="7">
        <v>2</v>
      </c>
      <c r="B375" s="7">
        <v>12.240000000000004</v>
      </c>
      <c r="C375" s="8"/>
      <c r="O375" s="7">
        <v>2</v>
      </c>
      <c r="P375" s="7">
        <v>12.240000000000004</v>
      </c>
    </row>
    <row r="376" spans="1:16">
      <c r="A376" s="7">
        <v>3</v>
      </c>
      <c r="B376" s="7">
        <v>11.560000000000004</v>
      </c>
      <c r="C376" s="8"/>
      <c r="O376" s="7">
        <v>3</v>
      </c>
      <c r="P376" s="7">
        <v>11.560000000000004</v>
      </c>
    </row>
    <row r="377" spans="1:16">
      <c r="A377" s="7">
        <v>4</v>
      </c>
      <c r="B377" s="7">
        <v>11.180000000000003</v>
      </c>
      <c r="C377" s="8"/>
      <c r="O377" s="7">
        <v>4</v>
      </c>
      <c r="P377" s="7">
        <v>11.180000000000003</v>
      </c>
    </row>
    <row r="378" spans="1:16">
      <c r="A378" s="7">
        <v>5</v>
      </c>
      <c r="B378" s="7">
        <v>10.850000000000003</v>
      </c>
      <c r="C378" s="8"/>
      <c r="O378" s="7">
        <v>5</v>
      </c>
      <c r="P378" s="7">
        <v>10.850000000000003</v>
      </c>
    </row>
    <row r="379" spans="1:16">
      <c r="A379" s="7">
        <v>6</v>
      </c>
      <c r="B379" s="7">
        <v>10.820000000000004</v>
      </c>
      <c r="C379" s="8"/>
      <c r="O379" s="7">
        <v>6</v>
      </c>
      <c r="P379" s="7">
        <v>10.820000000000004</v>
      </c>
    </row>
    <row r="380" spans="1:16">
      <c r="A380" s="7">
        <v>7</v>
      </c>
      <c r="B380" s="7">
        <v>10.830000000000004</v>
      </c>
      <c r="C380" s="8"/>
      <c r="O380" s="7">
        <v>6.5</v>
      </c>
      <c r="P380" s="7">
        <v>10.83</v>
      </c>
    </row>
    <row r="381" spans="1:16">
      <c r="A381" s="7">
        <v>9</v>
      </c>
      <c r="B381" s="7">
        <v>10.820000000000004</v>
      </c>
      <c r="C381" s="8"/>
      <c r="O381" s="7">
        <f>ROUND(O380+(P380-P381)*1.5,2)</f>
        <v>7.15</v>
      </c>
      <c r="P381" s="7">
        <v>10.4</v>
      </c>
    </row>
    <row r="382" spans="1:16">
      <c r="A382" s="7">
        <v>11</v>
      </c>
      <c r="B382" s="7">
        <v>10.810000000000004</v>
      </c>
      <c r="C382" s="8"/>
      <c r="O382" s="7">
        <f>O381+2.5</f>
        <v>9.65</v>
      </c>
      <c r="P382" s="7">
        <v>10.4</v>
      </c>
    </row>
    <row r="383" spans="1:16">
      <c r="A383" s="7">
        <v>13</v>
      </c>
      <c r="B383" s="7">
        <v>10.820000000000004</v>
      </c>
      <c r="C383" s="8"/>
      <c r="O383" s="7">
        <f>ROUND(O382+(P382-P383)*1.5,2)</f>
        <v>11.75</v>
      </c>
      <c r="P383" s="7">
        <v>9</v>
      </c>
    </row>
    <row r="384" spans="1:16">
      <c r="A384" s="7">
        <v>15</v>
      </c>
      <c r="B384" s="7">
        <v>10.840000000000003</v>
      </c>
      <c r="C384" s="8"/>
      <c r="O384" s="7">
        <f>O383+10</f>
        <v>21.75</v>
      </c>
      <c r="P384" s="7">
        <v>9</v>
      </c>
    </row>
    <row r="385" spans="1:16">
      <c r="A385" s="7">
        <v>17</v>
      </c>
      <c r="B385" s="7">
        <v>10.820000000000004</v>
      </c>
      <c r="C385" s="8"/>
      <c r="O385" s="7">
        <f>ROUND(O384+(P385-P384)*1.5,2)</f>
        <v>23.85</v>
      </c>
      <c r="P385" s="7">
        <v>10.4</v>
      </c>
    </row>
    <row r="386" spans="1:16">
      <c r="A386" s="7">
        <v>19</v>
      </c>
      <c r="B386" s="7">
        <v>10.830000000000004</v>
      </c>
      <c r="C386" s="8"/>
      <c r="O386" s="7">
        <f>O385+2.5</f>
        <v>26.35</v>
      </c>
      <c r="P386" s="7">
        <v>10.4</v>
      </c>
    </row>
    <row r="387" spans="1:16">
      <c r="A387" s="7">
        <v>21</v>
      </c>
      <c r="B387" s="7">
        <v>10.810000000000004</v>
      </c>
      <c r="C387" s="8"/>
      <c r="O387" s="7">
        <v>27</v>
      </c>
      <c r="P387" s="7">
        <v>10.770000000000003</v>
      </c>
    </row>
    <row r="388" spans="1:16">
      <c r="A388" s="7">
        <v>23</v>
      </c>
      <c r="B388" s="7">
        <v>10.790000000000003</v>
      </c>
      <c r="C388" s="8"/>
      <c r="O388" s="7">
        <v>28</v>
      </c>
      <c r="P388" s="7">
        <v>10.830000000000004</v>
      </c>
    </row>
    <row r="389" spans="1:16">
      <c r="A389" s="7">
        <v>25</v>
      </c>
      <c r="B389" s="7">
        <v>10.780000000000003</v>
      </c>
      <c r="C389" s="8"/>
      <c r="O389" s="7">
        <v>29</v>
      </c>
      <c r="P389" s="7">
        <v>10.890000000000004</v>
      </c>
    </row>
    <row r="390" spans="1:16">
      <c r="A390" s="7">
        <v>26</v>
      </c>
      <c r="B390" s="7">
        <v>10.780000000000003</v>
      </c>
      <c r="C390" s="8"/>
      <c r="O390" s="7">
        <v>30</v>
      </c>
      <c r="P390" s="7">
        <v>11.180000000000003</v>
      </c>
    </row>
    <row r="391" spans="1:16">
      <c r="A391" s="7">
        <v>27</v>
      </c>
      <c r="B391" s="7">
        <v>10.770000000000003</v>
      </c>
      <c r="C391" s="8"/>
      <c r="O391" s="7">
        <v>31</v>
      </c>
      <c r="P391" s="7">
        <v>11.560000000000004</v>
      </c>
    </row>
    <row r="392" spans="1:16">
      <c r="A392" s="7">
        <v>28</v>
      </c>
      <c r="B392" s="7">
        <v>10.830000000000004</v>
      </c>
      <c r="C392" s="8"/>
      <c r="O392" s="7">
        <v>32</v>
      </c>
      <c r="P392" s="7">
        <v>11.970000000000004</v>
      </c>
    </row>
    <row r="393" spans="1:16">
      <c r="A393" s="7">
        <v>29</v>
      </c>
      <c r="B393" s="7">
        <v>10.890000000000004</v>
      </c>
      <c r="C393" s="8"/>
      <c r="O393" s="7">
        <v>33</v>
      </c>
      <c r="P393" s="7">
        <v>12.270000000000005</v>
      </c>
    </row>
    <row r="394" spans="1:16">
      <c r="A394" s="7">
        <v>30</v>
      </c>
      <c r="B394" s="7">
        <v>11.180000000000003</v>
      </c>
      <c r="C394" s="8"/>
      <c r="O394" s="7">
        <v>35</v>
      </c>
      <c r="P394" s="7">
        <v>12.330000000000005</v>
      </c>
    </row>
    <row r="395" spans="1:16">
      <c r="A395" s="7">
        <v>31</v>
      </c>
      <c r="B395" s="7">
        <v>11.560000000000004</v>
      </c>
      <c r="C395" s="8"/>
      <c r="O395" s="7">
        <v>37</v>
      </c>
      <c r="P395" s="7">
        <v>12.380000000000004</v>
      </c>
    </row>
    <row r="396" spans="1:16">
      <c r="A396" s="7">
        <v>32</v>
      </c>
      <c r="B396" s="7">
        <v>11.970000000000004</v>
      </c>
      <c r="C396" s="8"/>
    </row>
    <row r="397" spans="1:16">
      <c r="A397" s="7">
        <v>33</v>
      </c>
      <c r="B397" s="7">
        <v>12.270000000000005</v>
      </c>
      <c r="C397" s="8"/>
    </row>
    <row r="398" spans="1:16">
      <c r="A398" s="7">
        <v>35</v>
      </c>
      <c r="B398" s="7">
        <v>12.330000000000005</v>
      </c>
      <c r="C398" s="8"/>
    </row>
    <row r="399" spans="1:16">
      <c r="A399" s="7">
        <v>37</v>
      </c>
      <c r="B399" s="7">
        <v>12.380000000000004</v>
      </c>
      <c r="C399" s="8"/>
    </row>
    <row r="412" spans="1:16">
      <c r="A412" s="6" t="s">
        <v>58</v>
      </c>
      <c r="B412" s="7"/>
      <c r="C412" s="8"/>
      <c r="O412" s="7" t="s">
        <v>5</v>
      </c>
      <c r="P412" s="7" t="s">
        <v>46</v>
      </c>
    </row>
    <row r="413" spans="1:16">
      <c r="A413" s="7" t="s">
        <v>5</v>
      </c>
      <c r="B413" s="7" t="s">
        <v>46</v>
      </c>
      <c r="C413" s="8" t="s">
        <v>48</v>
      </c>
      <c r="O413" s="7">
        <v>0</v>
      </c>
      <c r="P413" s="7">
        <v>13.290000000000004</v>
      </c>
    </row>
    <row r="414" spans="1:16">
      <c r="A414" s="7">
        <v>0</v>
      </c>
      <c r="B414" s="7">
        <v>13.290000000000004</v>
      </c>
      <c r="C414" s="8" t="s">
        <v>66</v>
      </c>
      <c r="O414" s="7">
        <v>1</v>
      </c>
      <c r="P414" s="7">
        <v>13.220000000000004</v>
      </c>
    </row>
    <row r="415" spans="1:16">
      <c r="A415" s="7">
        <v>1</v>
      </c>
      <c r="B415" s="7">
        <v>13.220000000000004</v>
      </c>
      <c r="C415" s="8"/>
      <c r="O415" s="7">
        <v>2</v>
      </c>
      <c r="P415" s="7">
        <v>12.680000000000005</v>
      </c>
    </row>
    <row r="416" spans="1:16">
      <c r="A416" s="7">
        <v>2</v>
      </c>
      <c r="B416" s="7">
        <v>12.680000000000005</v>
      </c>
      <c r="C416" s="8"/>
      <c r="O416" s="7">
        <v>3</v>
      </c>
      <c r="P416" s="7">
        <v>12.090000000000003</v>
      </c>
    </row>
    <row r="417" spans="1:16">
      <c r="A417" s="7">
        <v>3</v>
      </c>
      <c r="B417" s="7">
        <v>12.090000000000003</v>
      </c>
      <c r="C417" s="8"/>
      <c r="O417" s="7">
        <v>4</v>
      </c>
      <c r="P417" s="7">
        <v>11.310000000000004</v>
      </c>
    </row>
    <row r="418" spans="1:16">
      <c r="A418" s="7">
        <v>4</v>
      </c>
      <c r="B418" s="7">
        <v>11.310000000000004</v>
      </c>
      <c r="C418" s="8"/>
      <c r="O418" s="7">
        <f>O417+(P417-P419)*1.5</f>
        <v>5.3650000000000055</v>
      </c>
      <c r="P418" s="7">
        <v>10.4</v>
      </c>
    </row>
    <row r="419" spans="1:16">
      <c r="A419" s="7">
        <v>5</v>
      </c>
      <c r="B419" s="7">
        <v>11.030000000000005</v>
      </c>
      <c r="C419" s="8"/>
      <c r="O419" s="7">
        <f>O418+1</f>
        <v>6.3650000000000055</v>
      </c>
      <c r="P419" s="7">
        <v>10.4</v>
      </c>
    </row>
    <row r="420" spans="1:16">
      <c r="A420" s="7">
        <v>6</v>
      </c>
      <c r="B420" s="7">
        <v>10.960000000000004</v>
      </c>
      <c r="C420" s="8"/>
      <c r="O420" s="7">
        <f>ROUND(O419+(P419-P420)*1.5,2)</f>
        <v>8.4700000000000006</v>
      </c>
      <c r="P420" s="7">
        <v>9</v>
      </c>
    </row>
    <row r="421" spans="1:16">
      <c r="A421" s="7">
        <v>7</v>
      </c>
      <c r="B421" s="7">
        <v>10.730000000000004</v>
      </c>
      <c r="C421" s="8"/>
      <c r="O421" s="7">
        <f>O420+10</f>
        <v>18.47</v>
      </c>
      <c r="P421" s="7">
        <v>9</v>
      </c>
    </row>
    <row r="422" spans="1:16">
      <c r="A422" s="7">
        <v>8</v>
      </c>
      <c r="B422" s="7">
        <v>10.920000000000003</v>
      </c>
      <c r="C422" s="8"/>
      <c r="O422" s="7">
        <f>ROUND(O421+(P422-P421)*1.5,2)</f>
        <v>20.57</v>
      </c>
      <c r="P422" s="7">
        <v>10.4</v>
      </c>
    </row>
    <row r="423" spans="1:16">
      <c r="A423" s="7">
        <v>10</v>
      </c>
      <c r="B423" s="7">
        <v>10.960000000000004</v>
      </c>
      <c r="C423" s="8"/>
      <c r="O423" s="7">
        <f>O422+1</f>
        <v>21.57</v>
      </c>
      <c r="P423" s="7">
        <v>10.4</v>
      </c>
    </row>
    <row r="424" spans="1:16">
      <c r="A424" s="7">
        <v>12</v>
      </c>
      <c r="B424" s="7">
        <v>11.030000000000005</v>
      </c>
      <c r="C424" s="8"/>
      <c r="O424" s="7">
        <v>23</v>
      </c>
      <c r="P424" s="7">
        <v>11.310000000000004</v>
      </c>
    </row>
    <row r="425" spans="1:16">
      <c r="A425" s="7">
        <v>14</v>
      </c>
      <c r="B425" s="7">
        <v>10.900000000000004</v>
      </c>
      <c r="C425" s="8"/>
      <c r="O425" s="7">
        <v>24</v>
      </c>
      <c r="P425" s="7">
        <v>12.320000000000004</v>
      </c>
    </row>
    <row r="426" spans="1:16">
      <c r="A426" s="7">
        <v>16</v>
      </c>
      <c r="B426" s="7">
        <v>11.000000000000004</v>
      </c>
      <c r="C426" s="8"/>
      <c r="O426" s="7">
        <v>25</v>
      </c>
      <c r="P426" s="7">
        <v>12.300000000000004</v>
      </c>
    </row>
    <row r="427" spans="1:16">
      <c r="A427" s="7">
        <v>18</v>
      </c>
      <c r="B427" s="7">
        <v>10.860000000000005</v>
      </c>
      <c r="C427" s="8"/>
      <c r="O427" s="7">
        <v>30</v>
      </c>
      <c r="P427" s="7">
        <v>12.300000000000004</v>
      </c>
    </row>
    <row r="428" spans="1:16">
      <c r="A428" s="7">
        <v>20</v>
      </c>
      <c r="B428" s="7">
        <v>10.840000000000003</v>
      </c>
      <c r="C428" s="8"/>
    </row>
    <row r="429" spans="1:16">
      <c r="A429" s="7">
        <v>21</v>
      </c>
      <c r="B429" s="7">
        <v>10.940000000000005</v>
      </c>
      <c r="C429" s="8"/>
    </row>
    <row r="430" spans="1:16">
      <c r="A430" s="7">
        <v>22</v>
      </c>
      <c r="B430" s="7">
        <v>10.890000000000004</v>
      </c>
      <c r="C430" s="8"/>
    </row>
    <row r="431" spans="1:16">
      <c r="A431" s="7">
        <v>23</v>
      </c>
      <c r="B431" s="7">
        <v>11.310000000000004</v>
      </c>
      <c r="C431" s="8"/>
    </row>
    <row r="432" spans="1:16">
      <c r="A432" s="7">
        <v>24</v>
      </c>
      <c r="B432" s="7">
        <v>12.320000000000004</v>
      </c>
      <c r="C432" s="8"/>
    </row>
    <row r="433" spans="1:3">
      <c r="A433" s="7">
        <v>25</v>
      </c>
      <c r="B433" s="7">
        <v>12.300000000000004</v>
      </c>
      <c r="C433" s="8"/>
    </row>
    <row r="434" spans="1:3">
      <c r="A434" s="7">
        <v>30</v>
      </c>
      <c r="B434" s="7">
        <v>12.300000000000004</v>
      </c>
      <c r="C434" s="8"/>
    </row>
    <row r="452" spans="1:3">
      <c r="A452" s="6" t="s">
        <v>59</v>
      </c>
      <c r="B452" s="7"/>
      <c r="C452" s="8"/>
    </row>
    <row r="453" spans="1:3">
      <c r="A453" s="7" t="s">
        <v>5</v>
      </c>
      <c r="B453" s="7" t="s">
        <v>46</v>
      </c>
      <c r="C453" s="8" t="s">
        <v>48</v>
      </c>
    </row>
    <row r="454" spans="1:3">
      <c r="A454" s="7">
        <v>0</v>
      </c>
      <c r="B454" s="7">
        <v>13.351000000000004</v>
      </c>
      <c r="C454" s="8" t="s">
        <v>66</v>
      </c>
    </row>
    <row r="455" spans="1:3">
      <c r="A455" s="7">
        <v>1</v>
      </c>
      <c r="B455" s="7">
        <v>12.701000000000004</v>
      </c>
      <c r="C455" s="8"/>
    </row>
    <row r="456" spans="1:3">
      <c r="A456" s="7">
        <v>2</v>
      </c>
      <c r="B456" s="7">
        <v>12.101000000000004</v>
      </c>
      <c r="C456" s="8"/>
    </row>
    <row r="457" spans="1:3">
      <c r="A457" s="7">
        <v>3</v>
      </c>
      <c r="B457" s="7">
        <v>11.651000000000003</v>
      </c>
      <c r="C457" s="8"/>
    </row>
    <row r="458" spans="1:3">
      <c r="A458" s="7">
        <v>4</v>
      </c>
      <c r="B458" s="7">
        <v>11.323000000000004</v>
      </c>
      <c r="C458" s="8"/>
    </row>
    <row r="459" spans="1:3">
      <c r="A459" s="7">
        <v>5</v>
      </c>
      <c r="B459" s="7">
        <v>11.053000000000004</v>
      </c>
      <c r="C459" s="8"/>
    </row>
    <row r="460" spans="1:3">
      <c r="A460" s="7">
        <v>6</v>
      </c>
      <c r="B460" s="7">
        <v>10.923000000000004</v>
      </c>
      <c r="C460" s="8"/>
    </row>
    <row r="461" spans="1:3">
      <c r="A461" s="7">
        <v>9</v>
      </c>
      <c r="B461" s="7">
        <v>10.893000000000004</v>
      </c>
      <c r="C461" s="8"/>
    </row>
    <row r="462" spans="1:3">
      <c r="A462" s="7">
        <v>12</v>
      </c>
      <c r="B462" s="7">
        <v>10.953000000000005</v>
      </c>
      <c r="C462" s="8"/>
    </row>
    <row r="463" spans="1:3">
      <c r="A463" s="7">
        <v>15</v>
      </c>
      <c r="B463" s="7">
        <v>10.983000000000004</v>
      </c>
      <c r="C463" s="8"/>
    </row>
    <row r="464" spans="1:3">
      <c r="A464" s="7">
        <v>18</v>
      </c>
      <c r="B464" s="7">
        <v>11.063000000000004</v>
      </c>
      <c r="C464" s="8"/>
    </row>
    <row r="465" spans="1:3">
      <c r="A465" s="7">
        <v>21</v>
      </c>
      <c r="B465" s="7">
        <v>11.083000000000004</v>
      </c>
      <c r="C465" s="8"/>
    </row>
    <row r="466" spans="1:3">
      <c r="A466" s="7">
        <v>23</v>
      </c>
      <c r="B466" s="7">
        <v>11.013000000000003</v>
      </c>
      <c r="C466" s="8"/>
    </row>
    <row r="467" spans="1:3">
      <c r="A467" s="7">
        <v>25</v>
      </c>
      <c r="B467" s="7">
        <v>10.933000000000003</v>
      </c>
      <c r="C467" s="8"/>
    </row>
    <row r="468" spans="1:3">
      <c r="A468" s="7">
        <v>27</v>
      </c>
      <c r="B468" s="7">
        <v>10.963000000000005</v>
      </c>
      <c r="C468" s="8"/>
    </row>
    <row r="469" spans="1:3">
      <c r="A469" s="7">
        <v>29</v>
      </c>
      <c r="B469" s="7">
        <v>11.003000000000004</v>
      </c>
      <c r="C469" s="8"/>
    </row>
    <row r="470" spans="1:3">
      <c r="A470" s="7">
        <v>31</v>
      </c>
      <c r="B470" s="7">
        <v>11.033000000000005</v>
      </c>
      <c r="C470" s="8"/>
    </row>
    <row r="471" spans="1:3">
      <c r="A471" s="7">
        <v>32</v>
      </c>
      <c r="B471" s="7">
        <v>11.013000000000003</v>
      </c>
      <c r="C471" s="8"/>
    </row>
    <row r="472" spans="1:3">
      <c r="A472" s="7">
        <v>33</v>
      </c>
      <c r="B472" s="7">
        <v>10.993000000000004</v>
      </c>
      <c r="C472" s="8"/>
    </row>
    <row r="473" spans="1:3">
      <c r="A473" s="7">
        <v>34</v>
      </c>
      <c r="B473" s="7">
        <v>11.043000000000005</v>
      </c>
      <c r="C473" s="8"/>
    </row>
    <row r="474" spans="1:3">
      <c r="A474" s="7">
        <v>35</v>
      </c>
      <c r="B474" s="7">
        <v>11.323000000000004</v>
      </c>
      <c r="C474" s="8"/>
    </row>
    <row r="475" spans="1:3">
      <c r="A475" s="7">
        <v>36</v>
      </c>
      <c r="B475" s="7">
        <v>11.441000000000004</v>
      </c>
      <c r="C475" s="8"/>
    </row>
    <row r="476" spans="1:3">
      <c r="A476" s="7">
        <v>37</v>
      </c>
      <c r="B476" s="7">
        <v>11.301000000000004</v>
      </c>
      <c r="C476" s="8"/>
    </row>
    <row r="477" spans="1:3">
      <c r="A477" s="7">
        <v>38</v>
      </c>
      <c r="B477" s="7">
        <v>11.711000000000004</v>
      </c>
      <c r="C477" s="8"/>
    </row>
    <row r="478" spans="1:3">
      <c r="A478" s="7">
        <v>39</v>
      </c>
      <c r="B478" s="7">
        <v>12.151000000000003</v>
      </c>
      <c r="C478" s="8"/>
    </row>
    <row r="479" spans="1:3">
      <c r="A479" s="7">
        <v>40</v>
      </c>
      <c r="B479" s="7">
        <v>12.621000000000004</v>
      </c>
      <c r="C479" s="8"/>
    </row>
    <row r="480" spans="1:3">
      <c r="A480" s="7">
        <v>45</v>
      </c>
      <c r="B480" s="7">
        <v>12.681000000000004</v>
      </c>
      <c r="C480" s="8"/>
    </row>
    <row r="483" spans="1:3" ht="18" customHeight="1"/>
    <row r="484" spans="1:3" ht="18" customHeight="1"/>
    <row r="485" spans="1:3" ht="18" customHeight="1"/>
    <row r="486" spans="1:3" ht="18" customHeight="1"/>
    <row r="487" spans="1:3" ht="18" customHeight="1"/>
    <row r="488" spans="1:3" ht="18" customHeight="1"/>
    <row r="489" spans="1:3" ht="18" customHeight="1"/>
    <row r="490" spans="1:3" ht="18" customHeight="1"/>
    <row r="491" spans="1:3">
      <c r="A491" s="6" t="s">
        <v>60</v>
      </c>
      <c r="B491" s="7"/>
      <c r="C491" s="8"/>
    </row>
    <row r="492" spans="1:3">
      <c r="A492" s="7" t="s">
        <v>5</v>
      </c>
      <c r="B492" s="7" t="s">
        <v>46</v>
      </c>
      <c r="C492" s="8" t="s">
        <v>48</v>
      </c>
    </row>
    <row r="493" spans="1:3">
      <c r="A493" s="7">
        <v>0</v>
      </c>
      <c r="B493" s="7">
        <v>13.384000000000004</v>
      </c>
      <c r="C493" s="8" t="s">
        <v>66</v>
      </c>
    </row>
    <row r="494" spans="1:3">
      <c r="A494" s="7">
        <v>1</v>
      </c>
      <c r="B494" s="7">
        <v>13.274000000000004</v>
      </c>
      <c r="C494" s="8"/>
    </row>
    <row r="495" spans="1:3">
      <c r="A495" s="7">
        <v>2</v>
      </c>
      <c r="B495" s="7">
        <v>12.674000000000003</v>
      </c>
      <c r="C495" s="8"/>
    </row>
    <row r="496" spans="1:3">
      <c r="A496" s="7">
        <v>3</v>
      </c>
      <c r="B496" s="7">
        <v>11.834000000000003</v>
      </c>
      <c r="C496" s="8"/>
    </row>
    <row r="497" spans="1:3">
      <c r="A497" s="7">
        <v>4</v>
      </c>
      <c r="B497" s="7">
        <v>11.337000000000003</v>
      </c>
      <c r="C497" s="8"/>
    </row>
    <row r="498" spans="1:3">
      <c r="A498" s="7">
        <v>5</v>
      </c>
      <c r="B498" s="7">
        <v>11.047000000000004</v>
      </c>
      <c r="C498" s="8"/>
    </row>
    <row r="499" spans="1:3">
      <c r="A499" s="7">
        <v>6</v>
      </c>
      <c r="B499" s="7">
        <v>10.857000000000003</v>
      </c>
      <c r="C499" s="8"/>
    </row>
    <row r="500" spans="1:3">
      <c r="A500" s="7">
        <v>7</v>
      </c>
      <c r="B500" s="7">
        <v>10.797000000000004</v>
      </c>
      <c r="C500" s="8"/>
    </row>
    <row r="501" spans="1:3">
      <c r="A501" s="7">
        <v>8</v>
      </c>
      <c r="B501" s="7">
        <v>10.727000000000004</v>
      </c>
      <c r="C501" s="8"/>
    </row>
    <row r="502" spans="1:3">
      <c r="A502" s="7">
        <v>10</v>
      </c>
      <c r="B502" s="7">
        <v>10.757000000000003</v>
      </c>
      <c r="C502" s="8"/>
    </row>
    <row r="503" spans="1:3">
      <c r="A503" s="7">
        <v>12</v>
      </c>
      <c r="B503" s="7">
        <v>10.727000000000004</v>
      </c>
      <c r="C503" s="8"/>
    </row>
    <row r="504" spans="1:3">
      <c r="A504" s="7">
        <v>14</v>
      </c>
      <c r="B504" s="7">
        <v>10.737000000000004</v>
      </c>
      <c r="C504" s="8"/>
    </row>
    <row r="505" spans="1:3">
      <c r="A505" s="7">
        <v>16</v>
      </c>
      <c r="B505" s="7">
        <v>10.677000000000003</v>
      </c>
      <c r="C505" s="8"/>
    </row>
    <row r="506" spans="1:3">
      <c r="A506" s="7">
        <v>18</v>
      </c>
      <c r="B506" s="7">
        <v>10.807000000000004</v>
      </c>
      <c r="C506" s="8"/>
    </row>
    <row r="507" spans="1:3">
      <c r="A507" s="7">
        <v>20</v>
      </c>
      <c r="B507" s="7">
        <v>10.817000000000004</v>
      </c>
      <c r="C507" s="8"/>
    </row>
    <row r="508" spans="1:3">
      <c r="A508" s="7">
        <v>21</v>
      </c>
      <c r="B508" s="7">
        <v>10.607000000000003</v>
      </c>
      <c r="C508" s="8"/>
    </row>
    <row r="509" spans="1:3">
      <c r="A509" s="7">
        <v>22</v>
      </c>
      <c r="B509" s="7">
        <v>11.127000000000002</v>
      </c>
      <c r="C509" s="8"/>
    </row>
    <row r="510" spans="1:3">
      <c r="A510" s="7">
        <v>22.5</v>
      </c>
      <c r="B510" s="7">
        <v>11.336000000000004</v>
      </c>
      <c r="C510" s="8"/>
    </row>
    <row r="511" spans="1:3">
      <c r="A511" s="7">
        <v>23</v>
      </c>
      <c r="B511" s="7">
        <v>11.574000000000003</v>
      </c>
      <c r="C511" s="8"/>
    </row>
    <row r="512" spans="1:3">
      <c r="A512" s="7">
        <v>24</v>
      </c>
      <c r="B512" s="7">
        <v>12.054000000000004</v>
      </c>
      <c r="C512" s="8"/>
    </row>
    <row r="513" spans="1:3">
      <c r="A513" s="7">
        <v>24</v>
      </c>
      <c r="B513" s="7">
        <v>12.234000000000004</v>
      </c>
      <c r="C513" s="8"/>
    </row>
    <row r="532" spans="1:3">
      <c r="A532" s="6" t="s">
        <v>61</v>
      </c>
      <c r="B532" s="7"/>
      <c r="C532" s="8"/>
    </row>
    <row r="533" spans="1:3">
      <c r="A533" s="7" t="s">
        <v>5</v>
      </c>
      <c r="B533" s="7" t="s">
        <v>46</v>
      </c>
      <c r="C533" s="8" t="s">
        <v>48</v>
      </c>
    </row>
    <row r="534" spans="1:3">
      <c r="A534" s="7">
        <v>0</v>
      </c>
      <c r="B534" s="7">
        <v>13.632000000000005</v>
      </c>
      <c r="C534" s="8" t="s">
        <v>66</v>
      </c>
    </row>
    <row r="535" spans="1:3">
      <c r="A535" s="7">
        <v>1</v>
      </c>
      <c r="B535" s="7">
        <v>13.492000000000004</v>
      </c>
      <c r="C535" s="8"/>
    </row>
    <row r="536" spans="1:3">
      <c r="A536" s="7">
        <v>2</v>
      </c>
      <c r="B536" s="7">
        <v>13.052000000000005</v>
      </c>
      <c r="C536" s="8"/>
    </row>
    <row r="537" spans="1:3">
      <c r="A537" s="7">
        <v>3</v>
      </c>
      <c r="B537" s="7">
        <v>12.042000000000005</v>
      </c>
      <c r="C537" s="8"/>
    </row>
    <row r="538" spans="1:3">
      <c r="A538" s="7">
        <v>4</v>
      </c>
      <c r="B538" s="7">
        <v>11.642000000000005</v>
      </c>
      <c r="C538" s="8"/>
    </row>
    <row r="539" spans="1:3">
      <c r="A539" s="7">
        <v>5</v>
      </c>
      <c r="B539" s="7">
        <v>11.334000000000003</v>
      </c>
      <c r="C539" s="8"/>
    </row>
    <row r="540" spans="1:3">
      <c r="A540" s="7">
        <v>6</v>
      </c>
      <c r="B540" s="7">
        <v>11.084000000000003</v>
      </c>
      <c r="C540" s="8"/>
    </row>
    <row r="541" spans="1:3">
      <c r="A541" s="7">
        <v>7</v>
      </c>
      <c r="B541" s="7">
        <v>11.034000000000002</v>
      </c>
      <c r="C541" s="8"/>
    </row>
    <row r="542" spans="1:3">
      <c r="A542" s="7">
        <v>8</v>
      </c>
      <c r="B542" s="7">
        <v>10.974000000000004</v>
      </c>
      <c r="C542" s="8"/>
    </row>
    <row r="543" spans="1:3">
      <c r="A543" s="7">
        <v>9</v>
      </c>
      <c r="B543" s="7">
        <v>10.944000000000003</v>
      </c>
      <c r="C543" s="8"/>
    </row>
    <row r="544" spans="1:3">
      <c r="A544" s="7">
        <v>11</v>
      </c>
      <c r="B544" s="7">
        <v>10.964000000000004</v>
      </c>
      <c r="C544" s="8"/>
    </row>
    <row r="545" spans="1:3">
      <c r="A545" s="7">
        <v>13</v>
      </c>
      <c r="B545" s="7">
        <v>10.944000000000003</v>
      </c>
      <c r="C545" s="8"/>
    </row>
    <row r="546" spans="1:3">
      <c r="A546" s="7">
        <v>15</v>
      </c>
      <c r="B546" s="7">
        <v>10.864000000000003</v>
      </c>
      <c r="C546" s="8"/>
    </row>
    <row r="547" spans="1:3">
      <c r="A547" s="7">
        <v>17</v>
      </c>
      <c r="B547" s="7">
        <v>10.794000000000004</v>
      </c>
      <c r="C547" s="8"/>
    </row>
    <row r="548" spans="1:3">
      <c r="A548" s="7">
        <v>19</v>
      </c>
      <c r="B548" s="7">
        <v>11.104000000000003</v>
      </c>
      <c r="C548" s="8"/>
    </row>
    <row r="549" spans="1:3">
      <c r="A549" s="7">
        <v>21</v>
      </c>
      <c r="B549" s="7">
        <v>11.114000000000003</v>
      </c>
      <c r="C549" s="8"/>
    </row>
    <row r="550" spans="1:3">
      <c r="A550" s="7">
        <v>22</v>
      </c>
      <c r="B550" s="7">
        <v>11.064000000000004</v>
      </c>
      <c r="C550" s="8"/>
    </row>
    <row r="551" spans="1:3">
      <c r="A551" s="7">
        <v>23</v>
      </c>
      <c r="B551" s="7">
        <v>11.044000000000004</v>
      </c>
      <c r="C551" s="8"/>
    </row>
    <row r="552" spans="1:3">
      <c r="A552" s="7">
        <v>24</v>
      </c>
      <c r="B552" s="7">
        <v>11.084000000000003</v>
      </c>
      <c r="C552" s="8"/>
    </row>
    <row r="553" spans="1:3">
      <c r="A553" s="7">
        <v>24.5</v>
      </c>
      <c r="B553" s="7">
        <v>11.334000000000003</v>
      </c>
      <c r="C553" s="8"/>
    </row>
    <row r="554" spans="1:3">
      <c r="A554" s="7">
        <v>25</v>
      </c>
      <c r="B554" s="7">
        <v>11.572000000000005</v>
      </c>
      <c r="C554" s="8"/>
    </row>
    <row r="555" spans="1:3">
      <c r="A555" s="7">
        <v>26</v>
      </c>
      <c r="B555" s="7">
        <v>11.952000000000005</v>
      </c>
      <c r="C555" s="8"/>
    </row>
    <row r="556" spans="1:3">
      <c r="A556" s="7">
        <v>28</v>
      </c>
      <c r="B556" s="7">
        <v>12.522000000000004</v>
      </c>
      <c r="C556" s="8"/>
    </row>
    <row r="574" spans="1:3">
      <c r="A574" s="6" t="s">
        <v>62</v>
      </c>
      <c r="B574" s="7"/>
      <c r="C574" s="8"/>
    </row>
    <row r="575" spans="1:3">
      <c r="A575" s="7" t="s">
        <v>5</v>
      </c>
      <c r="B575" s="7" t="s">
        <v>46</v>
      </c>
      <c r="C575" s="8" t="s">
        <v>48</v>
      </c>
    </row>
    <row r="576" spans="1:3">
      <c r="A576" s="7">
        <v>0</v>
      </c>
      <c r="B576" s="7">
        <v>13.679000000000006</v>
      </c>
      <c r="C576" s="8" t="s">
        <v>66</v>
      </c>
    </row>
    <row r="577" spans="1:3">
      <c r="A577" s="7">
        <v>1</v>
      </c>
      <c r="B577" s="7">
        <v>13.619000000000005</v>
      </c>
      <c r="C577" s="8"/>
    </row>
    <row r="578" spans="1:3">
      <c r="A578" s="7">
        <v>2</v>
      </c>
      <c r="B578" s="7">
        <v>12.929000000000006</v>
      </c>
      <c r="C578" s="8"/>
    </row>
    <row r="579" spans="1:3">
      <c r="A579" s="7">
        <v>3</v>
      </c>
      <c r="B579" s="7">
        <v>12.299000000000005</v>
      </c>
      <c r="C579" s="8"/>
    </row>
    <row r="580" spans="1:3">
      <c r="A580" s="7">
        <v>4</v>
      </c>
      <c r="B580" s="7">
        <v>11.779000000000005</v>
      </c>
      <c r="C580" s="8"/>
    </row>
    <row r="581" spans="1:3">
      <c r="A581" s="7">
        <v>5</v>
      </c>
      <c r="B581" s="7">
        <v>11.428000000000004</v>
      </c>
      <c r="C581" s="8"/>
    </row>
    <row r="582" spans="1:3">
      <c r="A582" s="7">
        <v>6</v>
      </c>
      <c r="B582" s="7">
        <v>11.068000000000005</v>
      </c>
      <c r="C582" s="8"/>
    </row>
    <row r="583" spans="1:3">
      <c r="A583" s="7">
        <v>7</v>
      </c>
      <c r="B583" s="7">
        <v>10.928000000000004</v>
      </c>
      <c r="C583" s="8"/>
    </row>
    <row r="584" spans="1:3">
      <c r="A584" s="7">
        <v>8</v>
      </c>
      <c r="B584" s="7">
        <v>10.958000000000004</v>
      </c>
      <c r="C584" s="8"/>
    </row>
    <row r="585" spans="1:3">
      <c r="A585" s="7">
        <v>9</v>
      </c>
      <c r="B585" s="7">
        <v>10.958000000000004</v>
      </c>
      <c r="C585" s="8"/>
    </row>
    <row r="586" spans="1:3">
      <c r="A586" s="7">
        <v>10</v>
      </c>
      <c r="B586" s="7">
        <v>10.868000000000004</v>
      </c>
      <c r="C586" s="8"/>
    </row>
    <row r="587" spans="1:3">
      <c r="A587" s="7">
        <v>12</v>
      </c>
      <c r="B587" s="7">
        <v>10.878000000000004</v>
      </c>
      <c r="C587" s="8"/>
    </row>
    <row r="588" spans="1:3">
      <c r="A588" s="7">
        <v>14</v>
      </c>
      <c r="B588" s="7">
        <v>10.868000000000004</v>
      </c>
      <c r="C588" s="8"/>
    </row>
    <row r="589" spans="1:3">
      <c r="A589" s="7">
        <v>16</v>
      </c>
      <c r="B589" s="7">
        <v>10.878000000000004</v>
      </c>
      <c r="C589" s="8"/>
    </row>
    <row r="590" spans="1:3">
      <c r="A590" s="7">
        <v>17</v>
      </c>
      <c r="B590" s="7">
        <v>11.028000000000004</v>
      </c>
      <c r="C590" s="8"/>
    </row>
    <row r="591" spans="1:3">
      <c r="A591" s="7">
        <v>18</v>
      </c>
      <c r="B591" s="7">
        <v>10.998000000000005</v>
      </c>
      <c r="C591" s="8"/>
    </row>
    <row r="592" spans="1:3">
      <c r="A592" s="7">
        <v>19</v>
      </c>
      <c r="B592" s="7">
        <v>11.118000000000004</v>
      </c>
      <c r="C592" s="8"/>
    </row>
    <row r="593" spans="1:3">
      <c r="A593" s="7">
        <v>20</v>
      </c>
      <c r="B593" s="7">
        <v>11.428000000000004</v>
      </c>
      <c r="C593" s="8"/>
    </row>
    <row r="594" spans="1:3">
      <c r="A594" s="7">
        <v>21</v>
      </c>
      <c r="B594" s="7">
        <v>12.029000000000005</v>
      </c>
      <c r="C594" s="8"/>
    </row>
    <row r="595" spans="1:3">
      <c r="A595" s="7">
        <v>22</v>
      </c>
      <c r="B595" s="7">
        <v>12.679000000000006</v>
      </c>
      <c r="C595" s="8"/>
    </row>
    <row r="596" spans="1:3">
      <c r="A596" s="7">
        <v>23</v>
      </c>
      <c r="B596" s="7">
        <v>12.859000000000005</v>
      </c>
      <c r="C596" s="8"/>
    </row>
    <row r="597" spans="1:3">
      <c r="A597" s="7">
        <v>24</v>
      </c>
      <c r="B597" s="7">
        <v>12.899000000000004</v>
      </c>
      <c r="C597" s="8"/>
    </row>
    <row r="614" spans="1:3">
      <c r="A614" s="6" t="s">
        <v>63</v>
      </c>
      <c r="B614" s="7"/>
      <c r="C614" s="8"/>
    </row>
    <row r="615" spans="1:3">
      <c r="A615" s="7" t="s">
        <v>5</v>
      </c>
      <c r="B615" s="7" t="s">
        <v>46</v>
      </c>
      <c r="C615" s="8" t="s">
        <v>48</v>
      </c>
    </row>
    <row r="616" spans="1:3">
      <c r="A616" s="7">
        <v>0</v>
      </c>
      <c r="B616" s="7">
        <v>13.670000000000005</v>
      </c>
      <c r="C616" s="8" t="s">
        <v>66</v>
      </c>
    </row>
    <row r="617" spans="1:3">
      <c r="A617" s="7">
        <v>1</v>
      </c>
      <c r="B617" s="7">
        <v>13.430000000000005</v>
      </c>
      <c r="C617" s="8"/>
    </row>
    <row r="618" spans="1:3">
      <c r="A618" s="7">
        <v>2</v>
      </c>
      <c r="B618" s="7">
        <v>12.100000000000005</v>
      </c>
      <c r="C618" s="8"/>
    </row>
    <row r="619" spans="1:3">
      <c r="A619" s="7">
        <v>3</v>
      </c>
      <c r="B619" s="7">
        <v>11.480000000000004</v>
      </c>
      <c r="C619" s="8"/>
    </row>
    <row r="620" spans="1:3">
      <c r="A620" s="7">
        <v>3.2</v>
      </c>
      <c r="B620" s="7">
        <v>11.432000000000004</v>
      </c>
      <c r="C620" s="8"/>
    </row>
    <row r="621" spans="1:3">
      <c r="A621" s="7">
        <v>4</v>
      </c>
      <c r="B621" s="7">
        <v>11.162000000000004</v>
      </c>
      <c r="C621" s="8"/>
    </row>
    <row r="622" spans="1:3">
      <c r="A622" s="7">
        <v>5</v>
      </c>
      <c r="B622" s="7">
        <v>10.962000000000003</v>
      </c>
      <c r="C622" s="8"/>
    </row>
    <row r="623" spans="1:3">
      <c r="A623" s="7">
        <v>6</v>
      </c>
      <c r="B623" s="7">
        <v>10.732000000000005</v>
      </c>
      <c r="C623" s="8"/>
    </row>
    <row r="624" spans="1:3">
      <c r="A624" s="7">
        <v>8</v>
      </c>
      <c r="B624" s="7">
        <v>10.682000000000004</v>
      </c>
      <c r="C624" s="8"/>
    </row>
    <row r="625" spans="1:3">
      <c r="A625" s="7">
        <v>10</v>
      </c>
      <c r="B625" s="7">
        <v>10.622000000000003</v>
      </c>
      <c r="C625" s="8"/>
    </row>
    <row r="626" spans="1:3">
      <c r="A626" s="7">
        <v>12</v>
      </c>
      <c r="B626" s="7">
        <v>10.562000000000005</v>
      </c>
      <c r="C626" s="8"/>
    </row>
    <row r="627" spans="1:3">
      <c r="A627" s="7">
        <v>14</v>
      </c>
      <c r="B627" s="7">
        <v>10.652000000000005</v>
      </c>
      <c r="C627" s="8"/>
    </row>
    <row r="628" spans="1:3">
      <c r="A628" s="7">
        <v>16</v>
      </c>
      <c r="B628" s="7">
        <v>10.812000000000005</v>
      </c>
      <c r="C628" s="8"/>
    </row>
    <row r="629" spans="1:3">
      <c r="A629" s="7">
        <v>18</v>
      </c>
      <c r="B629" s="7">
        <v>11.002000000000004</v>
      </c>
      <c r="C629" s="8"/>
    </row>
    <row r="630" spans="1:3">
      <c r="A630" s="7">
        <v>19</v>
      </c>
      <c r="B630" s="7">
        <v>11.012000000000004</v>
      </c>
      <c r="C630" s="8"/>
    </row>
    <row r="631" spans="1:3">
      <c r="A631" s="7">
        <v>20</v>
      </c>
      <c r="B631" s="7">
        <v>11.022000000000004</v>
      </c>
      <c r="C631" s="8"/>
    </row>
    <row r="632" spans="1:3">
      <c r="A632" s="7">
        <v>21</v>
      </c>
      <c r="B632" s="7">
        <v>11.432000000000004</v>
      </c>
      <c r="C632" s="8"/>
    </row>
    <row r="633" spans="1:3">
      <c r="A633" s="7">
        <v>22</v>
      </c>
      <c r="B633" s="7">
        <v>11.640000000000004</v>
      </c>
      <c r="C633" s="8"/>
    </row>
    <row r="634" spans="1:3">
      <c r="A634" s="7">
        <v>23</v>
      </c>
      <c r="B634" s="7">
        <v>12.170000000000005</v>
      </c>
      <c r="C634" s="8"/>
    </row>
    <row r="635" spans="1:3">
      <c r="A635" s="7">
        <v>24</v>
      </c>
      <c r="B635" s="7">
        <v>12.720000000000004</v>
      </c>
      <c r="C635" s="8"/>
    </row>
    <row r="636" spans="1:3">
      <c r="A636" s="7">
        <v>26</v>
      </c>
      <c r="B636" s="7">
        <v>13.120000000000005</v>
      </c>
      <c r="C636" s="8"/>
    </row>
    <row r="656" spans="1:3">
      <c r="A656" s="6" t="s">
        <v>64</v>
      </c>
      <c r="B656" s="7"/>
      <c r="C656" s="8"/>
    </row>
    <row r="657" spans="1:3">
      <c r="A657" s="7" t="s">
        <v>5</v>
      </c>
      <c r="B657" s="7" t="s">
        <v>46</v>
      </c>
      <c r="C657" s="8" t="s">
        <v>48</v>
      </c>
    </row>
    <row r="658" spans="1:3">
      <c r="A658" s="7">
        <v>0</v>
      </c>
      <c r="B658" s="7">
        <v>13.767000000000005</v>
      </c>
      <c r="C658" s="8" t="s">
        <v>66</v>
      </c>
    </row>
    <row r="659" spans="1:3">
      <c r="A659" s="7">
        <v>1</v>
      </c>
      <c r="B659" s="7">
        <v>13.507000000000005</v>
      </c>
      <c r="C659" s="8"/>
    </row>
    <row r="660" spans="1:3">
      <c r="A660" s="7">
        <v>2</v>
      </c>
      <c r="B660" s="7">
        <v>12.507000000000005</v>
      </c>
      <c r="C660" s="8"/>
    </row>
    <row r="661" spans="1:3">
      <c r="A661" s="7">
        <v>3</v>
      </c>
      <c r="B661" s="7">
        <v>11.794000000000006</v>
      </c>
      <c r="C661" s="8"/>
    </row>
    <row r="662" spans="1:3">
      <c r="A662" s="7">
        <v>3.5</v>
      </c>
      <c r="B662" s="7">
        <v>11.426000000000005</v>
      </c>
      <c r="C662" s="8"/>
    </row>
    <row r="663" spans="1:3">
      <c r="A663" s="7">
        <v>4</v>
      </c>
      <c r="B663" s="7">
        <v>11.106</v>
      </c>
      <c r="C663" s="8"/>
    </row>
    <row r="664" spans="1:3">
      <c r="A664" s="7">
        <v>5</v>
      </c>
      <c r="B664" s="7">
        <v>10.726000000000006</v>
      </c>
      <c r="C664" s="8"/>
    </row>
    <row r="665" spans="1:3">
      <c r="A665" s="7">
        <v>6</v>
      </c>
      <c r="B665" s="7">
        <v>10.676000000000005</v>
      </c>
      <c r="C665" s="8"/>
    </row>
    <row r="666" spans="1:3">
      <c r="A666" s="7">
        <v>7</v>
      </c>
      <c r="B666" s="7">
        <v>10.556000000000006</v>
      </c>
      <c r="C666" s="8"/>
    </row>
    <row r="667" spans="1:3">
      <c r="A667" s="7">
        <v>8</v>
      </c>
      <c r="B667" s="7">
        <v>10.626000000000005</v>
      </c>
      <c r="C667" s="8"/>
    </row>
    <row r="668" spans="1:3">
      <c r="A668" s="7">
        <v>10</v>
      </c>
      <c r="B668" s="7">
        <v>10.536000000000005</v>
      </c>
      <c r="C668" s="8"/>
    </row>
    <row r="669" spans="1:3">
      <c r="A669" s="7">
        <v>12</v>
      </c>
      <c r="B669" s="7">
        <v>10.586000000000006</v>
      </c>
      <c r="C669" s="8"/>
    </row>
    <row r="670" spans="1:3">
      <c r="A670" s="7">
        <v>14</v>
      </c>
      <c r="B670" s="7">
        <v>10.626000000000005</v>
      </c>
      <c r="C670" s="8"/>
    </row>
    <row r="671" spans="1:3">
      <c r="A671" s="7">
        <v>16</v>
      </c>
      <c r="B671" s="7">
        <v>10.786000000000005</v>
      </c>
      <c r="C671" s="8"/>
    </row>
    <row r="672" spans="1:3">
      <c r="A672" s="7">
        <v>18</v>
      </c>
      <c r="B672" s="7">
        <v>10.726000000000006</v>
      </c>
      <c r="C672" s="8"/>
    </row>
    <row r="673" spans="1:3">
      <c r="A673" s="7">
        <v>19</v>
      </c>
      <c r="B673" s="7">
        <v>10.926000000000005</v>
      </c>
      <c r="C673" s="8"/>
    </row>
    <row r="674" spans="1:3">
      <c r="A674" s="7">
        <v>20</v>
      </c>
      <c r="B674" s="7">
        <v>11.096000000000005</v>
      </c>
      <c r="C674" s="8"/>
    </row>
    <row r="675" spans="1:3">
      <c r="A675" s="7">
        <v>21</v>
      </c>
      <c r="B675" s="7">
        <v>11.176000000000005</v>
      </c>
      <c r="C675" s="8"/>
    </row>
    <row r="676" spans="1:3">
      <c r="A676" s="7">
        <v>21.5</v>
      </c>
      <c r="B676" s="7">
        <v>11.426000000000005</v>
      </c>
      <c r="C676" s="8"/>
    </row>
    <row r="677" spans="1:3">
      <c r="A677" s="7">
        <v>22</v>
      </c>
      <c r="B677" s="7">
        <v>11.567000000000005</v>
      </c>
      <c r="C677" s="8"/>
    </row>
    <row r="678" spans="1:3">
      <c r="A678" s="7">
        <v>23</v>
      </c>
      <c r="B678" s="7">
        <v>12.007000000000005</v>
      </c>
      <c r="C678" s="8"/>
    </row>
    <row r="679" spans="1:3">
      <c r="A679" s="7">
        <v>24</v>
      </c>
      <c r="B679" s="7">
        <v>12.557000000000006</v>
      </c>
      <c r="C679" s="8"/>
    </row>
    <row r="680" spans="1:3">
      <c r="A680" s="7">
        <v>25</v>
      </c>
      <c r="B680" s="7">
        <v>12.857000000000006</v>
      </c>
      <c r="C680" s="8"/>
    </row>
    <row r="681" spans="1:3">
      <c r="A681" s="7">
        <v>28</v>
      </c>
      <c r="B681" s="7">
        <v>12.857000000000006</v>
      </c>
      <c r="C681" s="8"/>
    </row>
    <row r="697" spans="1:3">
      <c r="A697" s="6" t="s">
        <v>67</v>
      </c>
      <c r="B697" s="7"/>
      <c r="C697" s="8"/>
    </row>
    <row r="698" spans="1:3">
      <c r="A698" s="7" t="s">
        <v>5</v>
      </c>
      <c r="B698" s="7" t="s">
        <v>46</v>
      </c>
      <c r="C698" s="8" t="s">
        <v>48</v>
      </c>
    </row>
    <row r="699" spans="1:3">
      <c r="A699" s="7">
        <v>0</v>
      </c>
      <c r="B699" s="7">
        <v>14.138000000000007</v>
      </c>
      <c r="C699" s="8" t="s">
        <v>66</v>
      </c>
    </row>
    <row r="700" spans="1:3">
      <c r="A700" s="7">
        <v>1</v>
      </c>
      <c r="B700" s="7">
        <v>14.028000000000006</v>
      </c>
      <c r="C700" s="8"/>
    </row>
    <row r="701" spans="1:3">
      <c r="A701" s="7">
        <v>2</v>
      </c>
      <c r="B701" s="7">
        <v>13.508000000000006</v>
      </c>
      <c r="C701" s="8"/>
    </row>
    <row r="702" spans="1:3">
      <c r="A702" s="7">
        <v>3</v>
      </c>
      <c r="B702" s="7">
        <v>12.308000000000007</v>
      </c>
      <c r="C702" s="8"/>
    </row>
    <row r="703" spans="1:3">
      <c r="A703" s="7">
        <v>4</v>
      </c>
      <c r="B703" s="7">
        <v>11.418000000000006</v>
      </c>
      <c r="C703" s="8"/>
    </row>
    <row r="704" spans="1:3">
      <c r="A704" s="7">
        <v>5</v>
      </c>
      <c r="B704" s="7">
        <v>11.168000000000006</v>
      </c>
      <c r="C704" s="8"/>
    </row>
    <row r="705" spans="1:3">
      <c r="A705" s="7">
        <v>6</v>
      </c>
      <c r="B705" s="7">
        <v>10.828000000000007</v>
      </c>
      <c r="C705" s="8"/>
    </row>
    <row r="706" spans="1:3">
      <c r="A706" s="7">
        <v>7</v>
      </c>
      <c r="B706" s="7">
        <v>10.618000000000006</v>
      </c>
      <c r="C706" s="8"/>
    </row>
    <row r="707" spans="1:3">
      <c r="A707" s="7">
        <v>9</v>
      </c>
      <c r="B707" s="7">
        <v>10.268000000000006</v>
      </c>
      <c r="C707" s="8"/>
    </row>
    <row r="708" spans="1:3">
      <c r="A708" s="7">
        <v>11</v>
      </c>
      <c r="B708" s="7">
        <v>10.258000000000006</v>
      </c>
      <c r="C708" s="8"/>
    </row>
    <row r="709" spans="1:3">
      <c r="A709" s="7">
        <v>13</v>
      </c>
      <c r="B709" s="7">
        <v>10.238000000000007</v>
      </c>
      <c r="C709" s="8"/>
    </row>
    <row r="710" spans="1:3">
      <c r="A710" s="7">
        <v>15</v>
      </c>
      <c r="B710" s="7">
        <v>10.378000000000007</v>
      </c>
      <c r="C710" s="8"/>
    </row>
    <row r="711" spans="1:3">
      <c r="A711" s="7">
        <v>17</v>
      </c>
      <c r="B711" s="7">
        <v>10.498000000000006</v>
      </c>
      <c r="C711" s="8"/>
    </row>
    <row r="712" spans="1:3">
      <c r="A712" s="7">
        <v>18</v>
      </c>
      <c r="B712" s="7">
        <v>10.718000000000007</v>
      </c>
      <c r="C712" s="8"/>
    </row>
    <row r="713" spans="1:3">
      <c r="A713" s="7">
        <v>19</v>
      </c>
      <c r="B713" s="7">
        <v>10.718000000000007</v>
      </c>
      <c r="C713" s="8"/>
    </row>
    <row r="714" spans="1:3">
      <c r="A714" s="7">
        <v>20</v>
      </c>
      <c r="B714" s="7">
        <v>11.048000000000007</v>
      </c>
      <c r="C714" s="8"/>
    </row>
    <row r="715" spans="1:3">
      <c r="A715" s="7">
        <v>21</v>
      </c>
      <c r="B715" s="7">
        <v>11.418000000000006</v>
      </c>
      <c r="C715" s="8"/>
    </row>
    <row r="716" spans="1:3">
      <c r="A716" s="7">
        <v>22</v>
      </c>
      <c r="B716" s="7">
        <v>12.118000000000006</v>
      </c>
      <c r="C716" s="8"/>
    </row>
    <row r="717" spans="1:3">
      <c r="A717" s="7">
        <v>23</v>
      </c>
      <c r="B717" s="7">
        <v>12.648000000000007</v>
      </c>
      <c r="C717" s="8"/>
    </row>
    <row r="718" spans="1:3">
      <c r="A718" s="7">
        <v>24</v>
      </c>
      <c r="B718" s="7">
        <v>13.228000000000007</v>
      </c>
      <c r="C718" s="8"/>
    </row>
    <row r="719" spans="1:3">
      <c r="A719" s="7">
        <v>25</v>
      </c>
      <c r="B719" s="7">
        <v>13.318000000000007</v>
      </c>
      <c r="C719" s="8"/>
    </row>
    <row r="720" spans="1:3">
      <c r="A720" s="7">
        <v>27</v>
      </c>
      <c r="B720" s="7">
        <v>13.258000000000006</v>
      </c>
      <c r="C720" s="8"/>
    </row>
    <row r="737" spans="1:3">
      <c r="A737" s="6" t="s">
        <v>68</v>
      </c>
      <c r="B737" s="7"/>
      <c r="C737" s="8"/>
    </row>
    <row r="738" spans="1:3">
      <c r="A738" s="7" t="s">
        <v>5</v>
      </c>
      <c r="B738" s="7" t="s">
        <v>46</v>
      </c>
      <c r="C738" s="8" t="s">
        <v>48</v>
      </c>
    </row>
    <row r="739" spans="1:3">
      <c r="A739" s="7">
        <v>0</v>
      </c>
      <c r="B739" s="7">
        <v>13.951000000000006</v>
      </c>
      <c r="C739" s="8" t="s">
        <v>66</v>
      </c>
    </row>
    <row r="740" spans="1:3">
      <c r="A740" s="7">
        <v>1</v>
      </c>
      <c r="B740" s="7">
        <v>13.721000000000005</v>
      </c>
      <c r="C740" s="8"/>
    </row>
    <row r="741" spans="1:3">
      <c r="A741" s="7">
        <v>2</v>
      </c>
      <c r="B741" s="7">
        <v>12.841000000000006</v>
      </c>
      <c r="C741" s="8"/>
    </row>
    <row r="742" spans="1:3">
      <c r="A742" s="7">
        <v>3</v>
      </c>
      <c r="B742" s="7">
        <v>11.831000000000007</v>
      </c>
      <c r="C742" s="8"/>
    </row>
    <row r="743" spans="1:3">
      <c r="A743" s="7">
        <v>4</v>
      </c>
      <c r="B743" s="7">
        <v>11.424000000000007</v>
      </c>
      <c r="C743" s="8"/>
    </row>
    <row r="744" spans="1:3">
      <c r="A744" s="7">
        <v>5</v>
      </c>
      <c r="B744" s="7">
        <v>11.084000000000007</v>
      </c>
      <c r="C744" s="8"/>
    </row>
    <row r="745" spans="1:3">
      <c r="A745" s="7">
        <v>6</v>
      </c>
      <c r="B745" s="7">
        <v>10.674000000000007</v>
      </c>
      <c r="C745" s="8"/>
    </row>
    <row r="746" spans="1:3">
      <c r="A746" s="7">
        <v>7</v>
      </c>
      <c r="B746" s="7">
        <v>10.564000000000007</v>
      </c>
      <c r="C746" s="8"/>
    </row>
    <row r="747" spans="1:3">
      <c r="A747" s="7">
        <v>9</v>
      </c>
      <c r="B747" s="7">
        <v>10.364000000000006</v>
      </c>
      <c r="C747" s="8"/>
    </row>
    <row r="748" spans="1:3">
      <c r="A748" s="7">
        <v>11</v>
      </c>
      <c r="B748" s="7">
        <v>10.294000000000008</v>
      </c>
      <c r="C748" s="8"/>
    </row>
    <row r="749" spans="1:3">
      <c r="A749" s="7">
        <v>13</v>
      </c>
      <c r="B749" s="7">
        <v>10.324000000000007</v>
      </c>
      <c r="C749" s="8"/>
    </row>
    <row r="750" spans="1:3">
      <c r="A750" s="7">
        <v>15</v>
      </c>
      <c r="B750" s="7">
        <v>10.514000000000006</v>
      </c>
      <c r="C750" s="8"/>
    </row>
    <row r="751" spans="1:3">
      <c r="A751" s="7">
        <v>17</v>
      </c>
      <c r="B751" s="7">
        <v>10.574000000000007</v>
      </c>
      <c r="C751" s="8"/>
    </row>
    <row r="752" spans="1:3">
      <c r="A752" s="7">
        <v>19</v>
      </c>
      <c r="B752" s="7">
        <v>10.574000000000007</v>
      </c>
      <c r="C752" s="8"/>
    </row>
    <row r="753" spans="1:3">
      <c r="A753" s="7">
        <v>21</v>
      </c>
      <c r="B753" s="7">
        <v>10.634000000000007</v>
      </c>
      <c r="C753" s="8"/>
    </row>
    <row r="754" spans="1:3">
      <c r="A754" s="7">
        <v>23</v>
      </c>
      <c r="B754" s="7">
        <v>10.734000000000007</v>
      </c>
      <c r="C754" s="8"/>
    </row>
    <row r="755" spans="1:3">
      <c r="A755" s="7">
        <v>24</v>
      </c>
      <c r="B755" s="7">
        <v>10.894000000000007</v>
      </c>
      <c r="C755" s="8"/>
    </row>
    <row r="756" spans="1:3">
      <c r="A756" s="7">
        <v>25</v>
      </c>
      <c r="B756" s="7">
        <v>11.004000000000007</v>
      </c>
      <c r="C756" s="8"/>
    </row>
    <row r="757" spans="1:3">
      <c r="A757" s="7">
        <v>26</v>
      </c>
      <c r="B757" s="7">
        <v>11.054000000000007</v>
      </c>
      <c r="C757" s="8"/>
    </row>
    <row r="758" spans="1:3">
      <c r="A758" s="7">
        <v>27</v>
      </c>
      <c r="B758" s="7">
        <v>11.424000000000007</v>
      </c>
      <c r="C758" s="8"/>
    </row>
    <row r="759" spans="1:3">
      <c r="A759" s="7">
        <v>28</v>
      </c>
      <c r="B759" s="7">
        <v>11.621000000000006</v>
      </c>
      <c r="C759" s="8"/>
    </row>
    <row r="760" spans="1:3">
      <c r="A760" s="7">
        <v>30</v>
      </c>
      <c r="B760" s="7">
        <v>12.701000000000006</v>
      </c>
      <c r="C760" s="8"/>
    </row>
    <row r="761" spans="1:3">
      <c r="A761" s="7">
        <v>32</v>
      </c>
      <c r="B761" s="7">
        <v>13.391000000000005</v>
      </c>
      <c r="C761" s="8"/>
    </row>
    <row r="762" spans="1:3">
      <c r="A762" s="7">
        <v>33</v>
      </c>
      <c r="B762" s="7">
        <v>13.711000000000006</v>
      </c>
      <c r="C762" s="8"/>
    </row>
    <row r="763" spans="1:3">
      <c r="A763" s="7">
        <v>34</v>
      </c>
      <c r="B763" s="7">
        <v>13.771000000000006</v>
      </c>
      <c r="C763" s="8"/>
    </row>
    <row r="764" spans="1:3">
      <c r="A764" s="7">
        <v>36</v>
      </c>
      <c r="B764" s="7">
        <v>13.771000000000006</v>
      </c>
      <c r="C764" s="8"/>
    </row>
    <row r="769" spans="1:3">
      <c r="A769" s="6" t="s">
        <v>69</v>
      </c>
      <c r="B769" s="7"/>
      <c r="C769" s="8"/>
    </row>
    <row r="770" spans="1:3">
      <c r="A770" s="7" t="s">
        <v>5</v>
      </c>
      <c r="B770" s="7" t="s">
        <v>46</v>
      </c>
      <c r="C770" s="8" t="s">
        <v>48</v>
      </c>
    </row>
    <row r="771" spans="1:3">
      <c r="A771" s="7">
        <v>0</v>
      </c>
      <c r="B771" s="7">
        <v>14.187000000000006</v>
      </c>
      <c r="C771" s="8" t="s">
        <v>66</v>
      </c>
    </row>
    <row r="772" spans="1:3">
      <c r="A772" s="7">
        <v>1</v>
      </c>
      <c r="B772" s="7">
        <v>13.977000000000006</v>
      </c>
      <c r="C772" s="8"/>
    </row>
    <row r="773" spans="1:3">
      <c r="A773" s="7">
        <v>2</v>
      </c>
      <c r="B773" s="7">
        <v>13.077000000000005</v>
      </c>
      <c r="C773" s="8"/>
    </row>
    <row r="774" spans="1:3">
      <c r="A774" s="7">
        <v>3</v>
      </c>
      <c r="B774" s="7">
        <v>12.377000000000006</v>
      </c>
      <c r="C774" s="8"/>
    </row>
    <row r="775" spans="1:3">
      <c r="A775" s="7">
        <v>4</v>
      </c>
      <c r="B775" s="7">
        <v>11.637000000000006</v>
      </c>
      <c r="C775" s="8"/>
    </row>
    <row r="776" spans="1:3">
      <c r="A776" s="7">
        <v>4.5</v>
      </c>
      <c r="B776" s="7">
        <v>11.412000000000006</v>
      </c>
      <c r="C776" s="8"/>
    </row>
    <row r="777" spans="1:3">
      <c r="A777" s="7">
        <v>5</v>
      </c>
      <c r="B777" s="7">
        <v>10.842000000000006</v>
      </c>
      <c r="C777" s="8"/>
    </row>
    <row r="778" spans="1:3">
      <c r="A778" s="7">
        <v>6</v>
      </c>
      <c r="B778" s="7">
        <v>10.592000000000006</v>
      </c>
      <c r="C778" s="8"/>
    </row>
    <row r="779" spans="1:3">
      <c r="A779" s="7">
        <v>7</v>
      </c>
      <c r="B779" s="7">
        <v>10.492000000000006</v>
      </c>
      <c r="C779" s="8"/>
    </row>
    <row r="780" spans="1:3">
      <c r="A780" s="7">
        <v>9</v>
      </c>
      <c r="B780" s="7">
        <v>10.402000000000006</v>
      </c>
      <c r="C780" s="8"/>
    </row>
    <row r="781" spans="1:3">
      <c r="A781" s="7">
        <v>11</v>
      </c>
      <c r="B781" s="7">
        <v>10.382000000000007</v>
      </c>
      <c r="C781" s="8"/>
    </row>
    <row r="782" spans="1:3">
      <c r="A782" s="7">
        <v>13</v>
      </c>
      <c r="B782" s="7">
        <v>9.9420000000000055</v>
      </c>
      <c r="C782" s="8"/>
    </row>
    <row r="783" spans="1:3">
      <c r="A783" s="7">
        <v>15</v>
      </c>
      <c r="B783" s="7">
        <v>9.4920000000000062</v>
      </c>
      <c r="C783" s="8"/>
    </row>
    <row r="784" spans="1:3">
      <c r="A784" s="7">
        <v>17</v>
      </c>
      <c r="B784" s="7">
        <v>9.1620000000000061</v>
      </c>
      <c r="C784" s="8"/>
    </row>
    <row r="785" spans="1:3">
      <c r="A785" s="7">
        <v>19</v>
      </c>
      <c r="B785" s="7">
        <v>10.382000000000007</v>
      </c>
      <c r="C785" s="8"/>
    </row>
    <row r="786" spans="1:3">
      <c r="A786" s="7">
        <v>20</v>
      </c>
      <c r="B786" s="7">
        <v>10.672000000000006</v>
      </c>
      <c r="C786" s="8"/>
    </row>
    <row r="787" spans="1:3">
      <c r="A787" s="7">
        <v>21</v>
      </c>
      <c r="B787" s="7">
        <v>11.092000000000006</v>
      </c>
      <c r="C787" s="8"/>
    </row>
    <row r="788" spans="1:3">
      <c r="A788" s="7">
        <v>22</v>
      </c>
      <c r="B788" s="7">
        <v>11.412000000000006</v>
      </c>
      <c r="C788" s="8"/>
    </row>
    <row r="789" spans="1:3">
      <c r="A789" s="7">
        <v>23</v>
      </c>
      <c r="B789" s="7">
        <v>11.807000000000006</v>
      </c>
      <c r="C789" s="8"/>
    </row>
    <row r="790" spans="1:3">
      <c r="A790" s="7">
        <v>24</v>
      </c>
      <c r="B790" s="7">
        <v>12.147000000000006</v>
      </c>
      <c r="C790" s="8"/>
    </row>
    <row r="791" spans="1:3">
      <c r="A791" s="7">
        <v>28</v>
      </c>
      <c r="B791" s="7">
        <v>12.337000000000007</v>
      </c>
      <c r="C791" s="8"/>
    </row>
    <row r="792" spans="1:3">
      <c r="A792" s="7">
        <v>32</v>
      </c>
      <c r="B792" s="7">
        <v>12.257000000000005</v>
      </c>
      <c r="C792" s="8"/>
    </row>
    <row r="793" spans="1:3">
      <c r="A793" s="7">
        <v>34</v>
      </c>
      <c r="B793" s="7">
        <v>13.227000000000006</v>
      </c>
      <c r="C793" s="8"/>
    </row>
    <row r="794" spans="1:3">
      <c r="A794" s="7">
        <v>37</v>
      </c>
      <c r="B794" s="7">
        <v>14.037000000000006</v>
      </c>
      <c r="C794" s="8" t="s">
        <v>74</v>
      </c>
    </row>
    <row r="819" spans="1:3">
      <c r="A819" s="6" t="s">
        <v>70</v>
      </c>
      <c r="B819" s="7"/>
      <c r="C819" s="8"/>
    </row>
    <row r="820" spans="1:3">
      <c r="A820" s="7" t="s">
        <v>5</v>
      </c>
      <c r="B820" s="7" t="s">
        <v>46</v>
      </c>
      <c r="C820" s="8" t="s">
        <v>48</v>
      </c>
    </row>
    <row r="821" spans="1:3">
      <c r="A821" s="7">
        <v>0</v>
      </c>
      <c r="B821" s="7">
        <v>14.216000000000008</v>
      </c>
      <c r="C821" s="8" t="s">
        <v>66</v>
      </c>
    </row>
    <row r="822" spans="1:3">
      <c r="A822" s="7">
        <v>2</v>
      </c>
      <c r="B822" s="7">
        <v>13.847000000000008</v>
      </c>
      <c r="C822" s="8"/>
    </row>
    <row r="823" spans="1:3">
      <c r="A823" s="7">
        <v>3</v>
      </c>
      <c r="B823" s="7">
        <v>13.23200000000001</v>
      </c>
      <c r="C823" s="8"/>
    </row>
    <row r="824" spans="1:3">
      <c r="A824" s="7">
        <v>4</v>
      </c>
      <c r="B824" s="7">
        <v>12.612000000000009</v>
      </c>
      <c r="C824" s="8"/>
    </row>
    <row r="825" spans="1:3">
      <c r="A825" s="7">
        <v>5</v>
      </c>
      <c r="B825" s="7">
        <v>11.75200000000001</v>
      </c>
      <c r="C825" s="8"/>
    </row>
    <row r="826" spans="1:3">
      <c r="A826" s="7">
        <v>6</v>
      </c>
      <c r="B826" s="7">
        <v>11.432000000000009</v>
      </c>
      <c r="C826" s="8"/>
    </row>
    <row r="827" spans="1:3">
      <c r="A827" s="7">
        <v>7</v>
      </c>
      <c r="B827" s="7">
        <v>10.932000000000009</v>
      </c>
      <c r="C827" s="8"/>
    </row>
    <row r="828" spans="1:3">
      <c r="A828" s="7">
        <v>8</v>
      </c>
      <c r="B828" s="7">
        <v>10.592000000000009</v>
      </c>
      <c r="C828" s="8"/>
    </row>
    <row r="829" spans="1:3">
      <c r="A829" s="7">
        <v>9</v>
      </c>
      <c r="B829" s="7">
        <v>10.49200000000001</v>
      </c>
      <c r="C829" s="8"/>
    </row>
    <row r="830" spans="1:3">
      <c r="A830" s="7">
        <v>11</v>
      </c>
      <c r="B830" s="7">
        <v>10.352000000000009</v>
      </c>
      <c r="C830" s="8"/>
    </row>
    <row r="831" spans="1:3">
      <c r="A831" s="7">
        <v>13</v>
      </c>
      <c r="B831" s="7">
        <v>10.39200000000001</v>
      </c>
      <c r="C831" s="8"/>
    </row>
    <row r="832" spans="1:3">
      <c r="A832" s="7">
        <v>15</v>
      </c>
      <c r="B832" s="7">
        <v>10.25200000000001</v>
      </c>
      <c r="C832" s="8"/>
    </row>
    <row r="833" spans="1:3">
      <c r="A833" s="7">
        <v>17</v>
      </c>
      <c r="B833" s="7">
        <v>10.24200000000001</v>
      </c>
      <c r="C833" s="8"/>
    </row>
    <row r="834" spans="1:3">
      <c r="A834" s="7">
        <v>19</v>
      </c>
      <c r="B834" s="7">
        <v>10.192000000000009</v>
      </c>
      <c r="C834" s="8"/>
    </row>
    <row r="835" spans="1:3">
      <c r="A835" s="7">
        <v>21</v>
      </c>
      <c r="B835" s="7">
        <v>10.112000000000009</v>
      </c>
      <c r="C835" s="8"/>
    </row>
    <row r="836" spans="1:3">
      <c r="A836" s="7">
        <v>23</v>
      </c>
      <c r="B836" s="7">
        <v>10.30200000000001</v>
      </c>
      <c r="C836" s="8"/>
    </row>
    <row r="837" spans="1:3">
      <c r="A837" s="7">
        <v>25</v>
      </c>
      <c r="B837" s="7">
        <v>10.422000000000009</v>
      </c>
      <c r="C837" s="8"/>
    </row>
    <row r="838" spans="1:3">
      <c r="A838" s="7">
        <v>26</v>
      </c>
      <c r="B838" s="7">
        <v>10.57200000000001</v>
      </c>
      <c r="C838" s="8"/>
    </row>
    <row r="839" spans="1:3">
      <c r="A839" s="7">
        <v>27</v>
      </c>
      <c r="B839" s="7">
        <v>10.73200000000001</v>
      </c>
      <c r="C839" s="8"/>
    </row>
    <row r="840" spans="1:3">
      <c r="A840" s="7">
        <v>28</v>
      </c>
      <c r="B840" s="7">
        <v>10.81200000000001</v>
      </c>
      <c r="C840" s="8"/>
    </row>
    <row r="841" spans="1:3">
      <c r="A841" s="7">
        <v>29</v>
      </c>
      <c r="B841" s="7">
        <v>11.432000000000009</v>
      </c>
      <c r="C841" s="8"/>
    </row>
    <row r="842" spans="1:3">
      <c r="A842" s="7">
        <v>30</v>
      </c>
      <c r="B842" s="7">
        <v>11.692000000000009</v>
      </c>
      <c r="C842" s="8"/>
    </row>
    <row r="843" spans="1:3">
      <c r="A843" s="7">
        <v>41</v>
      </c>
      <c r="B843" s="7">
        <v>13.692000000000009</v>
      </c>
      <c r="C843" s="8" t="s">
        <v>75</v>
      </c>
    </row>
    <row r="861" spans="1:3">
      <c r="A861" s="6" t="s">
        <v>71</v>
      </c>
      <c r="B861" s="7"/>
      <c r="C861" s="8"/>
    </row>
    <row r="862" spans="1:3">
      <c r="A862" s="7" t="s">
        <v>5</v>
      </c>
      <c r="B862" s="7" t="s">
        <v>46</v>
      </c>
      <c r="C862" s="8" t="s">
        <v>48</v>
      </c>
    </row>
    <row r="863" spans="1:3">
      <c r="A863" s="7">
        <v>0</v>
      </c>
      <c r="B863" s="7">
        <v>14.342000000000009</v>
      </c>
      <c r="C863" s="8" t="s">
        <v>66</v>
      </c>
    </row>
    <row r="864" spans="1:3">
      <c r="A864" s="7">
        <v>1</v>
      </c>
      <c r="B864" s="7">
        <v>13.90200000000001</v>
      </c>
      <c r="C864" s="8"/>
    </row>
    <row r="865" spans="1:3">
      <c r="A865" s="7">
        <v>2</v>
      </c>
      <c r="B865" s="7">
        <v>12.762000000000009</v>
      </c>
      <c r="C865" s="8"/>
    </row>
    <row r="866" spans="1:3">
      <c r="A866" s="7">
        <v>3</v>
      </c>
      <c r="B866" s="7">
        <v>11.98200000000001</v>
      </c>
      <c r="C866" s="8"/>
    </row>
    <row r="867" spans="1:3">
      <c r="A867" s="7">
        <v>4</v>
      </c>
      <c r="B867" s="7">
        <v>11.436000000000011</v>
      </c>
      <c r="C867" s="8"/>
    </row>
    <row r="868" spans="1:3">
      <c r="A868" s="7">
        <v>5</v>
      </c>
      <c r="B868" s="7">
        <v>10.96600000000001</v>
      </c>
      <c r="C868" s="8"/>
    </row>
    <row r="869" spans="1:3">
      <c r="A869" s="7">
        <v>6</v>
      </c>
      <c r="B869" s="7">
        <v>10.77600000000001</v>
      </c>
      <c r="C869" s="8"/>
    </row>
    <row r="870" spans="1:3">
      <c r="A870" s="7">
        <v>7</v>
      </c>
      <c r="B870" s="7">
        <v>10.766000000000011</v>
      </c>
      <c r="C870" s="8"/>
    </row>
    <row r="871" spans="1:3">
      <c r="A871" s="7">
        <v>9</v>
      </c>
      <c r="B871" s="7">
        <v>10.63600000000001</v>
      </c>
      <c r="C871" s="8"/>
    </row>
    <row r="872" spans="1:3">
      <c r="A872" s="7">
        <v>11</v>
      </c>
      <c r="B872" s="7">
        <v>10.496000000000011</v>
      </c>
      <c r="C872" s="8"/>
    </row>
    <row r="873" spans="1:3">
      <c r="A873" s="7">
        <v>13</v>
      </c>
      <c r="B873" s="7">
        <v>10.416000000000011</v>
      </c>
      <c r="C873" s="8"/>
    </row>
    <row r="874" spans="1:3">
      <c r="A874" s="7">
        <v>15</v>
      </c>
      <c r="B874" s="7">
        <v>10.47600000000001</v>
      </c>
      <c r="C874" s="8"/>
    </row>
    <row r="875" spans="1:3">
      <c r="A875" s="7">
        <v>17</v>
      </c>
      <c r="B875" s="7">
        <v>10.36600000000001</v>
      </c>
      <c r="C875" s="8"/>
    </row>
    <row r="876" spans="1:3">
      <c r="A876" s="7">
        <v>19</v>
      </c>
      <c r="B876" s="7">
        <v>10.246000000000011</v>
      </c>
      <c r="C876" s="8"/>
    </row>
    <row r="877" spans="1:3">
      <c r="A877" s="7">
        <v>21</v>
      </c>
      <c r="B877" s="7">
        <v>10.266000000000011</v>
      </c>
      <c r="C877" s="8"/>
    </row>
    <row r="878" spans="1:3">
      <c r="A878" s="7">
        <v>22</v>
      </c>
      <c r="B878" s="7">
        <v>10.426000000000011</v>
      </c>
      <c r="C878" s="8"/>
    </row>
    <row r="879" spans="1:3">
      <c r="A879" s="7">
        <v>23</v>
      </c>
      <c r="B879" s="7">
        <v>11.016000000000011</v>
      </c>
      <c r="C879" s="8"/>
    </row>
    <row r="880" spans="1:3">
      <c r="A880" s="7">
        <v>24</v>
      </c>
      <c r="B880" s="7">
        <v>11.096000000000011</v>
      </c>
      <c r="C880" s="8"/>
    </row>
    <row r="881" spans="1:3">
      <c r="A881" s="7">
        <v>25</v>
      </c>
      <c r="B881" s="7">
        <v>11.436000000000011</v>
      </c>
      <c r="C881" s="8"/>
    </row>
    <row r="882" spans="1:3">
      <c r="A882" s="7">
        <v>26</v>
      </c>
      <c r="B882" s="7">
        <v>12.31200000000001</v>
      </c>
      <c r="C882" s="8"/>
    </row>
    <row r="883" spans="1:3">
      <c r="A883" s="7">
        <v>27</v>
      </c>
      <c r="B883" s="7">
        <v>13.012000000000009</v>
      </c>
      <c r="C883" s="8"/>
    </row>
    <row r="884" spans="1:3">
      <c r="A884" s="7">
        <v>28</v>
      </c>
      <c r="B884" s="7">
        <v>13.83200000000001</v>
      </c>
      <c r="C884" s="8"/>
    </row>
    <row r="885" spans="1:3">
      <c r="A885" s="7">
        <v>29</v>
      </c>
      <c r="B885" s="7">
        <v>14.262000000000009</v>
      </c>
      <c r="C885" s="8" t="s">
        <v>74</v>
      </c>
    </row>
    <row r="902" spans="1:3">
      <c r="A902" s="6" t="s">
        <v>72</v>
      </c>
      <c r="B902" s="7"/>
      <c r="C902" s="8"/>
    </row>
    <row r="903" spans="1:3">
      <c r="A903" s="7" t="s">
        <v>5</v>
      </c>
      <c r="B903" s="7" t="s">
        <v>46</v>
      </c>
      <c r="C903" s="8" t="s">
        <v>48</v>
      </c>
    </row>
    <row r="904" spans="1:3">
      <c r="A904" s="7">
        <v>0</v>
      </c>
      <c r="B904" s="7">
        <v>14.32800000000001</v>
      </c>
      <c r="C904" s="8" t="s">
        <v>66</v>
      </c>
    </row>
    <row r="905" spans="1:3">
      <c r="A905" s="7">
        <v>1</v>
      </c>
      <c r="B905" s="7">
        <v>13.89800000000001</v>
      </c>
      <c r="C905" s="8"/>
    </row>
    <row r="906" spans="1:3">
      <c r="A906" s="7">
        <v>2</v>
      </c>
      <c r="B906" s="7">
        <v>13.30800000000001</v>
      </c>
      <c r="C906" s="8"/>
    </row>
    <row r="907" spans="1:3">
      <c r="A907" s="7">
        <v>3</v>
      </c>
      <c r="B907" s="7">
        <v>12.618000000000011</v>
      </c>
      <c r="C907" s="8"/>
    </row>
    <row r="908" spans="1:3">
      <c r="A908" s="7">
        <v>4</v>
      </c>
      <c r="B908" s="7">
        <v>11.838000000000012</v>
      </c>
      <c r="C908" s="8"/>
    </row>
    <row r="909" spans="1:3">
      <c r="A909" s="7">
        <v>5</v>
      </c>
      <c r="B909" s="7">
        <v>11.41800000000001</v>
      </c>
      <c r="C909" s="8"/>
    </row>
    <row r="910" spans="1:3">
      <c r="A910" s="7">
        <v>6</v>
      </c>
      <c r="B910" s="7">
        <v>10.97800000000001</v>
      </c>
      <c r="C910" s="8"/>
    </row>
    <row r="911" spans="1:3">
      <c r="A911" s="7">
        <v>7</v>
      </c>
      <c r="B911" s="7">
        <v>10.82800000000001</v>
      </c>
      <c r="C911" s="8"/>
    </row>
    <row r="912" spans="1:3">
      <c r="A912" s="7">
        <v>8</v>
      </c>
      <c r="B912" s="7">
        <v>10.698000000000009</v>
      </c>
      <c r="C912" s="8"/>
    </row>
    <row r="913" spans="1:3">
      <c r="A913" s="7">
        <v>10</v>
      </c>
      <c r="B913" s="7">
        <v>10.438000000000009</v>
      </c>
      <c r="C913" s="8"/>
    </row>
    <row r="914" spans="1:3">
      <c r="A914" s="7">
        <v>12</v>
      </c>
      <c r="B914" s="7">
        <v>10.31800000000001</v>
      </c>
      <c r="C914" s="8"/>
    </row>
    <row r="915" spans="1:3">
      <c r="A915" s="7">
        <v>14</v>
      </c>
      <c r="B915" s="7">
        <v>10.26800000000001</v>
      </c>
      <c r="C915" s="8"/>
    </row>
    <row r="916" spans="1:3">
      <c r="A916" s="7">
        <v>16</v>
      </c>
      <c r="B916" s="7">
        <v>9.9680000000000106</v>
      </c>
      <c r="C916" s="8"/>
    </row>
    <row r="917" spans="1:3">
      <c r="A917" s="7">
        <v>18</v>
      </c>
      <c r="B917" s="7">
        <v>10.028000000000009</v>
      </c>
      <c r="C917" s="8"/>
    </row>
    <row r="918" spans="1:3">
      <c r="A918" s="7">
        <v>20</v>
      </c>
      <c r="B918" s="7">
        <v>10.26800000000001</v>
      </c>
      <c r="C918" s="8"/>
    </row>
    <row r="919" spans="1:3">
      <c r="A919" s="7">
        <v>21</v>
      </c>
      <c r="B919" s="7">
        <v>10.40800000000001</v>
      </c>
      <c r="C919" s="8"/>
    </row>
    <row r="920" spans="1:3">
      <c r="A920" s="7">
        <v>22</v>
      </c>
      <c r="B920" s="7">
        <v>10.548000000000011</v>
      </c>
      <c r="C920" s="8"/>
    </row>
    <row r="921" spans="1:3">
      <c r="A921" s="7">
        <v>23</v>
      </c>
      <c r="B921" s="7">
        <v>10.64800000000001</v>
      </c>
      <c r="C921" s="8"/>
    </row>
    <row r="922" spans="1:3">
      <c r="A922" s="7">
        <v>24</v>
      </c>
      <c r="B922" s="7">
        <v>10.92800000000001</v>
      </c>
      <c r="C922" s="8"/>
    </row>
    <row r="923" spans="1:3">
      <c r="A923" s="7">
        <v>25</v>
      </c>
      <c r="B923" s="7">
        <v>11.41800000000001</v>
      </c>
      <c r="C923" s="8"/>
    </row>
    <row r="924" spans="1:3">
      <c r="A924" s="7">
        <v>26</v>
      </c>
      <c r="B924" s="7">
        <v>11.698000000000011</v>
      </c>
      <c r="C924" s="8"/>
    </row>
    <row r="925" spans="1:3">
      <c r="A925" s="7">
        <v>27</v>
      </c>
      <c r="B925" s="7">
        <v>11.72800000000001</v>
      </c>
      <c r="C925" s="8"/>
    </row>
    <row r="926" spans="1:3">
      <c r="A926" s="7">
        <v>28</v>
      </c>
      <c r="B926" s="7">
        <v>12.06800000000001</v>
      </c>
      <c r="C926" s="8"/>
    </row>
    <row r="927" spans="1:3">
      <c r="A927" s="7">
        <v>29</v>
      </c>
      <c r="B927" s="7">
        <v>12.98800000000001</v>
      </c>
      <c r="C927" s="8"/>
    </row>
    <row r="928" spans="1:3">
      <c r="A928" s="7">
        <v>30</v>
      </c>
      <c r="B928" s="7">
        <v>13.788000000000011</v>
      </c>
      <c r="C928" s="8"/>
    </row>
    <row r="929" spans="1:3">
      <c r="A929" s="7">
        <v>40</v>
      </c>
      <c r="B929" s="7"/>
      <c r="C929" s="8" t="s">
        <v>76</v>
      </c>
    </row>
    <row r="937" spans="1:3">
      <c r="A937" s="6" t="s">
        <v>73</v>
      </c>
      <c r="B937" s="7"/>
      <c r="C937" s="8"/>
    </row>
    <row r="938" spans="1:3">
      <c r="A938" s="7" t="s">
        <v>5</v>
      </c>
      <c r="B938" s="7" t="s">
        <v>46</v>
      </c>
      <c r="C938" s="8" t="s">
        <v>48</v>
      </c>
    </row>
    <row r="939" spans="1:3">
      <c r="A939" s="7">
        <v>0</v>
      </c>
      <c r="B939" s="7">
        <v>14.893000000000011</v>
      </c>
      <c r="C939" s="8" t="s">
        <v>66</v>
      </c>
    </row>
    <row r="940" spans="1:3">
      <c r="A940" s="7">
        <v>2</v>
      </c>
      <c r="B940" s="7">
        <v>14.233000000000013</v>
      </c>
      <c r="C940" s="8"/>
    </row>
    <row r="941" spans="1:3">
      <c r="A941" s="7">
        <v>3</v>
      </c>
      <c r="B941" s="7">
        <v>13.613000000000012</v>
      </c>
      <c r="C941" s="8"/>
    </row>
    <row r="942" spans="1:3">
      <c r="A942" s="7">
        <v>5</v>
      </c>
      <c r="B942" s="7">
        <v>12.473000000000013</v>
      </c>
      <c r="C942" s="8"/>
    </row>
    <row r="943" spans="1:3">
      <c r="A943" s="7">
        <v>6</v>
      </c>
      <c r="B943" s="7">
        <v>11.453000000000014</v>
      </c>
      <c r="C943" s="8"/>
    </row>
    <row r="944" spans="1:3">
      <c r="A944" s="7">
        <v>7</v>
      </c>
      <c r="B944" s="7">
        <v>11.233000000000013</v>
      </c>
      <c r="C944" s="8"/>
    </row>
    <row r="945" spans="1:3">
      <c r="A945" s="7">
        <v>8</v>
      </c>
      <c r="B945" s="7">
        <v>10.973000000000013</v>
      </c>
      <c r="C945" s="8"/>
    </row>
    <row r="946" spans="1:3">
      <c r="A946" s="7">
        <v>9</v>
      </c>
      <c r="B946" s="7">
        <v>10.983000000000013</v>
      </c>
      <c r="C946" s="8"/>
    </row>
    <row r="947" spans="1:3">
      <c r="A947" s="7">
        <v>11</v>
      </c>
      <c r="B947" s="7">
        <v>10.933000000000014</v>
      </c>
      <c r="C947" s="8"/>
    </row>
    <row r="948" spans="1:3">
      <c r="A948" s="7">
        <v>13</v>
      </c>
      <c r="B948" s="7">
        <v>10.883000000000013</v>
      </c>
      <c r="C948" s="8"/>
    </row>
    <row r="949" spans="1:3">
      <c r="A949" s="7">
        <v>15</v>
      </c>
      <c r="B949" s="7">
        <v>11.013000000000014</v>
      </c>
      <c r="C949" s="8"/>
    </row>
    <row r="950" spans="1:3">
      <c r="A950" s="7">
        <v>17</v>
      </c>
      <c r="B950" s="7">
        <v>11.043000000000013</v>
      </c>
      <c r="C950" s="8"/>
    </row>
    <row r="951" spans="1:3">
      <c r="A951" s="7">
        <v>19</v>
      </c>
      <c r="B951" s="7">
        <v>11.053000000000013</v>
      </c>
      <c r="C951" s="8"/>
    </row>
    <row r="952" spans="1:3">
      <c r="A952" s="7">
        <v>21</v>
      </c>
      <c r="B952" s="7">
        <v>10.973000000000013</v>
      </c>
      <c r="C952" s="8"/>
    </row>
    <row r="953" spans="1:3">
      <c r="A953" s="7">
        <v>23</v>
      </c>
      <c r="B953" s="7">
        <v>10.963000000000013</v>
      </c>
      <c r="C953" s="8"/>
    </row>
    <row r="954" spans="1:3">
      <c r="A954" s="7">
        <v>25</v>
      </c>
      <c r="B954" s="7">
        <v>10.893000000000013</v>
      </c>
      <c r="C954" s="8"/>
    </row>
    <row r="955" spans="1:3">
      <c r="A955" s="7">
        <v>27</v>
      </c>
      <c r="B955" s="7">
        <v>10.803000000000013</v>
      </c>
      <c r="C955" s="8"/>
    </row>
    <row r="956" spans="1:3">
      <c r="A956" s="7">
        <v>29</v>
      </c>
      <c r="B956" s="7">
        <v>10.773000000000014</v>
      </c>
      <c r="C956" s="8"/>
    </row>
    <row r="957" spans="1:3">
      <c r="A957" s="7">
        <v>31</v>
      </c>
      <c r="B957" s="7">
        <v>10.833000000000014</v>
      </c>
      <c r="C957" s="8"/>
    </row>
    <row r="958" spans="1:3">
      <c r="A958" s="7">
        <v>33</v>
      </c>
      <c r="B958" s="7">
        <v>10.923000000000014</v>
      </c>
      <c r="C958" s="8"/>
    </row>
    <row r="959" spans="1:3">
      <c r="A959" s="7">
        <v>35</v>
      </c>
      <c r="B959" s="7">
        <v>10.913000000000014</v>
      </c>
      <c r="C959" s="8"/>
    </row>
    <row r="960" spans="1:3">
      <c r="A960" s="7">
        <v>36</v>
      </c>
      <c r="B960" s="7">
        <v>10.973000000000013</v>
      </c>
      <c r="C960" s="8"/>
    </row>
    <row r="961" spans="1:3">
      <c r="A961" s="7">
        <v>37</v>
      </c>
      <c r="B961" s="7">
        <v>11.023000000000014</v>
      </c>
      <c r="C961" s="8"/>
    </row>
    <row r="962" spans="1:3">
      <c r="A962" s="7">
        <v>38</v>
      </c>
      <c r="B962" s="7">
        <v>11.053000000000013</v>
      </c>
      <c r="C962" s="8"/>
    </row>
    <row r="963" spans="1:3">
      <c r="A963" s="7">
        <v>39</v>
      </c>
      <c r="B963" s="7">
        <v>11.053000000000013</v>
      </c>
      <c r="C963" s="8"/>
    </row>
    <row r="964" spans="1:3">
      <c r="A964" s="7">
        <v>40</v>
      </c>
      <c r="B964" s="7">
        <v>11.457000000000011</v>
      </c>
      <c r="C964" s="8"/>
    </row>
    <row r="965" spans="1:3">
      <c r="A965" s="7">
        <v>41</v>
      </c>
      <c r="B965" s="7">
        <v>11.063000000000013</v>
      </c>
      <c r="C965" s="8"/>
    </row>
    <row r="966" spans="1:3">
      <c r="A966" s="7">
        <v>42</v>
      </c>
      <c r="B966" s="7">
        <v>12.483000000000013</v>
      </c>
      <c r="C966" s="8"/>
    </row>
    <row r="967" spans="1:3">
      <c r="A967" s="7">
        <v>43</v>
      </c>
      <c r="B967" s="7">
        <v>12.083000000000013</v>
      </c>
      <c r="C967" s="8"/>
    </row>
    <row r="968" spans="1:3">
      <c r="A968" s="7">
        <v>44</v>
      </c>
      <c r="B968" s="7">
        <v>12.843000000000012</v>
      </c>
      <c r="C968" s="8" t="s">
        <v>77</v>
      </c>
    </row>
  </sheetData>
  <printOptions horizontalCentered="1"/>
  <pageMargins left="0.5" right="0.5" top="0.5" bottom="0.5" header="0" footer="0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 </vt:lpstr>
      <vt:lpstr>long section</vt:lpstr>
      <vt:lpstr>cross sectional data</vt:lpstr>
      <vt:lpstr>crossectional data final</vt:lpstr>
      <vt:lpstr>earth calculation</vt:lpstr>
      <vt:lpstr>survey data</vt:lpstr>
      <vt:lpstr>crossection data</vt:lpstr>
      <vt:lpstr>'Cover '!Print_Area</vt:lpstr>
      <vt:lpstr>'cross sectional data'!Print_Area</vt:lpstr>
      <vt:lpstr>'crossection data'!Print_Area</vt:lpstr>
      <vt:lpstr>'crossectional data final'!Print_Area</vt:lpstr>
      <vt:lpstr>'earth calculation'!Print_Area</vt:lpstr>
      <vt:lpstr>'long section'!Print_Area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EXTRA-PC</dc:creator>
  <cp:lastModifiedBy>mafruha afrin</cp:lastModifiedBy>
  <cp:lastPrinted>2024-10-21T09:39:44Z</cp:lastPrinted>
  <dcterms:created xsi:type="dcterms:W3CDTF">2015-06-05T18:17:20Z</dcterms:created>
  <dcterms:modified xsi:type="dcterms:W3CDTF">2024-12-10T15:12:50Z</dcterms:modified>
</cp:coreProperties>
</file>