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3E58966A-E60C-4436-A4E6-7EED074E2B44}"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7" i="2" l="1"/>
  <c r="M407" i="2" s="1"/>
  <c r="K407" i="2"/>
  <c r="F407" i="2"/>
  <c r="G407" i="2" s="1"/>
  <c r="E407" i="2"/>
  <c r="K406" i="2"/>
  <c r="F406" i="2"/>
  <c r="E406" i="2"/>
  <c r="G406" i="2" s="1"/>
  <c r="K405" i="2"/>
  <c r="G405" i="2"/>
  <c r="F405" i="2"/>
  <c r="E405" i="2"/>
  <c r="J404" i="2"/>
  <c r="F404" i="2"/>
  <c r="E404" i="2"/>
  <c r="G404" i="2" s="1"/>
  <c r="J403" i="2"/>
  <c r="K403" i="2" s="1"/>
  <c r="F403" i="2"/>
  <c r="E403" i="2"/>
  <c r="G403" i="2" s="1"/>
  <c r="K402" i="2"/>
  <c r="I402" i="2"/>
  <c r="I403" i="2" s="1"/>
  <c r="F402" i="2"/>
  <c r="G402" i="2" s="1"/>
  <c r="E402" i="2"/>
  <c r="L401" i="2"/>
  <c r="M401" i="2" s="1"/>
  <c r="K401" i="2"/>
  <c r="F401" i="2"/>
  <c r="E401" i="2"/>
  <c r="G401" i="2" s="1"/>
  <c r="L400" i="2"/>
  <c r="M400" i="2" s="1"/>
  <c r="K400" i="2"/>
  <c r="F400" i="2"/>
  <c r="G400" i="2" s="1"/>
  <c r="E400" i="2"/>
  <c r="L399" i="2"/>
  <c r="M399" i="2" s="1"/>
  <c r="K399" i="2"/>
  <c r="F399" i="2"/>
  <c r="E399" i="2"/>
  <c r="G399" i="2" s="1"/>
  <c r="L398" i="2"/>
  <c r="M398" i="2" s="1"/>
  <c r="K398" i="2"/>
  <c r="F398" i="2"/>
  <c r="G398" i="2" s="1"/>
  <c r="E398" i="2"/>
  <c r="L397" i="2"/>
  <c r="M397" i="2" s="1"/>
  <c r="K397" i="2"/>
  <c r="F397" i="2"/>
  <c r="E397" i="2"/>
  <c r="G397" i="2" s="1"/>
  <c r="F396" i="2"/>
  <c r="E396" i="2"/>
  <c r="G396" i="2" s="1"/>
  <c r="F395" i="2"/>
  <c r="G395" i="2" s="1"/>
  <c r="E395" i="2"/>
  <c r="F394" i="2"/>
  <c r="G394" i="2" s="1"/>
  <c r="E394" i="2"/>
  <c r="F393" i="2"/>
  <c r="E393" i="2"/>
  <c r="G393" i="2" s="1"/>
  <c r="F392" i="2"/>
  <c r="F416" i="2" s="1"/>
  <c r="E392" i="2"/>
  <c r="G392" i="2" s="1"/>
  <c r="F381" i="2"/>
  <c r="G381" i="2" s="1"/>
  <c r="E381" i="2"/>
  <c r="L380" i="2"/>
  <c r="M380" i="2" s="1"/>
  <c r="K380" i="2"/>
  <c r="F380" i="2"/>
  <c r="E380" i="2"/>
  <c r="G380" i="2" s="1"/>
  <c r="K379" i="2"/>
  <c r="F379" i="2"/>
  <c r="G379" i="2" s="1"/>
  <c r="E379" i="2"/>
  <c r="F378" i="2"/>
  <c r="E378" i="2"/>
  <c r="G378" i="2" s="1"/>
  <c r="J377" i="2"/>
  <c r="K378" i="2" s="1"/>
  <c r="F377" i="2"/>
  <c r="G377" i="2" s="1"/>
  <c r="E377" i="2"/>
  <c r="J376" i="2"/>
  <c r="K376" i="2" s="1"/>
  <c r="I376" i="2"/>
  <c r="I377" i="2" s="1"/>
  <c r="F376" i="2"/>
  <c r="E376" i="2"/>
  <c r="G376" i="2" s="1"/>
  <c r="L375" i="2"/>
  <c r="M375" i="2" s="1"/>
  <c r="K375" i="2"/>
  <c r="I375" i="2"/>
  <c r="F375" i="2"/>
  <c r="E375" i="2"/>
  <c r="G375" i="2" s="1"/>
  <c r="L374" i="2"/>
  <c r="M374" i="2" s="1"/>
  <c r="K374" i="2"/>
  <c r="F374" i="2"/>
  <c r="L373" i="2"/>
  <c r="M373" i="2" s="1"/>
  <c r="K373" i="2"/>
  <c r="F373" i="2"/>
  <c r="E374" i="2"/>
  <c r="G374" i="2" s="1"/>
  <c r="L372" i="2"/>
  <c r="M372" i="2" s="1"/>
  <c r="K372" i="2"/>
  <c r="G372" i="2"/>
  <c r="F372" i="2"/>
  <c r="E372" i="2"/>
  <c r="M371" i="2"/>
  <c r="L371" i="2"/>
  <c r="K371" i="2"/>
  <c r="F371" i="2"/>
  <c r="E371" i="2"/>
  <c r="G371" i="2" s="1"/>
  <c r="L370" i="2"/>
  <c r="M370" i="2" s="1"/>
  <c r="K370" i="2"/>
  <c r="G370" i="2"/>
  <c r="F370" i="2"/>
  <c r="E370" i="2"/>
  <c r="G369" i="2"/>
  <c r="F369" i="2"/>
  <c r="E369" i="2"/>
  <c r="F368" i="2"/>
  <c r="E368" i="2"/>
  <c r="G368" i="2" s="1"/>
  <c r="F367" i="2"/>
  <c r="E367" i="2"/>
  <c r="G367" i="2" s="1"/>
  <c r="G366" i="2"/>
  <c r="F366" i="2"/>
  <c r="E366" i="2"/>
  <c r="M362" i="2"/>
  <c r="L362" i="2"/>
  <c r="J362" i="2"/>
  <c r="F361" i="2"/>
  <c r="E361" i="2"/>
  <c r="G361" i="2" s="1"/>
  <c r="F360" i="2"/>
  <c r="E360" i="2"/>
  <c r="G360" i="2" s="1"/>
  <c r="M359" i="2"/>
  <c r="L359" i="2"/>
  <c r="K359" i="2"/>
  <c r="G359" i="2"/>
  <c r="F359" i="2"/>
  <c r="E359" i="2"/>
  <c r="K358" i="2"/>
  <c r="F358" i="2"/>
  <c r="E358" i="2"/>
  <c r="G358" i="2" s="1"/>
  <c r="F357" i="2"/>
  <c r="E357" i="2"/>
  <c r="G357" i="2" s="1"/>
  <c r="J356" i="2"/>
  <c r="K357" i="2" s="1"/>
  <c r="I356" i="2"/>
  <c r="I357" i="2" s="1"/>
  <c r="G356" i="2"/>
  <c r="F356" i="2"/>
  <c r="E356" i="2"/>
  <c r="J355" i="2"/>
  <c r="K355" i="2" s="1"/>
  <c r="I355" i="2"/>
  <c r="L355" i="2" s="1"/>
  <c r="M355" i="2" s="1"/>
  <c r="F355" i="2"/>
  <c r="E355" i="2"/>
  <c r="G355" i="2" s="1"/>
  <c r="L354" i="2"/>
  <c r="M354" i="2" s="1"/>
  <c r="K354" i="2"/>
  <c r="I354" i="2"/>
  <c r="G354" i="2"/>
  <c r="F354" i="2"/>
  <c r="E354" i="2"/>
  <c r="L353" i="2"/>
  <c r="M353" i="2" s="1"/>
  <c r="K353" i="2"/>
  <c r="F353" i="2"/>
  <c r="E353" i="2"/>
  <c r="G353" i="2" s="1"/>
  <c r="M352" i="2"/>
  <c r="L352" i="2"/>
  <c r="K352" i="2"/>
  <c r="G352" i="2"/>
  <c r="F352" i="2"/>
  <c r="E352" i="2"/>
  <c r="L351" i="2"/>
  <c r="M351" i="2" s="1"/>
  <c r="K351" i="2"/>
  <c r="F351" i="2"/>
  <c r="E351" i="2"/>
  <c r="G351" i="2" s="1"/>
  <c r="M350" i="2"/>
  <c r="L350" i="2"/>
  <c r="K350" i="2"/>
  <c r="G350" i="2"/>
  <c r="F350" i="2"/>
  <c r="E350" i="2"/>
  <c r="L349" i="2"/>
  <c r="M349" i="2" s="1"/>
  <c r="K349" i="2"/>
  <c r="F349" i="2"/>
  <c r="E349" i="2"/>
  <c r="G349" i="2" s="1"/>
  <c r="G348" i="2"/>
  <c r="F348" i="2"/>
  <c r="E348" i="2"/>
  <c r="G347" i="2"/>
  <c r="F347" i="2"/>
  <c r="E347" i="2"/>
  <c r="F346" i="2"/>
  <c r="E346" i="2"/>
  <c r="G346" i="2" s="1"/>
  <c r="L342" i="2"/>
  <c r="J342" i="2"/>
  <c r="M342" i="2" s="1"/>
  <c r="M341" i="2"/>
  <c r="L341" i="2"/>
  <c r="K341" i="2"/>
  <c r="G341" i="2"/>
  <c r="F341" i="2"/>
  <c r="E341" i="2"/>
  <c r="K340" i="2"/>
  <c r="F340" i="2"/>
  <c r="E340" i="2"/>
  <c r="G340" i="2" s="1"/>
  <c r="F339" i="2"/>
  <c r="E339" i="2"/>
  <c r="G339" i="2" s="1"/>
  <c r="J338" i="2"/>
  <c r="K339" i="2" s="1"/>
  <c r="I338" i="2"/>
  <c r="I339" i="2" s="1"/>
  <c r="G338" i="2"/>
  <c r="F338" i="2"/>
  <c r="E338" i="2"/>
  <c r="J337" i="2"/>
  <c r="K337" i="2" s="1"/>
  <c r="I337" i="2"/>
  <c r="L337" i="2" s="1"/>
  <c r="M337" i="2" s="1"/>
  <c r="F337" i="2"/>
  <c r="E337" i="2"/>
  <c r="G337" i="2" s="1"/>
  <c r="L336" i="2"/>
  <c r="M336" i="2" s="1"/>
  <c r="K336" i="2"/>
  <c r="I336" i="2"/>
  <c r="G336" i="2"/>
  <c r="F336" i="2"/>
  <c r="E336" i="2"/>
  <c r="L335" i="2"/>
  <c r="M335" i="2" s="1"/>
  <c r="K335" i="2"/>
  <c r="F335" i="2"/>
  <c r="E335" i="2"/>
  <c r="G335" i="2" s="1"/>
  <c r="M334" i="2"/>
  <c r="L334" i="2"/>
  <c r="K334" i="2"/>
  <c r="G334" i="2"/>
  <c r="F334" i="2"/>
  <c r="E334" i="2"/>
  <c r="L333" i="2"/>
  <c r="M333" i="2" s="1"/>
  <c r="K333" i="2"/>
  <c r="F333" i="2"/>
  <c r="E333" i="2"/>
  <c r="G333" i="2" s="1"/>
  <c r="M332" i="2"/>
  <c r="L332" i="2"/>
  <c r="K332" i="2"/>
  <c r="G332" i="2"/>
  <c r="F332" i="2"/>
  <c r="E332" i="2"/>
  <c r="F331" i="2"/>
  <c r="E331" i="2"/>
  <c r="G331" i="2" s="1"/>
  <c r="F330" i="2"/>
  <c r="E330" i="2"/>
  <c r="G330" i="2" s="1"/>
  <c r="G329" i="2"/>
  <c r="F329" i="2"/>
  <c r="E329" i="2"/>
  <c r="G328" i="2"/>
  <c r="F328" i="2"/>
  <c r="E328" i="2"/>
  <c r="F327" i="2"/>
  <c r="E327" i="2"/>
  <c r="G327" i="2" s="1"/>
  <c r="L323" i="2"/>
  <c r="J323" i="2"/>
  <c r="M323" i="2" s="1"/>
  <c r="M322" i="2"/>
  <c r="L322" i="2"/>
  <c r="K322" i="2"/>
  <c r="G322" i="2"/>
  <c r="F322" i="2"/>
  <c r="E322" i="2"/>
  <c r="L321" i="2"/>
  <c r="M321" i="2" s="1"/>
  <c r="K321" i="2"/>
  <c r="F321" i="2"/>
  <c r="E321" i="2"/>
  <c r="G321" i="2" s="1"/>
  <c r="M320" i="2"/>
  <c r="L320" i="2"/>
  <c r="K320" i="2"/>
  <c r="G320" i="2"/>
  <c r="F320" i="2"/>
  <c r="E320" i="2"/>
  <c r="L319" i="2"/>
  <c r="M319" i="2" s="1"/>
  <c r="K319" i="2"/>
  <c r="F319" i="2"/>
  <c r="E319" i="2"/>
  <c r="G319" i="2" s="1"/>
  <c r="K318" i="2"/>
  <c r="G318" i="2"/>
  <c r="F318" i="2"/>
  <c r="E318" i="2"/>
  <c r="K317" i="2"/>
  <c r="F317" i="2"/>
  <c r="E317" i="2"/>
  <c r="G317" i="2" s="1"/>
  <c r="J316" i="2"/>
  <c r="F316" i="2"/>
  <c r="E316" i="2"/>
  <c r="G316" i="2" s="1"/>
  <c r="J315" i="2"/>
  <c r="K316" i="2" s="1"/>
  <c r="F315" i="2"/>
  <c r="G315" i="2" s="1"/>
  <c r="E315" i="2"/>
  <c r="K314" i="2"/>
  <c r="I314" i="2"/>
  <c r="I315" i="2" s="1"/>
  <c r="F314" i="2"/>
  <c r="E314" i="2"/>
  <c r="G314" i="2" s="1"/>
  <c r="M313" i="2"/>
  <c r="L313" i="2"/>
  <c r="K313" i="2"/>
  <c r="G313" i="2"/>
  <c r="F313" i="2"/>
  <c r="E313" i="2"/>
  <c r="L312" i="2"/>
  <c r="M312" i="2" s="1"/>
  <c r="K312" i="2"/>
  <c r="F312" i="2"/>
  <c r="E312" i="2"/>
  <c r="G312" i="2" s="1"/>
  <c r="M311" i="2"/>
  <c r="L311" i="2"/>
  <c r="K311" i="2"/>
  <c r="G311" i="2"/>
  <c r="F311" i="2"/>
  <c r="E311" i="2"/>
  <c r="F310" i="2"/>
  <c r="E310" i="2"/>
  <c r="G310" i="2" s="1"/>
  <c r="K307" i="2"/>
  <c r="G307" i="2"/>
  <c r="F307" i="2"/>
  <c r="E307" i="2"/>
  <c r="K306" i="2"/>
  <c r="F306" i="2"/>
  <c r="E306" i="2"/>
  <c r="G306" i="2" s="1"/>
  <c r="K305" i="2"/>
  <c r="J305" i="2"/>
  <c r="G305" i="2"/>
  <c r="F305" i="2"/>
  <c r="E305" i="2"/>
  <c r="J304" i="2"/>
  <c r="K304" i="2" s="1"/>
  <c r="I304" i="2"/>
  <c r="I305" i="2" s="1"/>
  <c r="F304" i="2"/>
  <c r="G304" i="2" s="1"/>
  <c r="E304" i="2"/>
  <c r="L303" i="2"/>
  <c r="M303" i="2" s="1"/>
  <c r="K303" i="2"/>
  <c r="I303" i="2"/>
  <c r="F303" i="2"/>
  <c r="E303" i="2"/>
  <c r="G303" i="2" s="1"/>
  <c r="L302" i="2"/>
  <c r="M302" i="2" s="1"/>
  <c r="K302" i="2"/>
  <c r="G302" i="2"/>
  <c r="F302" i="2"/>
  <c r="E302" i="2"/>
  <c r="M301" i="2"/>
  <c r="L301" i="2"/>
  <c r="K301" i="2"/>
  <c r="F301" i="2"/>
  <c r="E301" i="2"/>
  <c r="G301" i="2" s="1"/>
  <c r="L300" i="2"/>
  <c r="M300" i="2" s="1"/>
  <c r="K300" i="2"/>
  <c r="G300" i="2"/>
  <c r="F300" i="2"/>
  <c r="E300" i="2"/>
  <c r="M299" i="2"/>
  <c r="L299" i="2"/>
  <c r="K299" i="2"/>
  <c r="F299" i="2"/>
  <c r="E299" i="2"/>
  <c r="G299" i="2" s="1"/>
  <c r="F298" i="2"/>
  <c r="E298" i="2"/>
  <c r="G298" i="2" s="1"/>
  <c r="G297" i="2"/>
  <c r="F297" i="2"/>
  <c r="E297" i="2"/>
  <c r="G296" i="2"/>
  <c r="F296" i="2"/>
  <c r="E296" i="2"/>
  <c r="F295" i="2"/>
  <c r="E295" i="2"/>
  <c r="G295" i="2" s="1"/>
  <c r="F294" i="2"/>
  <c r="E294" i="2"/>
  <c r="G294" i="2" s="1"/>
  <c r="G293" i="2"/>
  <c r="F293" i="2"/>
  <c r="E293" i="2"/>
  <c r="G292" i="2"/>
  <c r="F292" i="2"/>
  <c r="E292" i="2"/>
  <c r="J289" i="2"/>
  <c r="K289" i="2" s="1"/>
  <c r="I289" i="2"/>
  <c r="L289" i="2" s="1"/>
  <c r="M289" i="2" s="1"/>
  <c r="F289" i="2"/>
  <c r="G289" i="2" s="1"/>
  <c r="E289" i="2"/>
  <c r="L288" i="2"/>
  <c r="M288" i="2" s="1"/>
  <c r="K288" i="2"/>
  <c r="I288" i="2"/>
  <c r="F288" i="2"/>
  <c r="E288" i="2"/>
  <c r="G288" i="2" s="1"/>
  <c r="L287" i="2"/>
  <c r="M287" i="2" s="1"/>
  <c r="K287" i="2"/>
  <c r="G287" i="2"/>
  <c r="F287" i="2"/>
  <c r="E287" i="2"/>
  <c r="M286" i="2"/>
  <c r="L286" i="2"/>
  <c r="K286" i="2"/>
  <c r="F286" i="2"/>
  <c r="E286" i="2"/>
  <c r="G286" i="2" s="1"/>
  <c r="F285" i="2"/>
  <c r="E285" i="2"/>
  <c r="G285" i="2" s="1"/>
  <c r="G284" i="2"/>
  <c r="F284" i="2"/>
  <c r="E284" i="2"/>
  <c r="G283" i="2"/>
  <c r="F283" i="2"/>
  <c r="E283" i="2"/>
  <c r="F282" i="2"/>
  <c r="E282" i="2"/>
  <c r="G282" i="2" s="1"/>
  <c r="F281" i="2"/>
  <c r="E281" i="2"/>
  <c r="G281" i="2" s="1"/>
  <c r="G280" i="2"/>
  <c r="F280" i="2"/>
  <c r="E280" i="2"/>
  <c r="G279" i="2"/>
  <c r="F279" i="2"/>
  <c r="E279" i="2"/>
  <c r="L276" i="2"/>
  <c r="J276" i="2"/>
  <c r="M276" i="2" s="1"/>
  <c r="K275" i="2"/>
  <c r="G275" i="2"/>
  <c r="F275" i="2"/>
  <c r="E275" i="2"/>
  <c r="K274" i="2"/>
  <c r="F274" i="2"/>
  <c r="E274" i="2"/>
  <c r="G274" i="2" s="1"/>
  <c r="K273" i="2"/>
  <c r="J273" i="2"/>
  <c r="G273" i="2"/>
  <c r="F273" i="2"/>
  <c r="E273" i="2"/>
  <c r="J272" i="2"/>
  <c r="K272" i="2" s="1"/>
  <c r="I272" i="2"/>
  <c r="I273" i="2" s="1"/>
  <c r="F272" i="2"/>
  <c r="G272" i="2" s="1"/>
  <c r="E272" i="2"/>
  <c r="L271" i="2"/>
  <c r="M271" i="2" s="1"/>
  <c r="K271" i="2"/>
  <c r="I271" i="2"/>
  <c r="F271" i="2"/>
  <c r="E271" i="2"/>
  <c r="G271" i="2" s="1"/>
  <c r="L270" i="2"/>
  <c r="M270" i="2" s="1"/>
  <c r="K270" i="2"/>
  <c r="G270" i="2"/>
  <c r="F270" i="2"/>
  <c r="E270" i="2"/>
  <c r="M269" i="2"/>
  <c r="L269" i="2"/>
  <c r="K269" i="2"/>
  <c r="F269" i="2"/>
  <c r="E269" i="2"/>
  <c r="G269" i="2" s="1"/>
  <c r="L268" i="2"/>
  <c r="M268" i="2" s="1"/>
  <c r="K268" i="2"/>
  <c r="G268" i="2"/>
  <c r="F268" i="2"/>
  <c r="E268" i="2"/>
  <c r="M267" i="2"/>
  <c r="L267" i="2"/>
  <c r="K267" i="2"/>
  <c r="F267" i="2"/>
  <c r="E267" i="2"/>
  <c r="G267" i="2" s="1"/>
  <c r="F266" i="2"/>
  <c r="E266" i="2"/>
  <c r="G266" i="2" s="1"/>
  <c r="G265" i="2"/>
  <c r="F265" i="2"/>
  <c r="E265" i="2"/>
  <c r="G264" i="2"/>
  <c r="F264" i="2"/>
  <c r="E264" i="2"/>
  <c r="F263" i="2"/>
  <c r="E263" i="2"/>
  <c r="G263" i="2" s="1"/>
  <c r="F262" i="2"/>
  <c r="E262" i="2"/>
  <c r="G262" i="2" s="1"/>
  <c r="G261" i="2"/>
  <c r="F261" i="2"/>
  <c r="E261" i="2"/>
  <c r="G260" i="2"/>
  <c r="F260" i="2"/>
  <c r="E260" i="2"/>
  <c r="L250" i="2"/>
  <c r="M250" i="2" s="1"/>
  <c r="K250" i="2"/>
  <c r="L249" i="2"/>
  <c r="M249" i="2" s="1"/>
  <c r="K249" i="2"/>
  <c r="M248" i="2"/>
  <c r="L248" i="2"/>
  <c r="K248" i="2"/>
  <c r="K247" i="2"/>
  <c r="K246" i="2"/>
  <c r="F246" i="2"/>
  <c r="E246" i="2"/>
  <c r="G246" i="2" s="1"/>
  <c r="J245" i="2"/>
  <c r="F245" i="2"/>
  <c r="E245" i="2"/>
  <c r="G245" i="2" s="1"/>
  <c r="J244" i="2"/>
  <c r="K245" i="2" s="1"/>
  <c r="F244" i="2"/>
  <c r="G244" i="2" s="1"/>
  <c r="E244" i="2"/>
  <c r="K243" i="2"/>
  <c r="I243" i="2"/>
  <c r="I244" i="2" s="1"/>
  <c r="F243" i="2"/>
  <c r="E243" i="2"/>
  <c r="G243" i="2" s="1"/>
  <c r="M242" i="2"/>
  <c r="L242" i="2"/>
  <c r="K242" i="2"/>
  <c r="G242" i="2"/>
  <c r="F242" i="2"/>
  <c r="E242" i="2"/>
  <c r="L241" i="2"/>
  <c r="M241" i="2" s="1"/>
  <c r="K241" i="2"/>
  <c r="F241" i="2"/>
  <c r="E241" i="2"/>
  <c r="G241" i="2" s="1"/>
  <c r="M240" i="2"/>
  <c r="L240" i="2"/>
  <c r="K240" i="2"/>
  <c r="G240" i="2"/>
  <c r="F240" i="2"/>
  <c r="E240" i="2"/>
  <c r="L239" i="2"/>
  <c r="M239" i="2" s="1"/>
  <c r="K239" i="2"/>
  <c r="F239" i="2"/>
  <c r="E239" i="2"/>
  <c r="G239" i="2" s="1"/>
  <c r="G238" i="2"/>
  <c r="F238" i="2"/>
  <c r="E238" i="2"/>
  <c r="G237" i="2"/>
  <c r="F237" i="2"/>
  <c r="E237" i="2"/>
  <c r="F236" i="2"/>
  <c r="E236" i="2"/>
  <c r="G236" i="2" s="1"/>
  <c r="F235" i="2"/>
  <c r="E235" i="2"/>
  <c r="G235" i="2" s="1"/>
  <c r="G234" i="2"/>
  <c r="F234" i="2"/>
  <c r="E234" i="2"/>
  <c r="G233" i="2"/>
  <c r="F233" i="2"/>
  <c r="E233" i="2"/>
  <c r="F232" i="2"/>
  <c r="E232" i="2"/>
  <c r="G232" i="2" s="1"/>
  <c r="K227" i="2"/>
  <c r="F227" i="2"/>
  <c r="E227" i="2"/>
  <c r="G227" i="2" s="1"/>
  <c r="J226" i="2"/>
  <c r="F226" i="2"/>
  <c r="E226" i="2"/>
  <c r="G226" i="2" s="1"/>
  <c r="J225" i="2"/>
  <c r="K225" i="2" s="1"/>
  <c r="F225" i="2"/>
  <c r="E225" i="2"/>
  <c r="G225" i="2" s="1"/>
  <c r="K224" i="2"/>
  <c r="I224" i="2"/>
  <c r="I225" i="2" s="1"/>
  <c r="G224" i="2"/>
  <c r="F224" i="2"/>
  <c r="E224" i="2"/>
  <c r="M223" i="2"/>
  <c r="L223" i="2"/>
  <c r="K223" i="2"/>
  <c r="F223" i="2"/>
  <c r="E223" i="2"/>
  <c r="G223" i="2" s="1"/>
  <c r="L222" i="2"/>
  <c r="M222" i="2" s="1"/>
  <c r="K222" i="2"/>
  <c r="G222" i="2"/>
  <c r="F222" i="2"/>
  <c r="E222" i="2"/>
  <c r="M221" i="2"/>
  <c r="L221" i="2"/>
  <c r="K221" i="2"/>
  <c r="F221" i="2"/>
  <c r="E221" i="2"/>
  <c r="G221" i="2" s="1"/>
  <c r="F220" i="2"/>
  <c r="E220" i="2"/>
  <c r="G220" i="2" s="1"/>
  <c r="G219" i="2"/>
  <c r="F219" i="2"/>
  <c r="E219" i="2"/>
  <c r="G218" i="2"/>
  <c r="F218" i="2"/>
  <c r="E218" i="2"/>
  <c r="F217" i="2"/>
  <c r="E217" i="2"/>
  <c r="G217" i="2" s="1"/>
  <c r="F216" i="2"/>
  <c r="E216" i="2"/>
  <c r="G216" i="2" s="1"/>
  <c r="G215" i="2"/>
  <c r="F215" i="2"/>
  <c r="E215" i="2"/>
  <c r="K210" i="2"/>
  <c r="I210" i="2"/>
  <c r="L210" i="2" s="1"/>
  <c r="M210" i="2" s="1"/>
  <c r="F210" i="2"/>
  <c r="E210" i="2"/>
  <c r="G210" i="2" s="1"/>
  <c r="L209" i="2"/>
  <c r="M209" i="2" s="1"/>
  <c r="K209" i="2"/>
  <c r="F209" i="2"/>
  <c r="E209" i="2"/>
  <c r="G209" i="2" s="1"/>
  <c r="L208" i="2"/>
  <c r="M208" i="2" s="1"/>
  <c r="K208" i="2"/>
  <c r="F208" i="2"/>
  <c r="E208" i="2"/>
  <c r="G208" i="2" s="1"/>
  <c r="L207" i="2"/>
  <c r="M207" i="2" s="1"/>
  <c r="K207" i="2"/>
  <c r="F207" i="2"/>
  <c r="E207" i="2"/>
  <c r="G207" i="2" s="1"/>
  <c r="L206" i="2"/>
  <c r="M206" i="2" s="1"/>
  <c r="K206" i="2"/>
  <c r="F206" i="2"/>
  <c r="E206" i="2"/>
  <c r="G206" i="2" s="1"/>
  <c r="L205" i="2"/>
  <c r="M205" i="2" s="1"/>
  <c r="K205" i="2"/>
  <c r="F205" i="2"/>
  <c r="E205" i="2"/>
  <c r="G205" i="2" s="1"/>
  <c r="L204" i="2"/>
  <c r="M204" i="2" s="1"/>
  <c r="K204" i="2"/>
  <c r="F204" i="2"/>
  <c r="E204" i="2"/>
  <c r="G204" i="2" s="1"/>
  <c r="L203" i="2"/>
  <c r="M203" i="2" s="1"/>
  <c r="K203" i="2"/>
  <c r="F203" i="2"/>
  <c r="E203" i="2"/>
  <c r="G203" i="2" s="1"/>
  <c r="F202" i="2"/>
  <c r="E202" i="2"/>
  <c r="G202" i="2" s="1"/>
  <c r="F201" i="2"/>
  <c r="E201" i="2"/>
  <c r="G201" i="2" s="1"/>
  <c r="F200" i="2"/>
  <c r="E200" i="2"/>
  <c r="G200" i="2" s="1"/>
  <c r="F199" i="2"/>
  <c r="E199" i="2"/>
  <c r="G199" i="2" s="1"/>
  <c r="F198" i="2"/>
  <c r="E198" i="2"/>
  <c r="G198" i="2" s="1"/>
  <c r="F196" i="2"/>
  <c r="E196" i="2"/>
  <c r="G196" i="2" s="1"/>
  <c r="L191" i="2"/>
  <c r="M191" i="2" s="1"/>
  <c r="K191" i="2"/>
  <c r="L190" i="2"/>
  <c r="M190" i="2" s="1"/>
  <c r="K190" i="2"/>
  <c r="L189" i="2"/>
  <c r="M189" i="2" s="1"/>
  <c r="K189" i="2"/>
  <c r="K188" i="2"/>
  <c r="K187" i="2"/>
  <c r="J186" i="2"/>
  <c r="J185" i="2"/>
  <c r="K186" i="2" s="1"/>
  <c r="I185" i="2"/>
  <c r="I186" i="2" s="1"/>
  <c r="K184" i="2"/>
  <c r="I184" i="2"/>
  <c r="L184" i="2" s="1"/>
  <c r="M184" i="2" s="1"/>
  <c r="F184" i="2"/>
  <c r="E184" i="2"/>
  <c r="G184" i="2" s="1"/>
  <c r="L183" i="2"/>
  <c r="M183" i="2" s="1"/>
  <c r="K183" i="2"/>
  <c r="F183" i="2"/>
  <c r="E183" i="2"/>
  <c r="G183" i="2" s="1"/>
  <c r="L182" i="2"/>
  <c r="M182" i="2" s="1"/>
  <c r="K182" i="2"/>
  <c r="F182" i="2"/>
  <c r="E182" i="2"/>
  <c r="G182" i="2" s="1"/>
  <c r="L181" i="2"/>
  <c r="M181" i="2" s="1"/>
  <c r="K181" i="2"/>
  <c r="F181" i="2"/>
  <c r="E181" i="2"/>
  <c r="G181" i="2" s="1"/>
  <c r="L180" i="2"/>
  <c r="M180" i="2" s="1"/>
  <c r="K180" i="2"/>
  <c r="F180" i="2"/>
  <c r="E180" i="2"/>
  <c r="G180" i="2" s="1"/>
  <c r="L179" i="2"/>
  <c r="M179" i="2" s="1"/>
  <c r="K179" i="2"/>
  <c r="F179" i="2"/>
  <c r="E179" i="2"/>
  <c r="G179" i="2" s="1"/>
  <c r="L178" i="2"/>
  <c r="M178" i="2" s="1"/>
  <c r="K178" i="2"/>
  <c r="F178" i="2"/>
  <c r="E178" i="2"/>
  <c r="G178" i="2" s="1"/>
  <c r="F177" i="2"/>
  <c r="E177" i="2"/>
  <c r="G177" i="2" s="1"/>
  <c r="F176" i="2"/>
  <c r="E176" i="2"/>
  <c r="G176" i="2" s="1"/>
  <c r="F175" i="2"/>
  <c r="E175" i="2"/>
  <c r="G175" i="2" s="1"/>
  <c r="F174" i="2"/>
  <c r="E174" i="2"/>
  <c r="G174" i="2" s="1"/>
  <c r="F173" i="2"/>
  <c r="E173" i="2"/>
  <c r="G173" i="2" s="1"/>
  <c r="F172" i="2"/>
  <c r="E172" i="2"/>
  <c r="G172" i="2" s="1"/>
  <c r="F171" i="2"/>
  <c r="E171" i="2"/>
  <c r="G171" i="2" s="1"/>
  <c r="J167" i="2"/>
  <c r="J166" i="2"/>
  <c r="K166" i="2" s="1"/>
  <c r="F166" i="2"/>
  <c r="G166" i="2" s="1"/>
  <c r="E166" i="2"/>
  <c r="K165" i="2"/>
  <c r="I165" i="2"/>
  <c r="I166" i="2" s="1"/>
  <c r="F165" i="2"/>
  <c r="E165" i="2"/>
  <c r="G165" i="2" s="1"/>
  <c r="M164" i="2"/>
  <c r="L164" i="2"/>
  <c r="K164" i="2"/>
  <c r="G164" i="2"/>
  <c r="F164" i="2"/>
  <c r="E164" i="2"/>
  <c r="L163" i="2"/>
  <c r="M163" i="2" s="1"/>
  <c r="K163" i="2"/>
  <c r="F163" i="2"/>
  <c r="E163" i="2"/>
  <c r="G163" i="2" s="1"/>
  <c r="M162" i="2"/>
  <c r="L162" i="2"/>
  <c r="K162" i="2"/>
  <c r="G162" i="2"/>
  <c r="F162" i="2"/>
  <c r="E162" i="2"/>
  <c r="L161" i="2"/>
  <c r="M161" i="2" s="1"/>
  <c r="K161" i="2"/>
  <c r="F161" i="2"/>
  <c r="E161" i="2"/>
  <c r="G161" i="2" s="1"/>
  <c r="M160" i="2"/>
  <c r="L160" i="2"/>
  <c r="K160" i="2"/>
  <c r="G160" i="2"/>
  <c r="F160" i="2"/>
  <c r="E160" i="2"/>
  <c r="M159" i="2"/>
  <c r="L159" i="2"/>
  <c r="K159" i="2"/>
  <c r="F159" i="2"/>
  <c r="E159" i="2"/>
  <c r="G159" i="2" s="1"/>
  <c r="G158" i="2"/>
  <c r="F158" i="2"/>
  <c r="E158" i="2"/>
  <c r="G157" i="2"/>
  <c r="F157" i="2"/>
  <c r="E157" i="2"/>
  <c r="F156" i="2"/>
  <c r="E156" i="2"/>
  <c r="G156" i="2" s="1"/>
  <c r="F155" i="2"/>
  <c r="E155" i="2"/>
  <c r="G155" i="2" s="1"/>
  <c r="G154" i="2"/>
  <c r="F154" i="2"/>
  <c r="E154" i="2"/>
  <c r="G153" i="2"/>
  <c r="F153" i="2"/>
  <c r="E153" i="2"/>
  <c r="L148" i="2"/>
  <c r="M148" i="2" s="1"/>
  <c r="K148" i="2"/>
  <c r="F148" i="2"/>
  <c r="E148" i="2"/>
  <c r="G148" i="2" s="1"/>
  <c r="M147" i="2"/>
  <c r="L147" i="2"/>
  <c r="K147" i="2"/>
  <c r="G147" i="2"/>
  <c r="F147" i="2"/>
  <c r="E147" i="2"/>
  <c r="L146" i="2"/>
  <c r="M146" i="2" s="1"/>
  <c r="K146" i="2"/>
  <c r="F146" i="2"/>
  <c r="E146" i="2"/>
  <c r="G146" i="2" s="1"/>
  <c r="M145" i="2"/>
  <c r="L145" i="2"/>
  <c r="K145" i="2"/>
  <c r="G145" i="2"/>
  <c r="F145" i="2"/>
  <c r="E145" i="2"/>
  <c r="L144" i="2"/>
  <c r="M144" i="2" s="1"/>
  <c r="K144" i="2"/>
  <c r="F144" i="2"/>
  <c r="E144" i="2"/>
  <c r="G144" i="2" s="1"/>
  <c r="K143" i="2"/>
  <c r="G143" i="2"/>
  <c r="F143" i="2"/>
  <c r="E143" i="2"/>
  <c r="K142" i="2"/>
  <c r="F142" i="2"/>
  <c r="E142" i="2"/>
  <c r="G142" i="2" s="1"/>
  <c r="J141" i="2"/>
  <c r="F141" i="2"/>
  <c r="E141" i="2"/>
  <c r="G141" i="2" s="1"/>
  <c r="J140" i="2"/>
  <c r="K141" i="2" s="1"/>
  <c r="F140" i="2"/>
  <c r="G140" i="2" s="1"/>
  <c r="E140" i="2"/>
  <c r="K139" i="2"/>
  <c r="I139" i="2"/>
  <c r="I140" i="2" s="1"/>
  <c r="F139" i="2"/>
  <c r="E139" i="2"/>
  <c r="G139" i="2" s="1"/>
  <c r="M138" i="2"/>
  <c r="L138" i="2"/>
  <c r="K138" i="2"/>
  <c r="G138" i="2"/>
  <c r="F138" i="2"/>
  <c r="E138" i="2"/>
  <c r="L137" i="2"/>
  <c r="M137" i="2" s="1"/>
  <c r="K137" i="2"/>
  <c r="F137" i="2"/>
  <c r="E137" i="2"/>
  <c r="G137" i="2" s="1"/>
  <c r="M136" i="2"/>
  <c r="L136" i="2"/>
  <c r="K136" i="2"/>
  <c r="G136" i="2"/>
  <c r="F136" i="2"/>
  <c r="E136" i="2"/>
  <c r="L135" i="2"/>
  <c r="M135" i="2" s="1"/>
  <c r="K135" i="2"/>
  <c r="F135" i="2"/>
  <c r="E135" i="2"/>
  <c r="G135" i="2" s="1"/>
  <c r="M134" i="2"/>
  <c r="L134" i="2"/>
  <c r="K134" i="2"/>
  <c r="G134" i="2"/>
  <c r="F134" i="2"/>
  <c r="E134" i="2"/>
  <c r="L133" i="2"/>
  <c r="M133" i="2" s="1"/>
  <c r="K133" i="2"/>
  <c r="F133" i="2"/>
  <c r="E133" i="2"/>
  <c r="G133" i="2" s="1"/>
  <c r="M132" i="2"/>
  <c r="L132" i="2"/>
  <c r="K132" i="2"/>
  <c r="G132" i="2"/>
  <c r="F132" i="2"/>
  <c r="E132" i="2"/>
  <c r="L131" i="2"/>
  <c r="M131" i="2" s="1"/>
  <c r="K131" i="2"/>
  <c r="F131" i="2"/>
  <c r="E131" i="2"/>
  <c r="G131" i="2" s="1"/>
  <c r="M124" i="2"/>
  <c r="L124" i="2"/>
  <c r="K124" i="2"/>
  <c r="K123" i="2"/>
  <c r="F123" i="2"/>
  <c r="E123" i="2"/>
  <c r="G123" i="2" s="1"/>
  <c r="K122" i="2"/>
  <c r="F122" i="2"/>
  <c r="E122" i="2"/>
  <c r="G122" i="2" s="1"/>
  <c r="J121" i="2"/>
  <c r="F121" i="2"/>
  <c r="E121" i="2"/>
  <c r="G121" i="2" s="1"/>
  <c r="J120" i="2"/>
  <c r="K120" i="2" s="1"/>
  <c r="F120" i="2"/>
  <c r="E120" i="2"/>
  <c r="G120" i="2" s="1"/>
  <c r="K119" i="2"/>
  <c r="I119" i="2"/>
  <c r="I120" i="2" s="1"/>
  <c r="G119" i="2"/>
  <c r="F119" i="2"/>
  <c r="E119" i="2"/>
  <c r="M118" i="2"/>
  <c r="L118" i="2"/>
  <c r="K118" i="2"/>
  <c r="F118" i="2"/>
  <c r="E118" i="2"/>
  <c r="G118" i="2" s="1"/>
  <c r="L117" i="2"/>
  <c r="M117" i="2" s="1"/>
  <c r="K117" i="2"/>
  <c r="G117" i="2"/>
  <c r="F117" i="2"/>
  <c r="E117" i="2"/>
  <c r="M116" i="2"/>
  <c r="L116" i="2"/>
  <c r="K116" i="2"/>
  <c r="F116" i="2"/>
  <c r="E116" i="2"/>
  <c r="G116" i="2" s="1"/>
  <c r="L115" i="2"/>
  <c r="M115" i="2" s="1"/>
  <c r="K115" i="2"/>
  <c r="G115" i="2"/>
  <c r="F115" i="2"/>
  <c r="E115" i="2"/>
  <c r="M114" i="2"/>
  <c r="L114" i="2"/>
  <c r="K114" i="2"/>
  <c r="F114" i="2"/>
  <c r="E114" i="2"/>
  <c r="G114" i="2" s="1"/>
  <c r="L113" i="2"/>
  <c r="M113" i="2" s="1"/>
  <c r="K113" i="2"/>
  <c r="G113" i="2"/>
  <c r="F113" i="2"/>
  <c r="E113" i="2"/>
  <c r="G112" i="2"/>
  <c r="F112" i="2"/>
  <c r="E112" i="2"/>
  <c r="F111" i="2"/>
  <c r="E111" i="2"/>
  <c r="G111" i="2" s="1"/>
  <c r="F110" i="2"/>
  <c r="E110" i="2"/>
  <c r="G110" i="2" s="1"/>
  <c r="G109" i="2"/>
  <c r="F109" i="2"/>
  <c r="E109" i="2"/>
  <c r="M105" i="2"/>
  <c r="L105" i="2"/>
  <c r="J105" i="2"/>
  <c r="F104" i="2"/>
  <c r="E104" i="2"/>
  <c r="G104" i="2" s="1"/>
  <c r="F103" i="2"/>
  <c r="E103" i="2"/>
  <c r="G103" i="2" s="1"/>
  <c r="G102" i="2"/>
  <c r="F102" i="2"/>
  <c r="E102" i="2"/>
  <c r="G101" i="2"/>
  <c r="F101" i="2"/>
  <c r="E101" i="2"/>
  <c r="L100" i="2"/>
  <c r="M100" i="2" s="1"/>
  <c r="K100" i="2"/>
  <c r="F100" i="2"/>
  <c r="E100" i="2"/>
  <c r="G100" i="2" s="1"/>
  <c r="K99" i="2"/>
  <c r="G99" i="2"/>
  <c r="F99" i="2"/>
  <c r="E99" i="2"/>
  <c r="K98" i="2"/>
  <c r="F98" i="2"/>
  <c r="E98" i="2"/>
  <c r="G98" i="2" s="1"/>
  <c r="J97" i="2"/>
  <c r="F97" i="2"/>
  <c r="E97" i="2"/>
  <c r="G97" i="2" s="1"/>
  <c r="J96" i="2"/>
  <c r="K97" i="2" s="1"/>
  <c r="F96" i="2"/>
  <c r="G96" i="2" s="1"/>
  <c r="E96" i="2"/>
  <c r="K95" i="2"/>
  <c r="I95" i="2"/>
  <c r="I96" i="2" s="1"/>
  <c r="F95" i="2"/>
  <c r="E95" i="2"/>
  <c r="G95" i="2" s="1"/>
  <c r="M94" i="2"/>
  <c r="L94" i="2"/>
  <c r="K94" i="2"/>
  <c r="G94" i="2"/>
  <c r="F94" i="2"/>
  <c r="E94" i="2"/>
  <c r="L93" i="2"/>
  <c r="M93" i="2" s="1"/>
  <c r="K93" i="2"/>
  <c r="F93" i="2"/>
  <c r="E93" i="2"/>
  <c r="G93" i="2" s="1"/>
  <c r="M92" i="2"/>
  <c r="L92" i="2"/>
  <c r="K92" i="2"/>
  <c r="G92" i="2"/>
  <c r="F92" i="2"/>
  <c r="E92" i="2"/>
  <c r="L91" i="2"/>
  <c r="M91" i="2" s="1"/>
  <c r="K91" i="2"/>
  <c r="F91" i="2"/>
  <c r="E91" i="2"/>
  <c r="G91" i="2" s="1"/>
  <c r="M90" i="2"/>
  <c r="L90" i="2"/>
  <c r="K90" i="2"/>
  <c r="G90" i="2"/>
  <c r="F90" i="2"/>
  <c r="E90" i="2"/>
  <c r="L89" i="2"/>
  <c r="M89" i="2" s="1"/>
  <c r="K89" i="2"/>
  <c r="F89" i="2"/>
  <c r="E89" i="2"/>
  <c r="G89" i="2" s="1"/>
  <c r="M84" i="2"/>
  <c r="L84" i="2"/>
  <c r="K84" i="2"/>
  <c r="G84" i="2"/>
  <c r="F84" i="2"/>
  <c r="E84" i="2"/>
  <c r="K83" i="2"/>
  <c r="F83" i="2"/>
  <c r="E83" i="2"/>
  <c r="G83" i="2" s="1"/>
  <c r="F82" i="2"/>
  <c r="E82" i="2"/>
  <c r="G82" i="2" s="1"/>
  <c r="J81" i="2"/>
  <c r="K82" i="2" s="1"/>
  <c r="I81" i="2"/>
  <c r="I82" i="2" s="1"/>
  <c r="G81" i="2"/>
  <c r="F81" i="2"/>
  <c r="E81" i="2"/>
  <c r="J80" i="2"/>
  <c r="K80" i="2" s="1"/>
  <c r="I80" i="2"/>
  <c r="L80" i="2" s="1"/>
  <c r="M80" i="2" s="1"/>
  <c r="F80" i="2"/>
  <c r="E80" i="2"/>
  <c r="G80" i="2" s="1"/>
  <c r="L79" i="2"/>
  <c r="M79" i="2" s="1"/>
  <c r="K79" i="2"/>
  <c r="I79" i="2"/>
  <c r="G79" i="2"/>
  <c r="F79" i="2"/>
  <c r="E79" i="2"/>
  <c r="L78" i="2"/>
  <c r="M78" i="2" s="1"/>
  <c r="K78" i="2"/>
  <c r="F78" i="2"/>
  <c r="E78" i="2"/>
  <c r="G78" i="2" s="1"/>
  <c r="M77" i="2"/>
  <c r="L77" i="2"/>
  <c r="K77" i="2"/>
  <c r="G77" i="2"/>
  <c r="F77" i="2"/>
  <c r="E77" i="2"/>
  <c r="L76" i="2"/>
  <c r="M76" i="2" s="1"/>
  <c r="K76" i="2"/>
  <c r="G76" i="2"/>
  <c r="F76" i="2"/>
  <c r="E76" i="2"/>
  <c r="M75" i="2"/>
  <c r="L75" i="2"/>
  <c r="K75" i="2"/>
  <c r="G75" i="2"/>
  <c r="F75" i="2"/>
  <c r="E75" i="2"/>
  <c r="L74" i="2"/>
  <c r="M74" i="2" s="1"/>
  <c r="K74" i="2"/>
  <c r="F74" i="2"/>
  <c r="E74" i="2"/>
  <c r="G74" i="2" s="1"/>
  <c r="M73" i="2"/>
  <c r="L73" i="2"/>
  <c r="K73" i="2"/>
  <c r="G73" i="2"/>
  <c r="F73" i="2"/>
  <c r="E73" i="2"/>
  <c r="L72" i="2"/>
  <c r="M72" i="2" s="1"/>
  <c r="K72" i="2"/>
  <c r="F72" i="2"/>
  <c r="E72" i="2"/>
  <c r="G72" i="2" s="1"/>
  <c r="G71" i="2"/>
  <c r="F71" i="2"/>
  <c r="E71" i="2"/>
  <c r="G70" i="2"/>
  <c r="F70" i="2"/>
  <c r="E70" i="2"/>
  <c r="F69" i="2"/>
  <c r="E69" i="2"/>
  <c r="G69" i="2" s="1"/>
  <c r="F68" i="2"/>
  <c r="E68" i="2"/>
  <c r="G68" i="2" s="1"/>
  <c r="G67" i="2"/>
  <c r="F67" i="2"/>
  <c r="E67" i="2"/>
  <c r="G66" i="2"/>
  <c r="F66" i="2"/>
  <c r="E66" i="2"/>
  <c r="L59" i="2"/>
  <c r="M59" i="2" s="1"/>
  <c r="K59" i="2"/>
  <c r="L58" i="2"/>
  <c r="M58" i="2" s="1"/>
  <c r="K58" i="2"/>
  <c r="K57" i="2"/>
  <c r="K56" i="2"/>
  <c r="F56" i="2"/>
  <c r="E56" i="2"/>
  <c r="G56" i="2" s="1"/>
  <c r="K55" i="2"/>
  <c r="J55" i="2"/>
  <c r="G55" i="2"/>
  <c r="F55" i="2"/>
  <c r="E55" i="2"/>
  <c r="J54" i="2"/>
  <c r="K54" i="2" s="1"/>
  <c r="I54" i="2"/>
  <c r="I55" i="2" s="1"/>
  <c r="F54" i="2"/>
  <c r="G54" i="2" s="1"/>
  <c r="E54" i="2"/>
  <c r="L53" i="2"/>
  <c r="M53" i="2" s="1"/>
  <c r="K53" i="2"/>
  <c r="I53" i="2"/>
  <c r="F53" i="2"/>
  <c r="E53" i="2"/>
  <c r="G53" i="2" s="1"/>
  <c r="L52" i="2"/>
  <c r="M52" i="2" s="1"/>
  <c r="K52" i="2"/>
  <c r="G52" i="2"/>
  <c r="F52" i="2"/>
  <c r="E52" i="2"/>
  <c r="M51" i="2"/>
  <c r="L51" i="2"/>
  <c r="K51" i="2"/>
  <c r="F51" i="2"/>
  <c r="E51" i="2"/>
  <c r="G51" i="2" s="1"/>
  <c r="L50" i="2"/>
  <c r="M50" i="2" s="1"/>
  <c r="K50" i="2"/>
  <c r="G50" i="2"/>
  <c r="F50" i="2"/>
  <c r="E50" i="2"/>
  <c r="M49" i="2"/>
  <c r="L49" i="2"/>
  <c r="K49" i="2"/>
  <c r="F49" i="2"/>
  <c r="E49" i="2"/>
  <c r="G49" i="2" s="1"/>
  <c r="L48" i="2"/>
  <c r="M48" i="2" s="1"/>
  <c r="K48" i="2"/>
  <c r="G48" i="2"/>
  <c r="F48" i="2"/>
  <c r="E48" i="2"/>
  <c r="M47" i="2"/>
  <c r="L47" i="2"/>
  <c r="K47" i="2"/>
  <c r="F47" i="2"/>
  <c r="E47" i="2"/>
  <c r="G47" i="2" s="1"/>
  <c r="F46" i="2"/>
  <c r="E46" i="2"/>
  <c r="G46" i="2" s="1"/>
  <c r="G45" i="2"/>
  <c r="F45" i="2"/>
  <c r="E45" i="2"/>
  <c r="G44" i="2"/>
  <c r="F44" i="2"/>
  <c r="E44" i="2"/>
  <c r="F43" i="2"/>
  <c r="E43" i="2"/>
  <c r="G43" i="2" s="1"/>
  <c r="F42" i="2"/>
  <c r="E42" i="2"/>
  <c r="G42" i="2" s="1"/>
  <c r="G41" i="2"/>
  <c r="F41" i="2"/>
  <c r="E41" i="2"/>
  <c r="M37" i="2"/>
  <c r="L37" i="2"/>
  <c r="J37" i="2"/>
  <c r="F36" i="2"/>
  <c r="E36" i="2"/>
  <c r="G36" i="2" s="1"/>
  <c r="F35" i="2"/>
  <c r="E35" i="2"/>
  <c r="G35" i="2" s="1"/>
  <c r="G34" i="2"/>
  <c r="F34" i="2"/>
  <c r="E34" i="2"/>
  <c r="G33" i="2"/>
  <c r="F33" i="2"/>
  <c r="E33" i="2"/>
  <c r="L32" i="2"/>
  <c r="M32" i="2" s="1"/>
  <c r="K32" i="2"/>
  <c r="F32" i="2"/>
  <c r="E32" i="2"/>
  <c r="G32" i="2" s="1"/>
  <c r="M31" i="2"/>
  <c r="L31" i="2"/>
  <c r="K31" i="2"/>
  <c r="G31" i="2"/>
  <c r="F31" i="2"/>
  <c r="E31" i="2"/>
  <c r="K30" i="2"/>
  <c r="F30" i="2"/>
  <c r="E30" i="2"/>
  <c r="G30" i="2" s="1"/>
  <c r="F29" i="2"/>
  <c r="E29" i="2"/>
  <c r="G29" i="2" s="1"/>
  <c r="J28" i="2"/>
  <c r="K29" i="2" s="1"/>
  <c r="I28" i="2"/>
  <c r="I29" i="2" s="1"/>
  <c r="G28" i="2"/>
  <c r="F28" i="2"/>
  <c r="E28" i="2"/>
  <c r="J27" i="2"/>
  <c r="K27" i="2" s="1"/>
  <c r="I27" i="2"/>
  <c r="L27" i="2" s="1"/>
  <c r="M27" i="2" s="1"/>
  <c r="F27" i="2"/>
  <c r="E27" i="2"/>
  <c r="G27" i="2" s="1"/>
  <c r="L26" i="2"/>
  <c r="M26" i="2" s="1"/>
  <c r="K26" i="2"/>
  <c r="I26" i="2"/>
  <c r="G26" i="2"/>
  <c r="F26" i="2"/>
  <c r="E26" i="2"/>
  <c r="L25" i="2"/>
  <c r="M25" i="2" s="1"/>
  <c r="K25" i="2"/>
  <c r="F25" i="2"/>
  <c r="E25" i="2"/>
  <c r="G25" i="2" s="1"/>
  <c r="M24" i="2"/>
  <c r="L24" i="2"/>
  <c r="K24" i="2"/>
  <c r="G24" i="2"/>
  <c r="F24" i="2"/>
  <c r="E24" i="2"/>
  <c r="L23" i="2"/>
  <c r="M23" i="2" s="1"/>
  <c r="K23" i="2"/>
  <c r="F23" i="2"/>
  <c r="E23" i="2"/>
  <c r="G23" i="2" s="1"/>
  <c r="G22" i="2"/>
  <c r="F22" i="2"/>
  <c r="E22" i="2"/>
  <c r="M18" i="2"/>
  <c r="L18" i="2"/>
  <c r="J18" i="2"/>
  <c r="F17" i="2"/>
  <c r="E17" i="2"/>
  <c r="G17" i="2" s="1"/>
  <c r="F16" i="2"/>
  <c r="E16" i="2"/>
  <c r="G16" i="2" s="1"/>
  <c r="M15" i="2"/>
  <c r="L15" i="2"/>
  <c r="K15" i="2"/>
  <c r="G15" i="2"/>
  <c r="F15" i="2"/>
  <c r="E15" i="2"/>
  <c r="L14" i="2"/>
  <c r="M14" i="2" s="1"/>
  <c r="K14" i="2"/>
  <c r="F14" i="2"/>
  <c r="E14" i="2"/>
  <c r="G14" i="2" s="1"/>
  <c r="K13" i="2"/>
  <c r="G13" i="2"/>
  <c r="F13" i="2"/>
  <c r="E13" i="2"/>
  <c r="K12" i="2"/>
  <c r="F12" i="2"/>
  <c r="E12" i="2"/>
  <c r="G12" i="2" s="1"/>
  <c r="J11" i="2"/>
  <c r="F11" i="2"/>
  <c r="E11" i="2"/>
  <c r="G11" i="2" s="1"/>
  <c r="J10" i="2"/>
  <c r="K11" i="2" s="1"/>
  <c r="F10" i="2"/>
  <c r="G10" i="2" s="1"/>
  <c r="E10" i="2"/>
  <c r="K9" i="2"/>
  <c r="I9" i="2"/>
  <c r="I10" i="2" s="1"/>
  <c r="F9" i="2"/>
  <c r="E9" i="2"/>
  <c r="G9" i="2" s="1"/>
  <c r="M8" i="2"/>
  <c r="L8" i="2"/>
  <c r="K8" i="2"/>
  <c r="G8" i="2"/>
  <c r="F8" i="2"/>
  <c r="E8" i="2"/>
  <c r="L7" i="2"/>
  <c r="M7" i="2" s="1"/>
  <c r="K7" i="2"/>
  <c r="F7" i="2"/>
  <c r="E7" i="2"/>
  <c r="G7" i="2" s="1"/>
  <c r="G6" i="2"/>
  <c r="F6" i="2"/>
  <c r="E6" i="2"/>
  <c r="I404" i="2" l="1"/>
  <c r="L403" i="2"/>
  <c r="M403" i="2" s="1"/>
  <c r="L29" i="2"/>
  <c r="M29" i="2" s="1"/>
  <c r="L30" i="2"/>
  <c r="M30" i="2" s="1"/>
  <c r="L225" i="2"/>
  <c r="M225" i="2" s="1"/>
  <c r="I226" i="2"/>
  <c r="L96" i="2"/>
  <c r="I97" i="2"/>
  <c r="I245" i="2"/>
  <c r="L244" i="2"/>
  <c r="I141" i="2"/>
  <c r="L140" i="2"/>
  <c r="M140" i="2" s="1"/>
  <c r="L82" i="2"/>
  <c r="M82" i="2" s="1"/>
  <c r="L83" i="2"/>
  <c r="M83" i="2" s="1"/>
  <c r="L120" i="2"/>
  <c r="M120" i="2" s="1"/>
  <c r="I121" i="2"/>
  <c r="L377" i="2"/>
  <c r="I378" i="2"/>
  <c r="L339" i="2"/>
  <c r="M339" i="2" s="1"/>
  <c r="L340" i="2"/>
  <c r="M340" i="2" s="1"/>
  <c r="L357" i="2"/>
  <c r="M357" i="2" s="1"/>
  <c r="L358" i="2"/>
  <c r="M358" i="2" s="1"/>
  <c r="L273" i="2"/>
  <c r="M273" i="2" s="1"/>
  <c r="I274" i="2"/>
  <c r="I316" i="2"/>
  <c r="L315" i="2"/>
  <c r="L166" i="2"/>
  <c r="M166" i="2" s="1"/>
  <c r="I167" i="2"/>
  <c r="L167" i="2" s="1"/>
  <c r="I187" i="2"/>
  <c r="L186" i="2"/>
  <c r="M186" i="2" s="1"/>
  <c r="L10" i="2"/>
  <c r="I11" i="2"/>
  <c r="L305" i="2"/>
  <c r="M305" i="2" s="1"/>
  <c r="I306" i="2"/>
  <c r="G416" i="2"/>
  <c r="J417" i="2" s="1"/>
  <c r="L55" i="2"/>
  <c r="M55" i="2" s="1"/>
  <c r="I56" i="2"/>
  <c r="K377" i="2"/>
  <c r="K81" i="2"/>
  <c r="L119" i="2"/>
  <c r="M119" i="2" s="1"/>
  <c r="K185" i="2"/>
  <c r="L224" i="2"/>
  <c r="M224" i="2" s="1"/>
  <c r="K338" i="2"/>
  <c r="K356" i="2"/>
  <c r="L28" i="2"/>
  <c r="L185" i="2"/>
  <c r="M185" i="2" s="1"/>
  <c r="L338" i="2"/>
  <c r="M338" i="2" s="1"/>
  <c r="L356" i="2"/>
  <c r="L402" i="2"/>
  <c r="M402" i="2" s="1"/>
  <c r="L54" i="2"/>
  <c r="M54" i="2" s="1"/>
  <c r="L272" i="2"/>
  <c r="M272" i="2" s="1"/>
  <c r="L304" i="2"/>
  <c r="M304" i="2" s="1"/>
  <c r="E373" i="2"/>
  <c r="G373" i="2" s="1"/>
  <c r="L9" i="2"/>
  <c r="M9" i="2" s="1"/>
  <c r="L95" i="2"/>
  <c r="M95" i="2" s="1"/>
  <c r="K121" i="2"/>
  <c r="L139" i="2"/>
  <c r="M139" i="2" s="1"/>
  <c r="L165" i="2"/>
  <c r="M165" i="2" s="1"/>
  <c r="L314" i="2"/>
  <c r="M314" i="2" s="1"/>
  <c r="K404" i="2"/>
  <c r="K167" i="2"/>
  <c r="K226" i="2"/>
  <c r="L243" i="2"/>
  <c r="M243" i="2" s="1"/>
  <c r="L376" i="2"/>
  <c r="M376" i="2" s="1"/>
  <c r="K10" i="2"/>
  <c r="K96" i="2"/>
  <c r="K140" i="2"/>
  <c r="K244" i="2"/>
  <c r="K315" i="2"/>
  <c r="K28" i="2"/>
  <c r="L81" i="2"/>
  <c r="M81" i="2" s="1"/>
  <c r="L378" i="2" l="1"/>
  <c r="M378" i="2" s="1"/>
  <c r="L379" i="2"/>
  <c r="M379" i="2" s="1"/>
  <c r="L187" i="2"/>
  <c r="M187" i="2" s="1"/>
  <c r="L188" i="2"/>
  <c r="M188" i="2" s="1"/>
  <c r="M377" i="2"/>
  <c r="L275" i="2"/>
  <c r="M275" i="2" s="1"/>
  <c r="L274" i="2"/>
  <c r="M274" i="2" s="1"/>
  <c r="L141" i="2"/>
  <c r="M141" i="2" s="1"/>
  <c r="I142" i="2"/>
  <c r="L306" i="2"/>
  <c r="M306" i="2" s="1"/>
  <c r="L307" i="2"/>
  <c r="M307" i="2" s="1"/>
  <c r="M244" i="2"/>
  <c r="L245" i="2"/>
  <c r="M245" i="2" s="1"/>
  <c r="I246" i="2"/>
  <c r="L11" i="2"/>
  <c r="M11" i="2" s="1"/>
  <c r="I12" i="2"/>
  <c r="L97" i="2"/>
  <c r="M97" i="2" s="1"/>
  <c r="I98" i="2"/>
  <c r="M10" i="2"/>
  <c r="M96" i="2"/>
  <c r="L226" i="2"/>
  <c r="M226" i="2" s="1"/>
  <c r="I227" i="2"/>
  <c r="L227" i="2" s="1"/>
  <c r="M227" i="2" s="1"/>
  <c r="M167" i="2"/>
  <c r="L121" i="2"/>
  <c r="M121" i="2" s="1"/>
  <c r="I122" i="2"/>
  <c r="M28" i="2"/>
  <c r="M315" i="2"/>
  <c r="M356" i="2"/>
  <c r="L57" i="2"/>
  <c r="M57" i="2" s="1"/>
  <c r="L56" i="2"/>
  <c r="M56" i="2" s="1"/>
  <c r="L316" i="2"/>
  <c r="M316" i="2" s="1"/>
  <c r="I317" i="2"/>
  <c r="I405" i="2"/>
  <c r="L404" i="2"/>
  <c r="M404" i="2" l="1"/>
  <c r="L406" i="2"/>
  <c r="M406" i="2" s="1"/>
  <c r="L405" i="2"/>
  <c r="M405" i="2" s="1"/>
  <c r="L143" i="2"/>
  <c r="M143" i="2" s="1"/>
  <c r="L142" i="2"/>
  <c r="M142" i="2" s="1"/>
  <c r="L318" i="2"/>
  <c r="M318" i="2" s="1"/>
  <c r="L317" i="2"/>
  <c r="M317" i="2" s="1"/>
  <c r="L13" i="2"/>
  <c r="M13" i="2" s="1"/>
  <c r="L12" i="2"/>
  <c r="M12" i="2" s="1"/>
  <c r="L247" i="2"/>
  <c r="M247" i="2" s="1"/>
  <c r="L246" i="2"/>
  <c r="M246" i="2" s="1"/>
  <c r="L99" i="2"/>
  <c r="M99" i="2" s="1"/>
  <c r="L98" i="2"/>
  <c r="M98" i="2" s="1"/>
  <c r="L123" i="2"/>
  <c r="M123" i="2" s="1"/>
  <c r="L122" i="2"/>
  <c r="M122" i="2" s="1"/>
  <c r="L416" i="2" l="1"/>
  <c r="M416" i="2"/>
  <c r="L417" i="2" s="1"/>
  <c r="M417" i="2" s="1"/>
</calcChain>
</file>

<file path=xl/sharedStrings.xml><?xml version="1.0" encoding="utf-8"?>
<sst xmlns="http://schemas.openxmlformats.org/spreadsheetml/2006/main" count="341" uniqueCount="146">
  <si>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</si>
  <si>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</si>
  <si>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</si>
  <si>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</si>
  <si>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</si>
  <si>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</si>
  <si>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</si>
  <si>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</si>
  <si>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</si>
  <si>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</si>
  <si>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</si>
  <si>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</si>
  <si>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</si>
  <si>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</si>
  <si>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</si>
  <si>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</si>
  <si>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</si>
  <si>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</si>
  <si>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</si>
  <si>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</si>
  <si>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</si>
  <si>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</si>
  <si>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</si>
  <si>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</si>
  <si>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</si>
  <si>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</si>
  <si>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</si>
  <si>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</si>
  <si>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</si>
  <si>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</si>
  <si>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</si>
  <si>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</si>
  <si>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</si>
  <si>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</si>
  <si>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</si>
  <si>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</si>
  <si>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</si>
  <si>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</si>
  <si>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</si>
  <si>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</si>
  <si>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</si>
  <si>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</si>
  <si>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</si>
  <si>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</si>
  <si>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</si>
  <si>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</si>
  <si>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</si>
  <si>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</si>
  <si>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</si>
  <si>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</si>
  <si>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</si>
  <si>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</si>
  <si>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</si>
  <si>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</si>
  <si>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</si>
  <si>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</si>
  <si>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</si>
  <si>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</si>
  <si>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</si>
  <si>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</si>
  <si>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</si>
  <si>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</si>
  <si>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</si>
  <si>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</si>
  <si>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</si>
  <si>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</si>
  <si>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</si>
  <si>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</si>
  <si>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</si>
  <si>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</si>
  <si>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</si>
  <si>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</si>
  <si>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</si>
  <si>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</si>
  <si>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</si>
  <si>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</si>
  <si>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</si>
  <si>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</si>
  <si>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</si>
  <si>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</si>
  <si>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</si>
  <si>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</si>
  <si>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</si>
  <si>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</si>
  <si>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</si>
  <si>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</si>
  <si>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</si>
  <si>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</si>
  <si>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</si>
  <si>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</si>
  <si>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</si>
  <si>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</si>
  <si>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</si>
  <si>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</si>
  <si>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</si>
  <si>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</si>
  <si>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</si>
  <si>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</si>
  <si>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</si>
  <si>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</si>
  <si>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</si>
  <si>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</si>
  <si>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t>
  </si>
  <si>
    <t>Re-excavation of Dola Beel Khal from km. 0.000 to km. 2.260 in polder -2  in c/w Tarail-Pachuria Sub-Project under CRISP-WRM under Specialized Division. BWDB, Gopalganj during the year 2024-2025</t>
  </si>
  <si>
    <t>Long_Slope_Direction</t>
  </si>
  <si>
    <t>Explanation</t>
  </si>
  <si>
    <t>package_name_of_khal</t>
  </si>
  <si>
    <t>Data written vertically</t>
  </si>
  <si>
    <t>1:zero chaiange at outfall 0:zero chainage at origin</t>
  </si>
  <si>
    <t>Cross Section for Re-excavation of Bhangar Branch khal  from km. 0.000 to km. 1.842 in polder -2 in c/w Tarail-Pachuria Sub-Project under CRISP-WRM under Specialized Division. BWDB, Gopalganj during the year 2024-2025.</t>
  </si>
  <si>
    <t>X - Section at km.</t>
  </si>
  <si>
    <t>Post-work</t>
  </si>
  <si>
    <t>Net Area :</t>
  </si>
  <si>
    <t>-</t>
  </si>
  <si>
    <t>.</t>
  </si>
  <si>
    <t>Ditch</t>
  </si>
  <si>
    <t>House Area</t>
  </si>
  <si>
    <t>Borrowpit</t>
  </si>
  <si>
    <t>Open land</t>
  </si>
  <si>
    <t>Fisheries</t>
  </si>
  <si>
    <t>BC road</t>
  </si>
  <si>
    <t>TP_KEX_10_21</t>
  </si>
  <si>
    <t>BBK0</t>
  </si>
  <si>
    <t>BBK1</t>
  </si>
  <si>
    <t>BBK2</t>
  </si>
  <si>
    <t>BBK3</t>
  </si>
  <si>
    <t>BBK4</t>
  </si>
  <si>
    <t>BBK5</t>
  </si>
  <si>
    <t>BBK6</t>
  </si>
  <si>
    <t>BBK7</t>
  </si>
  <si>
    <t>BBK8</t>
  </si>
  <si>
    <t>BBK9</t>
  </si>
  <si>
    <t>BBK10</t>
  </si>
  <si>
    <t>BBK11</t>
  </si>
  <si>
    <t>BBK12</t>
  </si>
  <si>
    <t>BBK13</t>
  </si>
  <si>
    <t>BBK14</t>
  </si>
  <si>
    <t>BBK15</t>
  </si>
  <si>
    <t>BBK16</t>
  </si>
  <si>
    <t>BBK17</t>
  </si>
  <si>
    <t>BBK18</t>
  </si>
  <si>
    <t>BBK19</t>
  </si>
  <si>
    <t>Bhangar Branch khal</t>
  </si>
  <si>
    <t>BBK</t>
  </si>
  <si>
    <t>18/12/2024</t>
  </si>
  <si>
    <t>(Md.Kamrul Hasan),EE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</si>
</sst>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5" fillId="0" borderId="0" xfId="14" applyNumberFormat="1" applyFont="1" applyAlignment="1">
      <alignment horizontal="center"/>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0" fontId="0" fillId="0" borderId="0" xfId="0" applyAlignment="1">
      <alignment horizontal="center"/>
    </xf>
    <xf numFmtId="0" fontId="5" fillId="0" borderId="0" xfId="9" applyAlignment="1">
      <alignment horizontal="center"/>
    </xf>
    <xf numFmtId="0" fontId="10" fillId="0" borderId="0" xfId="9" applyFont="1" applyAlignment="1">
      <alignment horizontal="center" vertical="center" wrapText="1"/>
    </xf>
    <xf numFmtId="164" fontId="5" fillId="0" borderId="0" xfId="14" applyNumberFormat="1" applyFont="1" applyAlignment="1">
      <alignment horizontal="center"/>
    </xf>
    <xf numFmtId="2" fontId="12" fillId="0" borderId="0" xfId="9" applyNumberFormat="1" applyFont="1" applyAlignment="1">
      <alignment vertical="justify"/>
    </xf>
    <xf numFmtId="164" fontId="12" fillId="0" borderId="0" xfId="9" applyNumberFormat="1" applyFont="1" applyAlignment="1">
      <alignment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2" fontId="5" fillId="0" borderId="0" xfId="14" applyNumberFormat="1" applyFont="1" applyAlignment="1">
      <alignment horizontal="center"/>
    </xf>
    <xf numFmtId="2" fontId="14" fillId="0" borderId="0" xfId="14" applyNumberFormat="1" applyFont="1" applyAlignment="1">
      <alignment horizontal="center"/>
    </xf>
    <xf numFmtId="164" fontId="5" fillId="0" borderId="0" xfId="9" applyNumberFormat="1" applyAlignment="1">
      <alignment horizontal="center"/>
    </xf>
    <xf numFmtId="2" fontId="10" fillId="0" borderId="0" xfId="9" applyNumberFormat="1" applyFont="1" applyAlignment="1">
      <alignment horizontal="center" vertical="justify"/>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(data)'!$B$5:$B$17</c:f>
              <c:numCache>
                <c:formatCode>General</c:formatCode>
                <c:ptCount val="13"/>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'[2]Bhangar Branch khal (data)'!$C$5:$C$17</c:f>
              <c:numCache>
                <c:formatCode>General</c:formatCode>
                <c:ptCount val="13"/>
                <c:pt idx="0">
                  <c:v>0.26800000000000002</c:v>
                </c:pt>
                <c:pt idx="1">
                  <c:v>0.25900000000000001</c:v>
                </c:pt>
                <c:pt idx="2">
                  <c:v>0.23899999999999999</c:v>
                </c:pt>
                <c:pt idx="3">
                  <c:v>-0.111</c:v>
                </c:pt>
                <c:pt idx="4">
                  <c:v>-0.17199999999999999</c:v>
                </c:pt>
                <c:pt idx="5">
                  <c:v>-0.30599999999999999</c:v>
                </c:pt>
                <c:pt idx="6">
                  <c:v>-0.379</c:v>
                </c:pt>
                <c:pt idx="7">
                  <c:v>-0.307</c:v>
                </c:pt>
                <c:pt idx="8">
                  <c:v>-0.17199999999999999</c:v>
                </c:pt>
                <c:pt idx="9">
                  <c:v>-1.0999999999999999E-2</c:v>
                </c:pt>
                <c:pt idx="10">
                  <c:v>0.67900000000000005</c:v>
                </c:pt>
                <c:pt idx="11">
                  <c:v>0.67400000000000004</c:v>
                </c:pt>
                <c:pt idx="12">
                  <c:v>0.65900000000000003</c:v>
                </c:pt>
              </c:numCache>
            </c:numRef>
          </c:yVal>
          <c:smooth val="0"/>
          <c:extLst>
            <c:ext xmlns:c16="http://schemas.microsoft.com/office/drawing/2014/chart" uri="{C3380CC4-5D6E-409C-BE32-E72D297353CC}">
              <c16:uniqueId val="{00000000-BB91-40AD-9B15-F457701609E6}"/>
            </c:ext>
          </c:extLst>
        </c:ser>
        <c:ser>
          <c:idx val="1"/>
          <c:order val="1"/>
          <c:spPr>
            <a:ln w="12700">
              <a:solidFill>
                <a:srgbClr val="FF00FF"/>
              </a:solidFill>
              <a:prstDash val="solid"/>
            </a:ln>
          </c:spPr>
          <c:marker>
            <c:symbol val="none"/>
          </c:marker>
          <c:xVal>
            <c:numRef>
              <c:f>'[2]Bhangar Branch khal (data)'!$I$5:$I$17</c:f>
              <c:numCache>
                <c:formatCode>General</c:formatCode>
                <c:ptCount val="13"/>
                <c:pt idx="1">
                  <c:v>0</c:v>
                </c:pt>
                <c:pt idx="2">
                  <c:v>5</c:v>
                </c:pt>
                <c:pt idx="3">
                  <c:v>9.8000000000000007</c:v>
                </c:pt>
                <c:pt idx="4">
                  <c:v>12.5585</c:v>
                </c:pt>
                <c:pt idx="5">
                  <c:v>14.8085</c:v>
                </c:pt>
                <c:pt idx="6">
                  <c:v>17.058500000000002</c:v>
                </c:pt>
                <c:pt idx="7">
                  <c:v>20.477000000000004</c:v>
                </c:pt>
                <c:pt idx="8">
                  <c:v>25</c:v>
                </c:pt>
                <c:pt idx="9">
                  <c:v>30</c:v>
                </c:pt>
                <c:pt idx="10">
                  <c:v>30</c:v>
                </c:pt>
              </c:numCache>
            </c:numRef>
          </c:xVal>
          <c:yVal>
            <c:numRef>
              <c:f>'[2]Bhangar Branch khal (data)'!$J$5:$J$17</c:f>
              <c:numCache>
                <c:formatCode>General</c:formatCode>
                <c:ptCount val="13"/>
                <c:pt idx="1">
                  <c:v>0.26800000000000002</c:v>
                </c:pt>
                <c:pt idx="2">
                  <c:v>0.25900000000000001</c:v>
                </c:pt>
                <c:pt idx="3">
                  <c:v>0.23899999999999999</c:v>
                </c:pt>
                <c:pt idx="4">
                  <c:v>-1.6</c:v>
                </c:pt>
                <c:pt idx="5">
                  <c:v>-1.6</c:v>
                </c:pt>
                <c:pt idx="6">
                  <c:v>-1.6</c:v>
                </c:pt>
                <c:pt idx="7">
                  <c:v>0.67900000000000005</c:v>
                </c:pt>
                <c:pt idx="8">
                  <c:v>0.67400000000000004</c:v>
                </c:pt>
                <c:pt idx="9">
                  <c:v>0.65900000000000003</c:v>
                </c:pt>
                <c:pt idx="10">
                  <c:v>0.65900000000000003</c:v>
                </c:pt>
              </c:numCache>
            </c:numRef>
          </c:yVal>
          <c:smooth val="0"/>
          <c:extLst>
            <c:ext xmlns:c16="http://schemas.microsoft.com/office/drawing/2014/chart" uri="{C3380CC4-5D6E-409C-BE32-E72D297353CC}">
              <c16:uniqueId val="{00000001-BB91-40AD-9B15-F457701609E6}"/>
            </c:ext>
          </c:extLst>
        </c:ser>
        <c:dLbls>
          <c:showLegendKey val="0"/>
          <c:showVal val="0"/>
          <c:showCatName val="0"/>
          <c:showSerName val="0"/>
          <c:showPercent val="0"/>
          <c:showBubbleSize val="0"/>
        </c:dLbls>
        <c:axId val="199368704"/>
        <c:axId val="199370240"/>
      </c:scatterChart>
      <c:valAx>
        <c:axId val="199368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370240"/>
        <c:crosses val="autoZero"/>
        <c:crossBetween val="midCat"/>
      </c:valAx>
      <c:valAx>
        <c:axId val="199370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368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(data)'!$B$195:$B$210</c:f>
              <c:numCache>
                <c:formatCode>General</c:formatCode>
                <c:ptCount val="16"/>
                <c:pt idx="0">
                  <c:v>0</c:v>
                </c:pt>
                <c:pt idx="1">
                  <c:v>5</c:v>
                </c:pt>
                <c:pt idx="2">
                  <c:v>8</c:v>
                </c:pt>
                <c:pt idx="3">
                  <c:v>9</c:v>
                </c:pt>
                <c:pt idx="4">
                  <c:v>10</c:v>
                </c:pt>
                <c:pt idx="5">
                  <c:v>12</c:v>
                </c:pt>
                <c:pt idx="6">
                  <c:v>14</c:v>
                </c:pt>
                <c:pt idx="7">
                  <c:v>16</c:v>
                </c:pt>
                <c:pt idx="8">
                  <c:v>17</c:v>
                </c:pt>
                <c:pt idx="9">
                  <c:v>18</c:v>
                </c:pt>
                <c:pt idx="10">
                  <c:v>20</c:v>
                </c:pt>
                <c:pt idx="11">
                  <c:v>22</c:v>
                </c:pt>
                <c:pt idx="12">
                  <c:v>24</c:v>
                </c:pt>
                <c:pt idx="13">
                  <c:v>30</c:v>
                </c:pt>
                <c:pt idx="14">
                  <c:v>31</c:v>
                </c:pt>
                <c:pt idx="15">
                  <c:v>35</c:v>
                </c:pt>
              </c:numCache>
            </c:numRef>
          </c:xVal>
          <c:yVal>
            <c:numRef>
              <c:f>'[2]Bhangar Branch khal (data)'!$C$195:$C$210</c:f>
              <c:numCache>
                <c:formatCode>General</c:formatCode>
                <c:ptCount val="16"/>
                <c:pt idx="0">
                  <c:v>-4.28</c:v>
                </c:pt>
                <c:pt idx="1">
                  <c:v>-4.1319999999999997</c:v>
                </c:pt>
                <c:pt idx="2">
                  <c:v>-4.03</c:v>
                </c:pt>
                <c:pt idx="3">
                  <c:v>-0.33</c:v>
                </c:pt>
                <c:pt idx="4">
                  <c:v>-0.33600000000000002</c:v>
                </c:pt>
                <c:pt idx="5">
                  <c:v>-1.0309999999999999</c:v>
                </c:pt>
                <c:pt idx="6">
                  <c:v>-1.232</c:v>
                </c:pt>
                <c:pt idx="7">
                  <c:v>-1.381</c:v>
                </c:pt>
                <c:pt idx="8">
                  <c:v>-1.43</c:v>
                </c:pt>
                <c:pt idx="9">
                  <c:v>-1.385</c:v>
                </c:pt>
                <c:pt idx="10">
                  <c:v>-1.2310000000000001</c:v>
                </c:pt>
                <c:pt idx="11">
                  <c:v>-1.036</c:v>
                </c:pt>
                <c:pt idx="12">
                  <c:v>0.16900000000000001</c:v>
                </c:pt>
                <c:pt idx="13">
                  <c:v>0.17899999999999999</c:v>
                </c:pt>
                <c:pt idx="14">
                  <c:v>1.4690000000000001</c:v>
                </c:pt>
                <c:pt idx="15">
                  <c:v>1.468</c:v>
                </c:pt>
              </c:numCache>
            </c:numRef>
          </c:yVal>
          <c:smooth val="0"/>
          <c:extLst>
            <c:ext xmlns:c16="http://schemas.microsoft.com/office/drawing/2014/chart" uri="{C3380CC4-5D6E-409C-BE32-E72D297353CC}">
              <c16:uniqueId val="{00000000-8453-4868-8D23-6C9818794A08}"/>
            </c:ext>
          </c:extLst>
        </c:ser>
        <c:ser>
          <c:idx val="1"/>
          <c:order val="1"/>
          <c:spPr>
            <a:ln w="12700">
              <a:solidFill>
                <a:srgbClr val="FF00FF"/>
              </a:solidFill>
              <a:prstDash val="solid"/>
            </a:ln>
          </c:spPr>
          <c:marker>
            <c:symbol val="none"/>
          </c:marker>
          <c:xVal>
            <c:numRef>
              <c:f>'[2]Bhangar Branch khal (data)'!$I$195:$I$210</c:f>
              <c:numCache>
                <c:formatCode>General</c:formatCode>
                <c:ptCount val="16"/>
                <c:pt idx="7">
                  <c:v>0</c:v>
                </c:pt>
                <c:pt idx="8">
                  <c:v>5</c:v>
                </c:pt>
                <c:pt idx="9">
                  <c:v>8</c:v>
                </c:pt>
                <c:pt idx="10">
                  <c:v>9</c:v>
                </c:pt>
                <c:pt idx="11">
                  <c:v>10</c:v>
                </c:pt>
                <c:pt idx="12">
                  <c:v>12</c:v>
                </c:pt>
                <c:pt idx="13">
                  <c:v>14</c:v>
                </c:pt>
                <c:pt idx="14">
                  <c:v>16</c:v>
                </c:pt>
                <c:pt idx="15">
                  <c:v>16.328500000000002</c:v>
                </c:pt>
              </c:numCache>
            </c:numRef>
          </c:xVal>
          <c:yVal>
            <c:numRef>
              <c:f>'[2]Bhangar Branch khal (data)'!$J$195:$J$210</c:f>
              <c:numCache>
                <c:formatCode>General</c:formatCode>
                <c:ptCount val="16"/>
                <c:pt idx="7">
                  <c:v>-4.28</c:v>
                </c:pt>
                <c:pt idx="8">
                  <c:v>-4.1319999999999997</c:v>
                </c:pt>
                <c:pt idx="9">
                  <c:v>-4.03</c:v>
                </c:pt>
                <c:pt idx="10">
                  <c:v>-0.33</c:v>
                </c:pt>
                <c:pt idx="11">
                  <c:v>-0.33600000000000002</c:v>
                </c:pt>
                <c:pt idx="12">
                  <c:v>-1.0309999999999999</c:v>
                </c:pt>
                <c:pt idx="13">
                  <c:v>-1.232</c:v>
                </c:pt>
                <c:pt idx="14">
                  <c:v>-1.381</c:v>
                </c:pt>
                <c:pt idx="15">
                  <c:v>-1.6</c:v>
                </c:pt>
              </c:numCache>
            </c:numRef>
          </c:yVal>
          <c:smooth val="0"/>
          <c:extLst>
            <c:ext xmlns:c16="http://schemas.microsoft.com/office/drawing/2014/chart" uri="{C3380CC4-5D6E-409C-BE32-E72D297353CC}">
              <c16:uniqueId val="{00000001-8453-4868-8D23-6C9818794A08}"/>
            </c:ext>
          </c:extLst>
        </c:ser>
        <c:dLbls>
          <c:showLegendKey val="0"/>
          <c:showVal val="0"/>
          <c:showCatName val="0"/>
          <c:showSerName val="0"/>
          <c:showPercent val="0"/>
          <c:showBubbleSize val="0"/>
        </c:dLbls>
        <c:axId val="203175424"/>
        <c:axId val="203176960"/>
      </c:scatterChart>
      <c:valAx>
        <c:axId val="203175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6960"/>
        <c:crosses val="autoZero"/>
        <c:crossBetween val="midCat"/>
      </c:valAx>
      <c:valAx>
        <c:axId val="203176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5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(data)'!$B$214:$B$227</c:f>
              <c:numCache>
                <c:formatCode>General</c:formatCode>
                <c:ptCount val="14"/>
                <c:pt idx="0">
                  <c:v>0</c:v>
                </c:pt>
                <c:pt idx="1">
                  <c:v>5</c:v>
                </c:pt>
                <c:pt idx="2">
                  <c:v>10</c:v>
                </c:pt>
                <c:pt idx="3">
                  <c:v>12</c:v>
                </c:pt>
                <c:pt idx="4">
                  <c:v>13</c:v>
                </c:pt>
                <c:pt idx="5">
                  <c:v>14</c:v>
                </c:pt>
                <c:pt idx="6">
                  <c:v>15</c:v>
                </c:pt>
                <c:pt idx="7">
                  <c:v>16</c:v>
                </c:pt>
                <c:pt idx="8">
                  <c:v>17</c:v>
                </c:pt>
                <c:pt idx="9">
                  <c:v>18</c:v>
                </c:pt>
                <c:pt idx="10">
                  <c:v>20</c:v>
                </c:pt>
                <c:pt idx="11">
                  <c:v>25</c:v>
                </c:pt>
                <c:pt idx="12">
                  <c:v>30</c:v>
                </c:pt>
                <c:pt idx="13">
                  <c:v>35</c:v>
                </c:pt>
              </c:numCache>
            </c:numRef>
          </c:xVal>
          <c:yVal>
            <c:numRef>
              <c:f>'[2]Bhangar Branch khal (data)'!$C$214:$C$227</c:f>
              <c:numCache>
                <c:formatCode>General</c:formatCode>
                <c:ptCount val="14"/>
                <c:pt idx="0">
                  <c:v>-0.10100000000000001</c:v>
                </c:pt>
                <c:pt idx="1">
                  <c:v>-0.11</c:v>
                </c:pt>
                <c:pt idx="2">
                  <c:v>-0.11600000000000001</c:v>
                </c:pt>
                <c:pt idx="3">
                  <c:v>-0.41599999999999998</c:v>
                </c:pt>
                <c:pt idx="4">
                  <c:v>-0.62</c:v>
                </c:pt>
                <c:pt idx="5">
                  <c:v>-0.73499999999999999</c:v>
                </c:pt>
                <c:pt idx="6">
                  <c:v>-0.78500000000000003</c:v>
                </c:pt>
                <c:pt idx="7">
                  <c:v>-0.71599999999999997</c:v>
                </c:pt>
                <c:pt idx="8">
                  <c:v>-0.53100000000000003</c:v>
                </c:pt>
                <c:pt idx="9">
                  <c:v>-0.41699999999999998</c:v>
                </c:pt>
                <c:pt idx="10">
                  <c:v>-1.6E-2</c:v>
                </c:pt>
                <c:pt idx="11">
                  <c:v>-6.0000000000000001E-3</c:v>
                </c:pt>
                <c:pt idx="12">
                  <c:v>4.0000000000000001E-3</c:v>
                </c:pt>
                <c:pt idx="13">
                  <c:v>1.4999999999999999E-2</c:v>
                </c:pt>
              </c:numCache>
            </c:numRef>
          </c:yVal>
          <c:smooth val="0"/>
          <c:extLst>
            <c:ext xmlns:c16="http://schemas.microsoft.com/office/drawing/2014/chart" uri="{C3380CC4-5D6E-409C-BE32-E72D297353CC}">
              <c16:uniqueId val="{00000000-F3F9-4AF1-95D3-513D19467930}"/>
            </c:ext>
          </c:extLst>
        </c:ser>
        <c:ser>
          <c:idx val="1"/>
          <c:order val="1"/>
          <c:spPr>
            <a:ln w="12700">
              <a:solidFill>
                <a:srgbClr val="FF00FF"/>
              </a:solidFill>
              <a:prstDash val="solid"/>
            </a:ln>
          </c:spPr>
          <c:marker>
            <c:symbol val="none"/>
          </c:marker>
          <c:xVal>
            <c:numRef>
              <c:f>'[2]Bhangar Branch khal (data)'!$I$214:$I$227</c:f>
              <c:numCache>
                <c:formatCode>General</c:formatCode>
                <c:ptCount val="14"/>
                <c:pt idx="6">
                  <c:v>0</c:v>
                </c:pt>
                <c:pt idx="7">
                  <c:v>5</c:v>
                </c:pt>
                <c:pt idx="8">
                  <c:v>10</c:v>
                </c:pt>
                <c:pt idx="9">
                  <c:v>11</c:v>
                </c:pt>
                <c:pt idx="10">
                  <c:v>12.98</c:v>
                </c:pt>
                <c:pt idx="11">
                  <c:v>15.23</c:v>
                </c:pt>
                <c:pt idx="12">
                  <c:v>17.48</c:v>
                </c:pt>
                <c:pt idx="13">
                  <c:v>18.38</c:v>
                </c:pt>
              </c:numCache>
            </c:numRef>
          </c:xVal>
          <c:yVal>
            <c:numRef>
              <c:f>'[2]Bhangar Branch khal (data)'!$J$214:$J$227</c:f>
              <c:numCache>
                <c:formatCode>General</c:formatCode>
                <c:ptCount val="14"/>
                <c:pt idx="6">
                  <c:v>-0.10100000000000001</c:v>
                </c:pt>
                <c:pt idx="7">
                  <c:v>-0.11</c:v>
                </c:pt>
                <c:pt idx="8">
                  <c:v>-0.11600000000000001</c:v>
                </c:pt>
                <c:pt idx="9">
                  <c:v>-0.28000000000000003</c:v>
                </c:pt>
                <c:pt idx="10">
                  <c:v>-1.6</c:v>
                </c:pt>
                <c:pt idx="11">
                  <c:v>-1.6</c:v>
                </c:pt>
                <c:pt idx="12">
                  <c:v>-1.6</c:v>
                </c:pt>
                <c:pt idx="13">
                  <c:v>-1</c:v>
                </c:pt>
              </c:numCache>
            </c:numRef>
          </c:yVal>
          <c:smooth val="0"/>
          <c:extLst>
            <c:ext xmlns:c16="http://schemas.microsoft.com/office/drawing/2014/chart" uri="{C3380CC4-5D6E-409C-BE32-E72D297353CC}">
              <c16:uniqueId val="{00000001-F3F9-4AF1-95D3-513D19467930}"/>
            </c:ext>
          </c:extLst>
        </c:ser>
        <c:dLbls>
          <c:showLegendKey val="0"/>
          <c:showVal val="0"/>
          <c:showCatName val="0"/>
          <c:showSerName val="0"/>
          <c:showPercent val="0"/>
          <c:showBubbleSize val="0"/>
        </c:dLbls>
        <c:axId val="203210752"/>
        <c:axId val="203212288"/>
      </c:scatterChart>
      <c:valAx>
        <c:axId val="203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2288"/>
        <c:crosses val="autoZero"/>
        <c:crossBetween val="midCat"/>
      </c:valAx>
      <c:valAx>
        <c:axId val="203212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(data)'!$B$231:$B$257</c:f>
              <c:numCache>
                <c:formatCode>General</c:formatCode>
                <c:ptCount val="27"/>
                <c:pt idx="0">
                  <c:v>0</c:v>
                </c:pt>
                <c:pt idx="1">
                  <c:v>5</c:v>
                </c:pt>
                <c:pt idx="2">
                  <c:v>7</c:v>
                </c:pt>
                <c:pt idx="3">
                  <c:v>10</c:v>
                </c:pt>
                <c:pt idx="4">
                  <c:v>12</c:v>
                </c:pt>
                <c:pt idx="5">
                  <c:v>14</c:v>
                </c:pt>
                <c:pt idx="6">
                  <c:v>15</c:v>
                </c:pt>
                <c:pt idx="7">
                  <c:v>16</c:v>
                </c:pt>
                <c:pt idx="8">
                  <c:v>17</c:v>
                </c:pt>
                <c:pt idx="9">
                  <c:v>18</c:v>
                </c:pt>
                <c:pt idx="10">
                  <c:v>20</c:v>
                </c:pt>
                <c:pt idx="11">
                  <c:v>22</c:v>
                </c:pt>
                <c:pt idx="12">
                  <c:v>25</c:v>
                </c:pt>
                <c:pt idx="13">
                  <c:v>27</c:v>
                </c:pt>
                <c:pt idx="14">
                  <c:v>29</c:v>
                </c:pt>
                <c:pt idx="15">
                  <c:v>30</c:v>
                </c:pt>
              </c:numCache>
            </c:numRef>
          </c:xVal>
          <c:yVal>
            <c:numRef>
              <c:f>'[2]Bhangar Branch khal (data)'!$C$231:$C$257</c:f>
              <c:numCache>
                <c:formatCode>General</c:formatCode>
                <c:ptCount val="27"/>
                <c:pt idx="0">
                  <c:v>1.8640000000000001</c:v>
                </c:pt>
                <c:pt idx="1">
                  <c:v>1.859</c:v>
                </c:pt>
                <c:pt idx="2">
                  <c:v>0.81399999999999995</c:v>
                </c:pt>
                <c:pt idx="3">
                  <c:v>0.79900000000000004</c:v>
                </c:pt>
                <c:pt idx="4">
                  <c:v>-0.252</c:v>
                </c:pt>
                <c:pt idx="5">
                  <c:v>-0.54700000000000004</c:v>
                </c:pt>
                <c:pt idx="6">
                  <c:v>-0.74</c:v>
                </c:pt>
                <c:pt idx="7">
                  <c:v>-0.78600000000000003</c:v>
                </c:pt>
                <c:pt idx="8">
                  <c:v>-0.74099999999999999</c:v>
                </c:pt>
                <c:pt idx="9">
                  <c:v>-0.54700000000000004</c:v>
                </c:pt>
                <c:pt idx="10">
                  <c:v>-0.29599999999999999</c:v>
                </c:pt>
                <c:pt idx="11">
                  <c:v>0.95299999999999996</c:v>
                </c:pt>
                <c:pt idx="12">
                  <c:v>0.94899999999999995</c:v>
                </c:pt>
                <c:pt idx="13">
                  <c:v>-0.48599999999999999</c:v>
                </c:pt>
                <c:pt idx="14">
                  <c:v>-0.68600000000000005</c:v>
                </c:pt>
                <c:pt idx="15">
                  <c:v>-0.73099999999999998</c:v>
                </c:pt>
              </c:numCache>
            </c:numRef>
          </c:yVal>
          <c:smooth val="0"/>
          <c:extLst>
            <c:ext xmlns:c16="http://schemas.microsoft.com/office/drawing/2014/chart" uri="{C3380CC4-5D6E-409C-BE32-E72D297353CC}">
              <c16:uniqueId val="{00000000-61BC-4709-AA84-2159AB20DECB}"/>
            </c:ext>
          </c:extLst>
        </c:ser>
        <c:ser>
          <c:idx val="1"/>
          <c:order val="1"/>
          <c:spPr>
            <a:ln w="12700">
              <a:solidFill>
                <a:srgbClr val="FF00FF"/>
              </a:solidFill>
              <a:prstDash val="solid"/>
            </a:ln>
          </c:spPr>
          <c:marker>
            <c:symbol val="none"/>
          </c:marker>
          <c:xVal>
            <c:numRef>
              <c:f>'[2]Bhangar Branch khal (data)'!$I$232:$I$257</c:f>
              <c:numCache>
                <c:formatCode>General</c:formatCode>
                <c:ptCount val="26"/>
                <c:pt idx="6">
                  <c:v>0</c:v>
                </c:pt>
                <c:pt idx="7">
                  <c:v>5</c:v>
                </c:pt>
                <c:pt idx="8">
                  <c:v>7</c:v>
                </c:pt>
                <c:pt idx="9">
                  <c:v>10</c:v>
                </c:pt>
                <c:pt idx="10">
                  <c:v>12</c:v>
                </c:pt>
                <c:pt idx="11">
                  <c:v>14.022</c:v>
                </c:pt>
                <c:pt idx="12">
                  <c:v>16.271999999999998</c:v>
                </c:pt>
                <c:pt idx="13">
                  <c:v>18.521999999999998</c:v>
                </c:pt>
                <c:pt idx="14">
                  <c:v>22.351499999999998</c:v>
                </c:pt>
                <c:pt idx="15">
                  <c:v>25</c:v>
                </c:pt>
                <c:pt idx="16">
                  <c:v>27</c:v>
                </c:pt>
                <c:pt idx="17">
                  <c:v>29</c:v>
                </c:pt>
                <c:pt idx="18">
                  <c:v>30</c:v>
                </c:pt>
              </c:numCache>
            </c:numRef>
          </c:xVal>
          <c:yVal>
            <c:numRef>
              <c:f>'[2]Bhangar Branch khal (data)'!$J$232:$J$257</c:f>
              <c:numCache>
                <c:formatCode>General</c:formatCode>
                <c:ptCount val="26"/>
                <c:pt idx="6">
                  <c:v>1.8640000000000001</c:v>
                </c:pt>
                <c:pt idx="7">
                  <c:v>1.859</c:v>
                </c:pt>
                <c:pt idx="8">
                  <c:v>0.81399999999999995</c:v>
                </c:pt>
                <c:pt idx="9">
                  <c:v>0.79900000000000004</c:v>
                </c:pt>
                <c:pt idx="10">
                  <c:v>-0.252</c:v>
                </c:pt>
                <c:pt idx="11">
                  <c:v>-1.6</c:v>
                </c:pt>
                <c:pt idx="12">
                  <c:v>-1.6</c:v>
                </c:pt>
                <c:pt idx="13">
                  <c:v>-1.6</c:v>
                </c:pt>
                <c:pt idx="14">
                  <c:v>0.95299999999999996</c:v>
                </c:pt>
                <c:pt idx="15">
                  <c:v>0.94899999999999995</c:v>
                </c:pt>
                <c:pt idx="16">
                  <c:v>-0.48599999999999999</c:v>
                </c:pt>
                <c:pt idx="17">
                  <c:v>-0.68600000000000005</c:v>
                </c:pt>
                <c:pt idx="18">
                  <c:v>-0.73099999999999998</c:v>
                </c:pt>
              </c:numCache>
            </c:numRef>
          </c:yVal>
          <c:smooth val="0"/>
          <c:extLst>
            <c:ext xmlns:c16="http://schemas.microsoft.com/office/drawing/2014/chart" uri="{C3380CC4-5D6E-409C-BE32-E72D297353CC}">
              <c16:uniqueId val="{00000001-61BC-4709-AA84-2159AB20DECB}"/>
            </c:ext>
          </c:extLst>
        </c:ser>
        <c:dLbls>
          <c:showLegendKey val="0"/>
          <c:showVal val="0"/>
          <c:showCatName val="0"/>
          <c:showSerName val="0"/>
          <c:showPercent val="0"/>
          <c:showBubbleSize val="0"/>
        </c:dLbls>
        <c:axId val="203770112"/>
        <c:axId val="203780096"/>
      </c:scatterChart>
      <c:valAx>
        <c:axId val="20377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80096"/>
        <c:crosses val="autoZero"/>
        <c:crossBetween val="midCat"/>
      </c:valAx>
      <c:valAx>
        <c:axId val="20378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7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(data)'!$B$259:$B$275</c:f>
              <c:numCache>
                <c:formatCode>General</c:formatCode>
                <c:ptCount val="17"/>
                <c:pt idx="0">
                  <c:v>0</c:v>
                </c:pt>
                <c:pt idx="1">
                  <c:v>5</c:v>
                </c:pt>
                <c:pt idx="2">
                  <c:v>10</c:v>
                </c:pt>
                <c:pt idx="3">
                  <c:v>15</c:v>
                </c:pt>
                <c:pt idx="4">
                  <c:v>20</c:v>
                </c:pt>
                <c:pt idx="5">
                  <c:v>21</c:v>
                </c:pt>
                <c:pt idx="6">
                  <c:v>22</c:v>
                </c:pt>
                <c:pt idx="7">
                  <c:v>23</c:v>
                </c:pt>
                <c:pt idx="8">
                  <c:v>24</c:v>
                </c:pt>
                <c:pt idx="9">
                  <c:v>25</c:v>
                </c:pt>
                <c:pt idx="10">
                  <c:v>26</c:v>
                </c:pt>
                <c:pt idx="11">
                  <c:v>27</c:v>
                </c:pt>
                <c:pt idx="12">
                  <c:v>28</c:v>
                </c:pt>
                <c:pt idx="13">
                  <c:v>30</c:v>
                </c:pt>
                <c:pt idx="14">
                  <c:v>32</c:v>
                </c:pt>
                <c:pt idx="15">
                  <c:v>35</c:v>
                </c:pt>
                <c:pt idx="16">
                  <c:v>40</c:v>
                </c:pt>
              </c:numCache>
            </c:numRef>
          </c:xVal>
          <c:yVal>
            <c:numRef>
              <c:f>'[2]Bhangar Branch khal (data)'!$C$259:$C$275</c:f>
              <c:numCache>
                <c:formatCode>General</c:formatCode>
                <c:ptCount val="17"/>
                <c:pt idx="0">
                  <c:v>0.32200000000000001</c:v>
                </c:pt>
                <c:pt idx="1">
                  <c:v>0.32200000000000001</c:v>
                </c:pt>
                <c:pt idx="2">
                  <c:v>0.317</c:v>
                </c:pt>
                <c:pt idx="3">
                  <c:v>0.311</c:v>
                </c:pt>
                <c:pt idx="4">
                  <c:v>0.30099999999999999</c:v>
                </c:pt>
                <c:pt idx="5">
                  <c:v>-0.44900000000000001</c:v>
                </c:pt>
                <c:pt idx="6">
                  <c:v>-0.69899999999999995</c:v>
                </c:pt>
                <c:pt idx="7">
                  <c:v>-0.91200000000000003</c:v>
                </c:pt>
                <c:pt idx="8">
                  <c:v>-0.95799999999999996</c:v>
                </c:pt>
                <c:pt idx="9">
                  <c:v>-0.91300000000000003</c:v>
                </c:pt>
                <c:pt idx="10">
                  <c:v>-0.7</c:v>
                </c:pt>
                <c:pt idx="11">
                  <c:v>-0.44800000000000001</c:v>
                </c:pt>
                <c:pt idx="12">
                  <c:v>1.476</c:v>
                </c:pt>
                <c:pt idx="13">
                  <c:v>1.472</c:v>
                </c:pt>
                <c:pt idx="14">
                  <c:v>0.312</c:v>
                </c:pt>
                <c:pt idx="15">
                  <c:v>0.45700000000000002</c:v>
                </c:pt>
                <c:pt idx="16">
                  <c:v>0.45200000000000001</c:v>
                </c:pt>
              </c:numCache>
            </c:numRef>
          </c:yVal>
          <c:smooth val="0"/>
          <c:extLst>
            <c:ext xmlns:c16="http://schemas.microsoft.com/office/drawing/2014/chart" uri="{C3380CC4-5D6E-409C-BE32-E72D297353CC}">
              <c16:uniqueId val="{00000000-4D4D-44FA-9513-048211E8A05D}"/>
            </c:ext>
          </c:extLst>
        </c:ser>
        <c:ser>
          <c:idx val="1"/>
          <c:order val="1"/>
          <c:spPr>
            <a:ln w="12700">
              <a:solidFill>
                <a:srgbClr val="FF00FF"/>
              </a:solidFill>
              <a:prstDash val="solid"/>
            </a:ln>
          </c:spPr>
          <c:marker>
            <c:symbol val="none"/>
          </c:marker>
          <c:xVal>
            <c:numRef>
              <c:f>'[2]Bhangar Branch khal (data)'!$I$259:$I$275</c:f>
              <c:numCache>
                <c:formatCode>General</c:formatCode>
                <c:ptCount val="17"/>
                <c:pt idx="7">
                  <c:v>0</c:v>
                </c:pt>
                <c:pt idx="8">
                  <c:v>5</c:v>
                </c:pt>
                <c:pt idx="9">
                  <c:v>10</c:v>
                </c:pt>
                <c:pt idx="10">
                  <c:v>15</c:v>
                </c:pt>
                <c:pt idx="11">
                  <c:v>18.5</c:v>
                </c:pt>
                <c:pt idx="12">
                  <c:v>21.351500000000001</c:v>
                </c:pt>
                <c:pt idx="13">
                  <c:v>23.601500000000001</c:v>
                </c:pt>
                <c:pt idx="14">
                  <c:v>25.851500000000001</c:v>
                </c:pt>
                <c:pt idx="15">
                  <c:v>30.201500000000003</c:v>
                </c:pt>
                <c:pt idx="16">
                  <c:v>32</c:v>
                </c:pt>
              </c:numCache>
            </c:numRef>
          </c:xVal>
          <c:yVal>
            <c:numRef>
              <c:f>'[2]Bhangar Branch khal (data)'!$J$259:$J$275</c:f>
              <c:numCache>
                <c:formatCode>General</c:formatCode>
                <c:ptCount val="17"/>
                <c:pt idx="7">
                  <c:v>0.32200000000000001</c:v>
                </c:pt>
                <c:pt idx="8">
                  <c:v>0.32200000000000001</c:v>
                </c:pt>
                <c:pt idx="9">
                  <c:v>0.317</c:v>
                </c:pt>
                <c:pt idx="10">
                  <c:v>0.311</c:v>
                </c:pt>
                <c:pt idx="11">
                  <c:v>0.30099999999999999</c:v>
                </c:pt>
                <c:pt idx="12">
                  <c:v>-1.6</c:v>
                </c:pt>
                <c:pt idx="13">
                  <c:v>-1.6</c:v>
                </c:pt>
                <c:pt idx="14">
                  <c:v>-1.6</c:v>
                </c:pt>
                <c:pt idx="15">
                  <c:v>1.3</c:v>
                </c:pt>
                <c:pt idx="16">
                  <c:v>0.312</c:v>
                </c:pt>
              </c:numCache>
            </c:numRef>
          </c:yVal>
          <c:smooth val="0"/>
          <c:extLst>
            <c:ext xmlns:c16="http://schemas.microsoft.com/office/drawing/2014/chart" uri="{C3380CC4-5D6E-409C-BE32-E72D297353CC}">
              <c16:uniqueId val="{00000001-4D4D-44FA-9513-048211E8A05D}"/>
            </c:ext>
          </c:extLst>
        </c:ser>
        <c:dLbls>
          <c:showLegendKey val="0"/>
          <c:showVal val="0"/>
          <c:showCatName val="0"/>
          <c:showSerName val="0"/>
          <c:showPercent val="0"/>
          <c:showBubbleSize val="0"/>
        </c:dLbls>
        <c:axId val="203809536"/>
        <c:axId val="203811072"/>
      </c:scatterChart>
      <c:valAx>
        <c:axId val="203809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11072"/>
        <c:crosses val="autoZero"/>
        <c:crossBetween val="midCat"/>
      </c:valAx>
      <c:valAx>
        <c:axId val="203811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09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(data)'!$B$278:$B$289</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'[2]Bhangar Branch khal (data)'!$C$278:$C$289</c:f>
              <c:numCache>
                <c:formatCode>General</c:formatCode>
                <c:ptCount val="12"/>
                <c:pt idx="0">
                  <c:v>0.17199999999999999</c:v>
                </c:pt>
                <c:pt idx="1">
                  <c:v>0.16600000000000001</c:v>
                </c:pt>
                <c:pt idx="2">
                  <c:v>0.157</c:v>
                </c:pt>
                <c:pt idx="3">
                  <c:v>-0.80400000000000005</c:v>
                </c:pt>
                <c:pt idx="4">
                  <c:v>-1.054</c:v>
                </c:pt>
                <c:pt idx="5">
                  <c:v>-1.1040000000000001</c:v>
                </c:pt>
                <c:pt idx="6">
                  <c:v>-1.0529999999999999</c:v>
                </c:pt>
                <c:pt idx="7">
                  <c:v>-0.80900000000000005</c:v>
                </c:pt>
                <c:pt idx="8">
                  <c:v>0.17699999999999999</c:v>
                </c:pt>
                <c:pt idx="9">
                  <c:v>0.182</c:v>
                </c:pt>
                <c:pt idx="10">
                  <c:v>0.187</c:v>
                </c:pt>
                <c:pt idx="11">
                  <c:v>0.192</c:v>
                </c:pt>
              </c:numCache>
            </c:numRef>
          </c:yVal>
          <c:smooth val="0"/>
          <c:extLst>
            <c:ext xmlns:c16="http://schemas.microsoft.com/office/drawing/2014/chart" uri="{C3380CC4-5D6E-409C-BE32-E72D297353CC}">
              <c16:uniqueId val="{00000000-81F8-4EFE-95F6-0396D454E984}"/>
            </c:ext>
          </c:extLst>
        </c:ser>
        <c:ser>
          <c:idx val="1"/>
          <c:order val="1"/>
          <c:spPr>
            <a:ln w="12700">
              <a:solidFill>
                <a:srgbClr val="FF00FF"/>
              </a:solidFill>
              <a:prstDash val="solid"/>
            </a:ln>
          </c:spPr>
          <c:marker>
            <c:symbol val="none"/>
          </c:marker>
          <c:xVal>
            <c:numRef>
              <c:f>'[2]Bhangar Branch khal (data)'!$I$278:$I$289</c:f>
              <c:numCache>
                <c:formatCode>General</c:formatCode>
                <c:ptCount val="12"/>
                <c:pt idx="7">
                  <c:v>0</c:v>
                </c:pt>
                <c:pt idx="8">
                  <c:v>5</c:v>
                </c:pt>
                <c:pt idx="9">
                  <c:v>8.6999999999999993</c:v>
                </c:pt>
                <c:pt idx="10">
                  <c:v>11.3355</c:v>
                </c:pt>
                <c:pt idx="11">
                  <c:v>13.5855</c:v>
                </c:pt>
              </c:numCache>
            </c:numRef>
          </c:xVal>
          <c:yVal>
            <c:numRef>
              <c:f>'[2]Bhangar Branch khal (data)'!$J$278:$J$289</c:f>
              <c:numCache>
                <c:formatCode>General</c:formatCode>
                <c:ptCount val="12"/>
                <c:pt idx="7">
                  <c:v>0.17199999999999999</c:v>
                </c:pt>
                <c:pt idx="8">
                  <c:v>0.16600000000000001</c:v>
                </c:pt>
                <c:pt idx="9">
                  <c:v>0.157</c:v>
                </c:pt>
                <c:pt idx="10">
                  <c:v>-1.6</c:v>
                </c:pt>
                <c:pt idx="11">
                  <c:v>-1.6</c:v>
                </c:pt>
              </c:numCache>
            </c:numRef>
          </c:yVal>
          <c:smooth val="0"/>
          <c:extLst>
            <c:ext xmlns:c16="http://schemas.microsoft.com/office/drawing/2014/chart" uri="{C3380CC4-5D6E-409C-BE32-E72D297353CC}">
              <c16:uniqueId val="{00000001-81F8-4EFE-95F6-0396D454E984}"/>
            </c:ext>
          </c:extLst>
        </c:ser>
        <c:dLbls>
          <c:showLegendKey val="0"/>
          <c:showVal val="0"/>
          <c:showCatName val="0"/>
          <c:showSerName val="0"/>
          <c:showPercent val="0"/>
          <c:showBubbleSize val="0"/>
        </c:dLbls>
        <c:axId val="203693056"/>
        <c:axId val="203711232"/>
      </c:scatterChart>
      <c:valAx>
        <c:axId val="203693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1232"/>
        <c:crosses val="autoZero"/>
        <c:crossBetween val="midCat"/>
      </c:valAx>
      <c:valAx>
        <c:axId val="203711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93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(data)'!$B$291:$B$307</c:f>
              <c:numCache>
                <c:formatCode>General</c:formatCode>
                <c:ptCount val="17"/>
                <c:pt idx="0">
                  <c:v>0</c:v>
                </c:pt>
                <c:pt idx="1">
                  <c:v>2</c:v>
                </c:pt>
                <c:pt idx="2">
                  <c:v>5</c:v>
                </c:pt>
                <c:pt idx="3">
                  <c:v>7</c:v>
                </c:pt>
                <c:pt idx="4">
                  <c:v>10</c:v>
                </c:pt>
                <c:pt idx="5">
                  <c:v>11</c:v>
                </c:pt>
                <c:pt idx="6">
                  <c:v>12</c:v>
                </c:pt>
                <c:pt idx="7">
                  <c:v>13</c:v>
                </c:pt>
                <c:pt idx="8">
                  <c:v>14</c:v>
                </c:pt>
                <c:pt idx="9">
                  <c:v>15</c:v>
                </c:pt>
                <c:pt idx="10">
                  <c:v>16</c:v>
                </c:pt>
                <c:pt idx="11">
                  <c:v>17</c:v>
                </c:pt>
                <c:pt idx="12">
                  <c:v>18</c:v>
                </c:pt>
                <c:pt idx="13">
                  <c:v>19</c:v>
                </c:pt>
                <c:pt idx="14">
                  <c:v>20</c:v>
                </c:pt>
                <c:pt idx="15">
                  <c:v>25</c:v>
                </c:pt>
                <c:pt idx="16">
                  <c:v>30</c:v>
                </c:pt>
              </c:numCache>
            </c:numRef>
          </c:xVal>
          <c:yVal>
            <c:numRef>
              <c:f>'[2]Bhangar Branch khal (data)'!$C$291:$C$307</c:f>
              <c:numCache>
                <c:formatCode>General</c:formatCode>
                <c:ptCount val="17"/>
                <c:pt idx="0">
                  <c:v>-1.321</c:v>
                </c:pt>
                <c:pt idx="1">
                  <c:v>-1.306</c:v>
                </c:pt>
                <c:pt idx="2">
                  <c:v>-1.206</c:v>
                </c:pt>
                <c:pt idx="3">
                  <c:v>-0.16</c:v>
                </c:pt>
                <c:pt idx="4">
                  <c:v>-0.155</c:v>
                </c:pt>
                <c:pt idx="5">
                  <c:v>-0.70599999999999996</c:v>
                </c:pt>
                <c:pt idx="6">
                  <c:v>-0.96199999999999997</c:v>
                </c:pt>
                <c:pt idx="7">
                  <c:v>-1.0109999999999999</c:v>
                </c:pt>
                <c:pt idx="8">
                  <c:v>-1.155</c:v>
                </c:pt>
                <c:pt idx="9">
                  <c:v>-1.0129999999999999</c:v>
                </c:pt>
                <c:pt idx="10">
                  <c:v>-0.85499999999999998</c:v>
                </c:pt>
                <c:pt idx="11">
                  <c:v>-0.70599999999999996</c:v>
                </c:pt>
                <c:pt idx="12">
                  <c:v>-1.0999999999999999E-2</c:v>
                </c:pt>
                <c:pt idx="13">
                  <c:v>-1.4999999999999999E-2</c:v>
                </c:pt>
                <c:pt idx="14">
                  <c:v>-0.01</c:v>
                </c:pt>
                <c:pt idx="15">
                  <c:v>-1E-3</c:v>
                </c:pt>
                <c:pt idx="16">
                  <c:v>-0.02</c:v>
                </c:pt>
              </c:numCache>
            </c:numRef>
          </c:yVal>
          <c:smooth val="0"/>
          <c:extLst>
            <c:ext xmlns:c16="http://schemas.microsoft.com/office/drawing/2014/chart" uri="{C3380CC4-5D6E-409C-BE32-E72D297353CC}">
              <c16:uniqueId val="{00000000-D371-4BF1-97C1-A840F12E3E00}"/>
            </c:ext>
          </c:extLst>
        </c:ser>
        <c:ser>
          <c:idx val="1"/>
          <c:order val="1"/>
          <c:spPr>
            <a:ln w="12700">
              <a:solidFill>
                <a:srgbClr val="FF00FF"/>
              </a:solidFill>
              <a:prstDash val="solid"/>
            </a:ln>
          </c:spPr>
          <c:marker>
            <c:symbol val="none"/>
          </c:marker>
          <c:xVal>
            <c:numRef>
              <c:f>'[2]Bhangar Branch khal (data)'!$I$291:$I$307</c:f>
              <c:numCache>
                <c:formatCode>General</c:formatCode>
                <c:ptCount val="17"/>
                <c:pt idx="7">
                  <c:v>0</c:v>
                </c:pt>
                <c:pt idx="8">
                  <c:v>2</c:v>
                </c:pt>
                <c:pt idx="9">
                  <c:v>5</c:v>
                </c:pt>
                <c:pt idx="10">
                  <c:v>7</c:v>
                </c:pt>
                <c:pt idx="11">
                  <c:v>9.5</c:v>
                </c:pt>
                <c:pt idx="12">
                  <c:v>11.6675</c:v>
                </c:pt>
                <c:pt idx="13">
                  <c:v>13.9175</c:v>
                </c:pt>
                <c:pt idx="14">
                  <c:v>16.1675</c:v>
                </c:pt>
                <c:pt idx="15">
                  <c:v>18.567500000000003</c:v>
                </c:pt>
                <c:pt idx="16">
                  <c:v>19</c:v>
                </c:pt>
              </c:numCache>
            </c:numRef>
          </c:xVal>
          <c:yVal>
            <c:numRef>
              <c:f>'[2]Bhangar Branch khal (data)'!$J$291:$J$307</c:f>
              <c:numCache>
                <c:formatCode>General</c:formatCode>
                <c:ptCount val="17"/>
                <c:pt idx="7">
                  <c:v>-1.321</c:v>
                </c:pt>
                <c:pt idx="8">
                  <c:v>-1.306</c:v>
                </c:pt>
                <c:pt idx="9">
                  <c:v>-1.206</c:v>
                </c:pt>
                <c:pt idx="10">
                  <c:v>-0.16</c:v>
                </c:pt>
                <c:pt idx="11">
                  <c:v>-0.155</c:v>
                </c:pt>
                <c:pt idx="12">
                  <c:v>-1.6</c:v>
                </c:pt>
                <c:pt idx="13">
                  <c:v>-1.6</c:v>
                </c:pt>
                <c:pt idx="14">
                  <c:v>-1.6</c:v>
                </c:pt>
                <c:pt idx="15">
                  <c:v>0</c:v>
                </c:pt>
                <c:pt idx="16">
                  <c:v>-1.4999999999999999E-2</c:v>
                </c:pt>
              </c:numCache>
            </c:numRef>
          </c:yVal>
          <c:smooth val="0"/>
          <c:extLst>
            <c:ext xmlns:c16="http://schemas.microsoft.com/office/drawing/2014/chart" uri="{C3380CC4-5D6E-409C-BE32-E72D297353CC}">
              <c16:uniqueId val="{00000001-D371-4BF1-97C1-A840F12E3E00}"/>
            </c:ext>
          </c:extLst>
        </c:ser>
        <c:dLbls>
          <c:showLegendKey val="0"/>
          <c:showVal val="0"/>
          <c:showCatName val="0"/>
          <c:showSerName val="0"/>
          <c:showPercent val="0"/>
          <c:showBubbleSize val="0"/>
        </c:dLbls>
        <c:axId val="203741056"/>
        <c:axId val="203742592"/>
      </c:scatterChart>
      <c:valAx>
        <c:axId val="20374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2592"/>
        <c:crosses val="autoZero"/>
        <c:crossBetween val="midCat"/>
      </c:valAx>
      <c:valAx>
        <c:axId val="20374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(data)'!$B$309:$B$322</c:f>
              <c:numCache>
                <c:formatCode>General</c:formatCode>
                <c:ptCount val="14"/>
                <c:pt idx="0">
                  <c:v>0</c:v>
                </c:pt>
                <c:pt idx="1">
                  <c:v>3</c:v>
                </c:pt>
                <c:pt idx="2">
                  <c:v>4</c:v>
                </c:pt>
                <c:pt idx="3">
                  <c:v>6</c:v>
                </c:pt>
                <c:pt idx="4">
                  <c:v>7</c:v>
                </c:pt>
                <c:pt idx="5">
                  <c:v>8</c:v>
                </c:pt>
                <c:pt idx="6">
                  <c:v>10</c:v>
                </c:pt>
                <c:pt idx="7">
                  <c:v>12</c:v>
                </c:pt>
                <c:pt idx="8">
                  <c:v>13</c:v>
                </c:pt>
                <c:pt idx="9">
                  <c:v>14</c:v>
                </c:pt>
                <c:pt idx="10">
                  <c:v>16</c:v>
                </c:pt>
                <c:pt idx="11">
                  <c:v>20</c:v>
                </c:pt>
                <c:pt idx="12">
                  <c:v>25</c:v>
                </c:pt>
                <c:pt idx="13">
                  <c:v>30</c:v>
                </c:pt>
              </c:numCache>
            </c:numRef>
          </c:xVal>
          <c:yVal>
            <c:numRef>
              <c:f>'[2]Bhangar Branch khal (data)'!$C$309:$C$322</c:f>
              <c:numCache>
                <c:formatCode>General</c:formatCode>
                <c:ptCount val="14"/>
                <c:pt idx="0">
                  <c:v>1.9330000000000001</c:v>
                </c:pt>
                <c:pt idx="1">
                  <c:v>1.327</c:v>
                </c:pt>
                <c:pt idx="2">
                  <c:v>1.32</c:v>
                </c:pt>
                <c:pt idx="3">
                  <c:v>-0.65600000000000003</c:v>
                </c:pt>
                <c:pt idx="4">
                  <c:v>-0.80600000000000005</c:v>
                </c:pt>
                <c:pt idx="5">
                  <c:v>-0.89700000000000002</c:v>
                </c:pt>
                <c:pt idx="6">
                  <c:v>-0.995</c:v>
                </c:pt>
                <c:pt idx="7">
                  <c:v>-0.9</c:v>
                </c:pt>
                <c:pt idx="8">
                  <c:v>-0.80700000000000005</c:v>
                </c:pt>
                <c:pt idx="9">
                  <c:v>-0.65500000000000003</c:v>
                </c:pt>
                <c:pt idx="10">
                  <c:v>-0.155</c:v>
                </c:pt>
                <c:pt idx="11">
                  <c:v>-0.14499999999999999</c:v>
                </c:pt>
                <c:pt idx="12">
                  <c:v>-0.14000000000000001</c:v>
                </c:pt>
                <c:pt idx="13">
                  <c:v>-0.13500000000000001</c:v>
                </c:pt>
              </c:numCache>
            </c:numRef>
          </c:yVal>
          <c:smooth val="0"/>
          <c:extLst>
            <c:ext xmlns:c16="http://schemas.microsoft.com/office/drawing/2014/chart" uri="{C3380CC4-5D6E-409C-BE32-E72D297353CC}">
              <c16:uniqueId val="{00000000-C161-4FCE-B594-38146D6B882E}"/>
            </c:ext>
          </c:extLst>
        </c:ser>
        <c:ser>
          <c:idx val="1"/>
          <c:order val="1"/>
          <c:spPr>
            <a:ln w="12700">
              <a:solidFill>
                <a:srgbClr val="FF00FF"/>
              </a:solidFill>
              <a:prstDash val="solid"/>
            </a:ln>
          </c:spPr>
          <c:marker>
            <c:symbol val="none"/>
          </c:marker>
          <c:xVal>
            <c:numRef>
              <c:f>'[2]Bhangar Branch khal (data)'!$I$310:$I$322</c:f>
              <c:numCache>
                <c:formatCode>General</c:formatCode>
                <c:ptCount val="13"/>
                <c:pt idx="0">
                  <c:v>0</c:v>
                </c:pt>
                <c:pt idx="1">
                  <c:v>3</c:v>
                </c:pt>
                <c:pt idx="2">
                  <c:v>4</c:v>
                </c:pt>
                <c:pt idx="3">
                  <c:v>6</c:v>
                </c:pt>
                <c:pt idx="4">
                  <c:v>7.4160000000000004</c:v>
                </c:pt>
                <c:pt idx="5">
                  <c:v>9.6660000000000004</c:v>
                </c:pt>
                <c:pt idx="6">
                  <c:v>11.916</c:v>
                </c:pt>
                <c:pt idx="7">
                  <c:v>13.116</c:v>
                </c:pt>
                <c:pt idx="8">
                  <c:v>14</c:v>
                </c:pt>
                <c:pt idx="9">
                  <c:v>16</c:v>
                </c:pt>
                <c:pt idx="10">
                  <c:v>20</c:v>
                </c:pt>
                <c:pt idx="11">
                  <c:v>25</c:v>
                </c:pt>
                <c:pt idx="12">
                  <c:v>30</c:v>
                </c:pt>
              </c:numCache>
            </c:numRef>
          </c:xVal>
          <c:yVal>
            <c:numRef>
              <c:f>'[2]Bhangar Branch khal (data)'!$J$310:$J$322</c:f>
              <c:numCache>
                <c:formatCode>General</c:formatCode>
                <c:ptCount val="13"/>
                <c:pt idx="0">
                  <c:v>1.9330000000000001</c:v>
                </c:pt>
                <c:pt idx="1">
                  <c:v>1.327</c:v>
                </c:pt>
                <c:pt idx="2">
                  <c:v>1.32</c:v>
                </c:pt>
                <c:pt idx="3">
                  <c:v>-0.65600000000000003</c:v>
                </c:pt>
                <c:pt idx="4">
                  <c:v>-1.6</c:v>
                </c:pt>
                <c:pt idx="5">
                  <c:v>-1.6</c:v>
                </c:pt>
                <c:pt idx="6">
                  <c:v>-1.6</c:v>
                </c:pt>
                <c:pt idx="7">
                  <c:v>-0.8</c:v>
                </c:pt>
                <c:pt idx="8">
                  <c:v>-0.65500000000000003</c:v>
                </c:pt>
                <c:pt idx="9">
                  <c:v>-0.155</c:v>
                </c:pt>
                <c:pt idx="10">
                  <c:v>-0.14499999999999999</c:v>
                </c:pt>
                <c:pt idx="11">
                  <c:v>-0.14000000000000001</c:v>
                </c:pt>
                <c:pt idx="12">
                  <c:v>-0.13500000000000001</c:v>
                </c:pt>
              </c:numCache>
            </c:numRef>
          </c:yVal>
          <c:smooth val="0"/>
          <c:extLst>
            <c:ext xmlns:c16="http://schemas.microsoft.com/office/drawing/2014/chart" uri="{C3380CC4-5D6E-409C-BE32-E72D297353CC}">
              <c16:uniqueId val="{00000001-C161-4FCE-B594-38146D6B882E}"/>
            </c:ext>
          </c:extLst>
        </c:ser>
        <c:dLbls>
          <c:showLegendKey val="0"/>
          <c:showVal val="0"/>
          <c:showCatName val="0"/>
          <c:showSerName val="0"/>
          <c:showPercent val="0"/>
          <c:showBubbleSize val="0"/>
        </c:dLbls>
        <c:axId val="203846016"/>
        <c:axId val="203847552"/>
      </c:scatterChart>
      <c:valAx>
        <c:axId val="203846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7552"/>
        <c:crosses val="autoZero"/>
        <c:crossBetween val="midCat"/>
      </c:valAx>
      <c:valAx>
        <c:axId val="203847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6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(data)'!$B$326:$B$341</c:f>
              <c:numCache>
                <c:formatCode>General</c:formatCode>
                <c:ptCount val="16"/>
                <c:pt idx="0">
                  <c:v>0</c:v>
                </c:pt>
                <c:pt idx="1">
                  <c:v>3</c:v>
                </c:pt>
                <c:pt idx="2">
                  <c:v>6</c:v>
                </c:pt>
                <c:pt idx="3">
                  <c:v>8</c:v>
                </c:pt>
                <c:pt idx="4">
                  <c:v>10</c:v>
                </c:pt>
                <c:pt idx="5">
                  <c:v>11</c:v>
                </c:pt>
                <c:pt idx="6">
                  <c:v>12</c:v>
                </c:pt>
                <c:pt idx="7">
                  <c:v>13</c:v>
                </c:pt>
                <c:pt idx="8">
                  <c:v>14</c:v>
                </c:pt>
                <c:pt idx="9">
                  <c:v>15</c:v>
                </c:pt>
                <c:pt idx="10">
                  <c:v>16</c:v>
                </c:pt>
                <c:pt idx="11">
                  <c:v>17</c:v>
                </c:pt>
                <c:pt idx="12">
                  <c:v>18</c:v>
                </c:pt>
                <c:pt idx="13">
                  <c:v>25</c:v>
                </c:pt>
                <c:pt idx="14">
                  <c:v>30</c:v>
                </c:pt>
                <c:pt idx="15">
                  <c:v>35</c:v>
                </c:pt>
              </c:numCache>
            </c:numRef>
          </c:xVal>
          <c:yVal>
            <c:numRef>
              <c:f>'[2]Bhangar Branch khal (data)'!$C$326:$C$341</c:f>
              <c:numCache>
                <c:formatCode>General</c:formatCode>
                <c:ptCount val="16"/>
                <c:pt idx="0">
                  <c:v>-1.264</c:v>
                </c:pt>
                <c:pt idx="1">
                  <c:v>-0.71499999999999997</c:v>
                </c:pt>
                <c:pt idx="2">
                  <c:v>-0.45400000000000001</c:v>
                </c:pt>
                <c:pt idx="3">
                  <c:v>-0.31</c:v>
                </c:pt>
                <c:pt idx="4">
                  <c:v>-0.315</c:v>
                </c:pt>
                <c:pt idx="5">
                  <c:v>-0.41599999999999998</c:v>
                </c:pt>
                <c:pt idx="6">
                  <c:v>-0.61499999999999999</c:v>
                </c:pt>
                <c:pt idx="7">
                  <c:v>-0.80600000000000005</c:v>
                </c:pt>
                <c:pt idx="8">
                  <c:v>-0.84399999999999997</c:v>
                </c:pt>
                <c:pt idx="9">
                  <c:v>-0.80500000000000005</c:v>
                </c:pt>
                <c:pt idx="10">
                  <c:v>-0.61599999999999999</c:v>
                </c:pt>
                <c:pt idx="11">
                  <c:v>-0.41499999999999998</c:v>
                </c:pt>
                <c:pt idx="12">
                  <c:v>-8.5999999999999993E-2</c:v>
                </c:pt>
                <c:pt idx="13">
                  <c:v>9.0999999999999998E-2</c:v>
                </c:pt>
                <c:pt idx="14">
                  <c:v>9.6000000000000002E-2</c:v>
                </c:pt>
                <c:pt idx="15">
                  <c:v>0.106</c:v>
                </c:pt>
              </c:numCache>
            </c:numRef>
          </c:yVal>
          <c:smooth val="0"/>
          <c:extLst>
            <c:ext xmlns:c16="http://schemas.microsoft.com/office/drawing/2014/chart" uri="{C3380CC4-5D6E-409C-BE32-E72D297353CC}">
              <c16:uniqueId val="{00000000-0AE2-4772-A453-78D69DB5E45B}"/>
            </c:ext>
          </c:extLst>
        </c:ser>
        <c:ser>
          <c:idx val="1"/>
          <c:order val="1"/>
          <c:spPr>
            <a:ln w="12700">
              <a:solidFill>
                <a:srgbClr val="FF00FF"/>
              </a:solidFill>
              <a:prstDash val="solid"/>
            </a:ln>
          </c:spPr>
          <c:marker>
            <c:symbol val="none"/>
          </c:marker>
          <c:xVal>
            <c:numRef>
              <c:f>'[2]Bhangar Branch khal (data)'!$I$327:$I$341</c:f>
              <c:numCache>
                <c:formatCode>General</c:formatCode>
                <c:ptCount val="15"/>
                <c:pt idx="4">
                  <c:v>0</c:v>
                </c:pt>
                <c:pt idx="5">
                  <c:v>3</c:v>
                </c:pt>
                <c:pt idx="6">
                  <c:v>6</c:v>
                </c:pt>
                <c:pt idx="7">
                  <c:v>8</c:v>
                </c:pt>
                <c:pt idx="8">
                  <c:v>10</c:v>
                </c:pt>
                <c:pt idx="9">
                  <c:v>11.9275</c:v>
                </c:pt>
                <c:pt idx="10">
                  <c:v>14.1775</c:v>
                </c:pt>
                <c:pt idx="11">
                  <c:v>16.427500000000002</c:v>
                </c:pt>
                <c:pt idx="12">
                  <c:v>18.722500000000004</c:v>
                </c:pt>
                <c:pt idx="13">
                  <c:v>25</c:v>
                </c:pt>
                <c:pt idx="14">
                  <c:v>30</c:v>
                </c:pt>
              </c:numCache>
            </c:numRef>
          </c:xVal>
          <c:yVal>
            <c:numRef>
              <c:f>'[2]Bhangar Branch khal (data)'!$J$327:$J$341</c:f>
              <c:numCache>
                <c:formatCode>General</c:formatCode>
                <c:ptCount val="15"/>
                <c:pt idx="4">
                  <c:v>-1.264</c:v>
                </c:pt>
                <c:pt idx="5">
                  <c:v>-0.71499999999999997</c:v>
                </c:pt>
                <c:pt idx="6">
                  <c:v>-0.45400000000000001</c:v>
                </c:pt>
                <c:pt idx="7">
                  <c:v>-0.31</c:v>
                </c:pt>
                <c:pt idx="8">
                  <c:v>-0.315</c:v>
                </c:pt>
                <c:pt idx="9">
                  <c:v>-1.6</c:v>
                </c:pt>
                <c:pt idx="10">
                  <c:v>-1.6</c:v>
                </c:pt>
                <c:pt idx="11">
                  <c:v>-1.6</c:v>
                </c:pt>
                <c:pt idx="12">
                  <c:v>-7.0000000000000007E-2</c:v>
                </c:pt>
                <c:pt idx="13">
                  <c:v>9.0999999999999998E-2</c:v>
                </c:pt>
                <c:pt idx="14">
                  <c:v>9.6000000000000002E-2</c:v>
                </c:pt>
              </c:numCache>
            </c:numRef>
          </c:yVal>
          <c:smooth val="0"/>
          <c:extLst>
            <c:ext xmlns:c16="http://schemas.microsoft.com/office/drawing/2014/chart" uri="{C3380CC4-5D6E-409C-BE32-E72D297353CC}">
              <c16:uniqueId val="{00000001-0AE2-4772-A453-78D69DB5E45B}"/>
            </c:ext>
          </c:extLst>
        </c:ser>
        <c:dLbls>
          <c:showLegendKey val="0"/>
          <c:showVal val="0"/>
          <c:showCatName val="0"/>
          <c:showSerName val="0"/>
          <c:showPercent val="0"/>
          <c:showBubbleSize val="0"/>
        </c:dLbls>
        <c:axId val="203881088"/>
        <c:axId val="203501952"/>
      </c:scatterChart>
      <c:valAx>
        <c:axId val="203881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1952"/>
        <c:crosses val="autoZero"/>
        <c:crossBetween val="midCat"/>
      </c:valAx>
      <c:valAx>
        <c:axId val="203501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81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(data)'!$B$345:$B$361</c:f>
              <c:numCache>
                <c:formatCode>General</c:formatCode>
                <c:ptCount val="17"/>
                <c:pt idx="0">
                  <c:v>0</c:v>
                </c:pt>
                <c:pt idx="1">
                  <c:v>2</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'[2]Bhangar Branch khal (data)'!$C$345:$C$361</c:f>
              <c:numCache>
                <c:formatCode>General</c:formatCode>
                <c:ptCount val="17"/>
                <c:pt idx="0">
                  <c:v>-1.1870000000000001</c:v>
                </c:pt>
                <c:pt idx="1">
                  <c:v>-0.97799999999999998</c:v>
                </c:pt>
                <c:pt idx="2">
                  <c:v>-0.51200000000000001</c:v>
                </c:pt>
                <c:pt idx="3">
                  <c:v>1.9419999999999999</c:v>
                </c:pt>
                <c:pt idx="4">
                  <c:v>1.9370000000000001</c:v>
                </c:pt>
                <c:pt idx="5">
                  <c:v>0.34799999999999998</c:v>
                </c:pt>
                <c:pt idx="6">
                  <c:v>0.34200000000000003</c:v>
                </c:pt>
                <c:pt idx="7">
                  <c:v>7.2999999999999995E-2</c:v>
                </c:pt>
                <c:pt idx="8">
                  <c:v>-0.17299999999999999</c:v>
                </c:pt>
                <c:pt idx="9">
                  <c:v>-0.377</c:v>
                </c:pt>
                <c:pt idx="10">
                  <c:v>-0.42199999999999999</c:v>
                </c:pt>
                <c:pt idx="11">
                  <c:v>-0.372</c:v>
                </c:pt>
                <c:pt idx="12">
                  <c:v>-0.17399999999999999</c:v>
                </c:pt>
                <c:pt idx="13">
                  <c:v>8.6999999999999994E-2</c:v>
                </c:pt>
                <c:pt idx="14">
                  <c:v>0.32700000000000001</c:v>
                </c:pt>
                <c:pt idx="15">
                  <c:v>0.33300000000000002</c:v>
                </c:pt>
                <c:pt idx="16">
                  <c:v>0.33800000000000002</c:v>
                </c:pt>
              </c:numCache>
            </c:numRef>
          </c:yVal>
          <c:smooth val="0"/>
          <c:extLst>
            <c:ext xmlns:c16="http://schemas.microsoft.com/office/drawing/2014/chart" uri="{C3380CC4-5D6E-409C-BE32-E72D297353CC}">
              <c16:uniqueId val="{00000000-537C-4C0E-97DE-385CD24C4669}"/>
            </c:ext>
          </c:extLst>
        </c:ser>
        <c:ser>
          <c:idx val="1"/>
          <c:order val="1"/>
          <c:spPr>
            <a:ln w="12700">
              <a:solidFill>
                <a:srgbClr val="FF00FF"/>
              </a:solidFill>
              <a:prstDash val="solid"/>
            </a:ln>
          </c:spPr>
          <c:marker>
            <c:symbol val="none"/>
          </c:marker>
          <c:xVal>
            <c:numRef>
              <c:f>'[2]Bhangar Branch khal (data)'!$I$345:$I$361</c:f>
              <c:numCache>
                <c:formatCode>General</c:formatCode>
                <c:ptCount val="17"/>
                <c:pt idx="3">
                  <c:v>0</c:v>
                </c:pt>
                <c:pt idx="4">
                  <c:v>2</c:v>
                </c:pt>
                <c:pt idx="5">
                  <c:v>5</c:v>
                </c:pt>
                <c:pt idx="6">
                  <c:v>7</c:v>
                </c:pt>
                <c:pt idx="7">
                  <c:v>8</c:v>
                </c:pt>
                <c:pt idx="8">
                  <c:v>9</c:v>
                </c:pt>
                <c:pt idx="9">
                  <c:v>11.922000000000001</c:v>
                </c:pt>
                <c:pt idx="10">
                  <c:v>14.172000000000001</c:v>
                </c:pt>
                <c:pt idx="11">
                  <c:v>16.422000000000001</c:v>
                </c:pt>
                <c:pt idx="12">
                  <c:v>19.3125</c:v>
                </c:pt>
                <c:pt idx="13">
                  <c:v>20</c:v>
                </c:pt>
                <c:pt idx="14">
                  <c:v>25</c:v>
                </c:pt>
              </c:numCache>
            </c:numRef>
          </c:xVal>
          <c:yVal>
            <c:numRef>
              <c:f>'[2]Bhangar Branch khal (data)'!$J$345:$J$361</c:f>
              <c:numCache>
                <c:formatCode>General</c:formatCode>
                <c:ptCount val="17"/>
                <c:pt idx="3">
                  <c:v>-1.1870000000000001</c:v>
                </c:pt>
                <c:pt idx="4">
                  <c:v>-0.97799999999999998</c:v>
                </c:pt>
                <c:pt idx="5">
                  <c:v>-0.51200000000000001</c:v>
                </c:pt>
                <c:pt idx="6">
                  <c:v>1.9419999999999999</c:v>
                </c:pt>
                <c:pt idx="7">
                  <c:v>1.9370000000000001</c:v>
                </c:pt>
                <c:pt idx="8">
                  <c:v>0.34799999999999998</c:v>
                </c:pt>
                <c:pt idx="9">
                  <c:v>-1.6</c:v>
                </c:pt>
                <c:pt idx="10">
                  <c:v>-1.6</c:v>
                </c:pt>
                <c:pt idx="11">
                  <c:v>-1.6</c:v>
                </c:pt>
                <c:pt idx="12">
                  <c:v>0.32700000000000001</c:v>
                </c:pt>
                <c:pt idx="13">
                  <c:v>0.33300000000000002</c:v>
                </c:pt>
                <c:pt idx="14">
                  <c:v>0.33800000000000002</c:v>
                </c:pt>
              </c:numCache>
            </c:numRef>
          </c:yVal>
          <c:smooth val="0"/>
          <c:extLst>
            <c:ext xmlns:c16="http://schemas.microsoft.com/office/drawing/2014/chart" uri="{C3380CC4-5D6E-409C-BE32-E72D297353CC}">
              <c16:uniqueId val="{00000001-537C-4C0E-97DE-385CD24C4669}"/>
            </c:ext>
          </c:extLst>
        </c:ser>
        <c:dLbls>
          <c:showLegendKey val="0"/>
          <c:showVal val="0"/>
          <c:showCatName val="0"/>
          <c:showSerName val="0"/>
          <c:showPercent val="0"/>
          <c:showBubbleSize val="0"/>
        </c:dLbls>
        <c:axId val="203527296"/>
        <c:axId val="203528832"/>
      </c:scatterChart>
      <c:valAx>
        <c:axId val="203527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8832"/>
        <c:crosses val="autoZero"/>
        <c:crossBetween val="midCat"/>
      </c:valAx>
      <c:valAx>
        <c:axId val="20352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7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(data)'!$B$365:$B$387</c:f>
              <c:numCache>
                <c:formatCode>General</c:formatCode>
                <c:ptCount val="23"/>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30</c:v>
                </c:pt>
              </c:numCache>
            </c:numRef>
          </c:xVal>
          <c:yVal>
            <c:numRef>
              <c:f>'[2]Bhangar Branch khal (data)'!$C$365:$C$387</c:f>
              <c:numCache>
                <c:formatCode>General</c:formatCode>
                <c:ptCount val="23"/>
                <c:pt idx="0">
                  <c:v>-2.0009999999999999</c:v>
                </c:pt>
                <c:pt idx="1">
                  <c:v>-1.9359999999999999</c:v>
                </c:pt>
                <c:pt idx="2">
                  <c:v>-1.87</c:v>
                </c:pt>
                <c:pt idx="3">
                  <c:v>1.7150000000000001</c:v>
                </c:pt>
                <c:pt idx="4">
                  <c:v>1.7689999999999999</c:v>
                </c:pt>
                <c:pt idx="5">
                  <c:v>0.26</c:v>
                </c:pt>
                <c:pt idx="6">
                  <c:v>0.255</c:v>
                </c:pt>
                <c:pt idx="7">
                  <c:v>-3.1E-2</c:v>
                </c:pt>
                <c:pt idx="8">
                  <c:v>-0.19500000000000001</c:v>
                </c:pt>
                <c:pt idx="9">
                  <c:v>-0.40899999999999997</c:v>
                </c:pt>
                <c:pt idx="10">
                  <c:v>-0.43099999999999999</c:v>
                </c:pt>
                <c:pt idx="11">
                  <c:v>-0.40799999999999997</c:v>
                </c:pt>
                <c:pt idx="12">
                  <c:v>-0.188</c:v>
                </c:pt>
                <c:pt idx="13">
                  <c:v>-7.0000000000000007E-2</c:v>
                </c:pt>
                <c:pt idx="14">
                  <c:v>0.42</c:v>
                </c:pt>
                <c:pt idx="15">
                  <c:v>0.42499999999999999</c:v>
                </c:pt>
                <c:pt idx="16">
                  <c:v>0.43</c:v>
                </c:pt>
              </c:numCache>
            </c:numRef>
          </c:yVal>
          <c:smooth val="0"/>
          <c:extLst>
            <c:ext xmlns:c16="http://schemas.microsoft.com/office/drawing/2014/chart" uri="{C3380CC4-5D6E-409C-BE32-E72D297353CC}">
              <c16:uniqueId val="{00000000-B7CB-4917-B4D7-7D75D78B86E3}"/>
            </c:ext>
          </c:extLst>
        </c:ser>
        <c:ser>
          <c:idx val="1"/>
          <c:order val="1"/>
          <c:spPr>
            <a:ln w="12700">
              <a:solidFill>
                <a:srgbClr val="FF00FF"/>
              </a:solidFill>
              <a:prstDash val="solid"/>
            </a:ln>
          </c:spPr>
          <c:marker>
            <c:symbol val="none"/>
          </c:marker>
          <c:xVal>
            <c:numRef>
              <c:f>'[2]Bhangar Branch khal (data)'!$I$366:$I$387</c:f>
              <c:numCache>
                <c:formatCode>General</c:formatCode>
                <c:ptCount val="22"/>
                <c:pt idx="3">
                  <c:v>0</c:v>
                </c:pt>
                <c:pt idx="4">
                  <c:v>3</c:v>
                </c:pt>
                <c:pt idx="5">
                  <c:v>5</c:v>
                </c:pt>
                <c:pt idx="6">
                  <c:v>7</c:v>
                </c:pt>
                <c:pt idx="7">
                  <c:v>8</c:v>
                </c:pt>
                <c:pt idx="8">
                  <c:v>9</c:v>
                </c:pt>
                <c:pt idx="9">
                  <c:v>11.79</c:v>
                </c:pt>
                <c:pt idx="10">
                  <c:v>14.04</c:v>
                </c:pt>
                <c:pt idx="11">
                  <c:v>16.29</c:v>
                </c:pt>
                <c:pt idx="12">
                  <c:v>19.32</c:v>
                </c:pt>
                <c:pt idx="13">
                  <c:v>20</c:v>
                </c:pt>
                <c:pt idx="14">
                  <c:v>30</c:v>
                </c:pt>
              </c:numCache>
            </c:numRef>
          </c:xVal>
          <c:yVal>
            <c:numRef>
              <c:f>'[2]Bhangar Branch khal (data)'!$J$366:$J$387</c:f>
              <c:numCache>
                <c:formatCode>General</c:formatCode>
                <c:ptCount val="22"/>
                <c:pt idx="3">
                  <c:v>-2.0009999999999999</c:v>
                </c:pt>
                <c:pt idx="4">
                  <c:v>-1.9359999999999999</c:v>
                </c:pt>
                <c:pt idx="5">
                  <c:v>-1.87</c:v>
                </c:pt>
                <c:pt idx="6">
                  <c:v>1.7150000000000001</c:v>
                </c:pt>
                <c:pt idx="7">
                  <c:v>1.7689999999999999</c:v>
                </c:pt>
                <c:pt idx="8">
                  <c:v>0.26</c:v>
                </c:pt>
                <c:pt idx="9">
                  <c:v>-1.6</c:v>
                </c:pt>
                <c:pt idx="10">
                  <c:v>-1.6</c:v>
                </c:pt>
                <c:pt idx="11">
                  <c:v>-1.6</c:v>
                </c:pt>
                <c:pt idx="12">
                  <c:v>0.42</c:v>
                </c:pt>
                <c:pt idx="13">
                  <c:v>0.42499999999999999</c:v>
                </c:pt>
                <c:pt idx="14">
                  <c:v>0.43</c:v>
                </c:pt>
              </c:numCache>
            </c:numRef>
          </c:yVal>
          <c:smooth val="0"/>
          <c:extLst>
            <c:ext xmlns:c16="http://schemas.microsoft.com/office/drawing/2014/chart" uri="{C3380CC4-5D6E-409C-BE32-E72D297353CC}">
              <c16:uniqueId val="{00000001-B7CB-4917-B4D7-7D75D78B86E3}"/>
            </c:ext>
          </c:extLst>
        </c:ser>
        <c:dLbls>
          <c:showLegendKey val="0"/>
          <c:showVal val="0"/>
          <c:showCatName val="0"/>
          <c:showSerName val="0"/>
          <c:showPercent val="0"/>
          <c:showBubbleSize val="0"/>
        </c:dLbls>
        <c:axId val="203637120"/>
        <c:axId val="203638656"/>
      </c:scatterChart>
      <c:valAx>
        <c:axId val="20363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8656"/>
        <c:crosses val="autoZero"/>
        <c:crossBetween val="midCat"/>
      </c:valAx>
      <c:valAx>
        <c:axId val="20363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(data)'!$B$21:$B$36</c:f>
              <c:numCache>
                <c:formatCode>General</c:formatCode>
                <c:ptCount val="16"/>
                <c:pt idx="0">
                  <c:v>0</c:v>
                </c:pt>
                <c:pt idx="1">
                  <c:v>5</c:v>
                </c:pt>
                <c:pt idx="2">
                  <c:v>8</c:v>
                </c:pt>
                <c:pt idx="3">
                  <c:v>9</c:v>
                </c:pt>
                <c:pt idx="4">
                  <c:v>10</c:v>
                </c:pt>
                <c:pt idx="5">
                  <c:v>11</c:v>
                </c:pt>
                <c:pt idx="6">
                  <c:v>12</c:v>
                </c:pt>
                <c:pt idx="7">
                  <c:v>13</c:v>
                </c:pt>
                <c:pt idx="8">
                  <c:v>14</c:v>
                </c:pt>
                <c:pt idx="9">
                  <c:v>15</c:v>
                </c:pt>
                <c:pt idx="10">
                  <c:v>16</c:v>
                </c:pt>
                <c:pt idx="11">
                  <c:v>17</c:v>
                </c:pt>
                <c:pt idx="12">
                  <c:v>18</c:v>
                </c:pt>
                <c:pt idx="13">
                  <c:v>25</c:v>
                </c:pt>
                <c:pt idx="14">
                  <c:v>30</c:v>
                </c:pt>
                <c:pt idx="15">
                  <c:v>35</c:v>
                </c:pt>
              </c:numCache>
            </c:numRef>
          </c:xVal>
          <c:yVal>
            <c:numRef>
              <c:f>'[2]Bhangar Branch khal (data)'!$C$21:$C$36</c:f>
              <c:numCache>
                <c:formatCode>General</c:formatCode>
                <c:ptCount val="16"/>
                <c:pt idx="0">
                  <c:v>0.30199999999999999</c:v>
                </c:pt>
                <c:pt idx="1">
                  <c:v>0.29299999999999998</c:v>
                </c:pt>
                <c:pt idx="2">
                  <c:v>0.247</c:v>
                </c:pt>
                <c:pt idx="3">
                  <c:v>1.103</c:v>
                </c:pt>
                <c:pt idx="4">
                  <c:v>1.0980000000000001</c:v>
                </c:pt>
                <c:pt idx="5">
                  <c:v>0.85799999999999998</c:v>
                </c:pt>
                <c:pt idx="6">
                  <c:v>-0.38300000000000001</c:v>
                </c:pt>
                <c:pt idx="7">
                  <c:v>-0.63800000000000001</c:v>
                </c:pt>
                <c:pt idx="8">
                  <c:v>-0.68700000000000006</c:v>
                </c:pt>
                <c:pt idx="9">
                  <c:v>-0.63900000000000001</c:v>
                </c:pt>
                <c:pt idx="10">
                  <c:v>-0.36799999999999999</c:v>
                </c:pt>
                <c:pt idx="11">
                  <c:v>-0.307</c:v>
                </c:pt>
                <c:pt idx="12">
                  <c:v>0.24299999999999999</c:v>
                </c:pt>
                <c:pt idx="13">
                  <c:v>0.23200000000000001</c:v>
                </c:pt>
                <c:pt idx="14">
                  <c:v>0.22800000000000001</c:v>
                </c:pt>
                <c:pt idx="15">
                  <c:v>0.218</c:v>
                </c:pt>
              </c:numCache>
            </c:numRef>
          </c:yVal>
          <c:smooth val="0"/>
          <c:extLst>
            <c:ext xmlns:c16="http://schemas.microsoft.com/office/drawing/2014/chart" uri="{C3380CC4-5D6E-409C-BE32-E72D297353CC}">
              <c16:uniqueId val="{00000000-5E22-4B9E-A1AD-6A683D25C885}"/>
            </c:ext>
          </c:extLst>
        </c:ser>
        <c:ser>
          <c:idx val="1"/>
          <c:order val="1"/>
          <c:spPr>
            <a:ln w="12700">
              <a:solidFill>
                <a:srgbClr val="FF00FF"/>
              </a:solidFill>
              <a:prstDash val="solid"/>
            </a:ln>
          </c:spPr>
          <c:marker>
            <c:symbol val="none"/>
          </c:marker>
          <c:xVal>
            <c:numRef>
              <c:f>'[2]Bhangar Branch khal (data)'!$I$22:$I$36</c:f>
              <c:numCache>
                <c:formatCode>General</c:formatCode>
                <c:ptCount val="15"/>
                <c:pt idx="0">
                  <c:v>0</c:v>
                </c:pt>
                <c:pt idx="1">
                  <c:v>5</c:v>
                </c:pt>
                <c:pt idx="2">
                  <c:v>8</c:v>
                </c:pt>
                <c:pt idx="3">
                  <c:v>9</c:v>
                </c:pt>
                <c:pt idx="4">
                  <c:v>13.054500000000001</c:v>
                </c:pt>
                <c:pt idx="5">
                  <c:v>15.304500000000001</c:v>
                </c:pt>
                <c:pt idx="6">
                  <c:v>17.554500000000001</c:v>
                </c:pt>
                <c:pt idx="7">
                  <c:v>20.302500000000002</c:v>
                </c:pt>
                <c:pt idx="8">
                  <c:v>25</c:v>
                </c:pt>
                <c:pt idx="9">
                  <c:v>30</c:v>
                </c:pt>
                <c:pt idx="10">
                  <c:v>35</c:v>
                </c:pt>
              </c:numCache>
            </c:numRef>
          </c:xVal>
          <c:yVal>
            <c:numRef>
              <c:f>'[2]Bhangar Branch khal (data)'!$J$22:$J$36</c:f>
              <c:numCache>
                <c:formatCode>General</c:formatCode>
                <c:ptCount val="15"/>
                <c:pt idx="0">
                  <c:v>0.30199999999999999</c:v>
                </c:pt>
                <c:pt idx="1">
                  <c:v>0.29299999999999998</c:v>
                </c:pt>
                <c:pt idx="2">
                  <c:v>0.247</c:v>
                </c:pt>
                <c:pt idx="3">
                  <c:v>1.103</c:v>
                </c:pt>
                <c:pt idx="4">
                  <c:v>-1.6</c:v>
                </c:pt>
                <c:pt idx="5">
                  <c:v>-1.6</c:v>
                </c:pt>
                <c:pt idx="6">
                  <c:v>-1.6</c:v>
                </c:pt>
                <c:pt idx="7">
                  <c:v>0.23200000000000001</c:v>
                </c:pt>
                <c:pt idx="8">
                  <c:v>0.23200000000000001</c:v>
                </c:pt>
                <c:pt idx="9">
                  <c:v>0.22800000000000001</c:v>
                </c:pt>
                <c:pt idx="10">
                  <c:v>0.218</c:v>
                </c:pt>
              </c:numCache>
            </c:numRef>
          </c:yVal>
          <c:smooth val="0"/>
          <c:extLst>
            <c:ext xmlns:c16="http://schemas.microsoft.com/office/drawing/2014/chart" uri="{C3380CC4-5D6E-409C-BE32-E72D297353CC}">
              <c16:uniqueId val="{00000001-5E22-4B9E-A1AD-6A683D25C885}"/>
            </c:ext>
          </c:extLst>
        </c:ser>
        <c:dLbls>
          <c:showLegendKey val="0"/>
          <c:showVal val="0"/>
          <c:showCatName val="0"/>
          <c:showSerName val="0"/>
          <c:showPercent val="0"/>
          <c:showBubbleSize val="0"/>
        </c:dLbls>
        <c:axId val="199477504"/>
        <c:axId val="199487488"/>
      </c:scatterChart>
      <c:valAx>
        <c:axId val="19947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487488"/>
        <c:crosses val="autoZero"/>
        <c:crossBetween val="midCat"/>
      </c:valAx>
      <c:valAx>
        <c:axId val="199487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47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(data)'!$B$391:$B$414</c:f>
              <c:numCache>
                <c:formatCode>General</c:formatCode>
                <c:ptCount val="24"/>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'[2]Bhangar Branch khal (data)'!$C$391:$C$414</c:f>
              <c:numCache>
                <c:formatCode>General</c:formatCode>
                <c:ptCount val="24"/>
                <c:pt idx="0">
                  <c:v>-1.831</c:v>
                </c:pt>
                <c:pt idx="1">
                  <c:v>-1.78</c:v>
                </c:pt>
                <c:pt idx="2">
                  <c:v>-1.67</c:v>
                </c:pt>
                <c:pt idx="3">
                  <c:v>1.7150000000000001</c:v>
                </c:pt>
                <c:pt idx="4">
                  <c:v>1.7050000000000001</c:v>
                </c:pt>
                <c:pt idx="5">
                  <c:v>0.2</c:v>
                </c:pt>
                <c:pt idx="6">
                  <c:v>0.185</c:v>
                </c:pt>
                <c:pt idx="7">
                  <c:v>-8.5000000000000006E-2</c:v>
                </c:pt>
                <c:pt idx="8">
                  <c:v>-0.26</c:v>
                </c:pt>
                <c:pt idx="9">
                  <c:v>-0.35499999999999998</c:v>
                </c:pt>
                <c:pt idx="10">
                  <c:v>-0.4</c:v>
                </c:pt>
                <c:pt idx="11">
                  <c:v>-0.35</c:v>
                </c:pt>
                <c:pt idx="12">
                  <c:v>-0.255</c:v>
                </c:pt>
                <c:pt idx="13">
                  <c:v>-0.08</c:v>
                </c:pt>
                <c:pt idx="14">
                  <c:v>0.33</c:v>
                </c:pt>
                <c:pt idx="15">
                  <c:v>0.33500000000000002</c:v>
                </c:pt>
                <c:pt idx="16">
                  <c:v>0.34</c:v>
                </c:pt>
              </c:numCache>
            </c:numRef>
          </c:yVal>
          <c:smooth val="0"/>
          <c:extLst>
            <c:ext xmlns:c16="http://schemas.microsoft.com/office/drawing/2014/chart" uri="{C3380CC4-5D6E-409C-BE32-E72D297353CC}">
              <c16:uniqueId val="{00000000-8730-4A6D-B7B3-8DF1E3016711}"/>
            </c:ext>
          </c:extLst>
        </c:ser>
        <c:ser>
          <c:idx val="1"/>
          <c:order val="1"/>
          <c:spPr>
            <a:ln w="12700">
              <a:solidFill>
                <a:srgbClr val="FF00FF"/>
              </a:solidFill>
              <a:prstDash val="solid"/>
            </a:ln>
          </c:spPr>
          <c:marker>
            <c:symbol val="none"/>
          </c:marker>
          <c:xVal>
            <c:numRef>
              <c:f>'[2]Bhangar Branch khal (data)'!$I$391:$I$415</c:f>
              <c:numCache>
                <c:formatCode>General</c:formatCode>
                <c:ptCount val="25"/>
                <c:pt idx="5">
                  <c:v>0</c:v>
                </c:pt>
                <c:pt idx="6">
                  <c:v>3</c:v>
                </c:pt>
                <c:pt idx="7">
                  <c:v>5</c:v>
                </c:pt>
                <c:pt idx="8">
                  <c:v>7</c:v>
                </c:pt>
                <c:pt idx="9">
                  <c:v>8</c:v>
                </c:pt>
                <c:pt idx="10">
                  <c:v>9</c:v>
                </c:pt>
                <c:pt idx="11">
                  <c:v>11.7</c:v>
                </c:pt>
                <c:pt idx="12">
                  <c:v>13.95</c:v>
                </c:pt>
                <c:pt idx="13">
                  <c:v>16.2</c:v>
                </c:pt>
                <c:pt idx="14">
                  <c:v>19.125</c:v>
                </c:pt>
                <c:pt idx="15">
                  <c:v>20</c:v>
                </c:pt>
                <c:pt idx="16">
                  <c:v>25</c:v>
                </c:pt>
              </c:numCache>
            </c:numRef>
          </c:xVal>
          <c:yVal>
            <c:numRef>
              <c:f>'[2]Bhangar Branch khal (data)'!$J$391:$J$415</c:f>
              <c:numCache>
                <c:formatCode>General</c:formatCode>
                <c:ptCount val="25"/>
                <c:pt idx="5">
                  <c:v>-1.831</c:v>
                </c:pt>
                <c:pt idx="6">
                  <c:v>-1.78</c:v>
                </c:pt>
                <c:pt idx="7">
                  <c:v>-1.67</c:v>
                </c:pt>
                <c:pt idx="8">
                  <c:v>1.7150000000000001</c:v>
                </c:pt>
                <c:pt idx="9">
                  <c:v>1.7050000000000001</c:v>
                </c:pt>
                <c:pt idx="10">
                  <c:v>0.2</c:v>
                </c:pt>
                <c:pt idx="11">
                  <c:v>-1.6</c:v>
                </c:pt>
                <c:pt idx="12">
                  <c:v>-1.6</c:v>
                </c:pt>
                <c:pt idx="13">
                  <c:v>-1.6</c:v>
                </c:pt>
                <c:pt idx="14">
                  <c:v>0.35</c:v>
                </c:pt>
                <c:pt idx="15">
                  <c:v>0.33500000000000002</c:v>
                </c:pt>
                <c:pt idx="16">
                  <c:v>0.34</c:v>
                </c:pt>
              </c:numCache>
            </c:numRef>
          </c:yVal>
          <c:smooth val="0"/>
          <c:extLst>
            <c:ext xmlns:c16="http://schemas.microsoft.com/office/drawing/2014/chart" uri="{C3380CC4-5D6E-409C-BE32-E72D297353CC}">
              <c16:uniqueId val="{00000001-8730-4A6D-B7B3-8DF1E3016711}"/>
            </c:ext>
          </c:extLst>
        </c:ser>
        <c:dLbls>
          <c:showLegendKey val="0"/>
          <c:showVal val="0"/>
          <c:showCatName val="0"/>
          <c:showSerName val="0"/>
          <c:showPercent val="0"/>
          <c:showBubbleSize val="0"/>
        </c:dLbls>
        <c:axId val="203672192"/>
        <c:axId val="203682176"/>
      </c:scatterChart>
      <c:valAx>
        <c:axId val="203672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82176"/>
        <c:crosses val="autoZero"/>
        <c:crossBetween val="midCat"/>
      </c:valAx>
      <c:valAx>
        <c:axId val="203682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7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(data)'!$B$40:$B$62</c:f>
              <c:numCache>
                <c:formatCode>General</c:formatCode>
                <c:ptCount val="23"/>
                <c:pt idx="0">
                  <c:v>0</c:v>
                </c:pt>
                <c:pt idx="1">
                  <c:v>5</c:v>
                </c:pt>
                <c:pt idx="2">
                  <c:v>6</c:v>
                </c:pt>
                <c:pt idx="3">
                  <c:v>8</c:v>
                </c:pt>
                <c:pt idx="4">
                  <c:v>8.5</c:v>
                </c:pt>
                <c:pt idx="5">
                  <c:v>10</c:v>
                </c:pt>
                <c:pt idx="6">
                  <c:v>11</c:v>
                </c:pt>
                <c:pt idx="7">
                  <c:v>12</c:v>
                </c:pt>
                <c:pt idx="8">
                  <c:v>13</c:v>
                </c:pt>
                <c:pt idx="9">
                  <c:v>14</c:v>
                </c:pt>
                <c:pt idx="10">
                  <c:v>15</c:v>
                </c:pt>
                <c:pt idx="11">
                  <c:v>16</c:v>
                </c:pt>
                <c:pt idx="12">
                  <c:v>17</c:v>
                </c:pt>
                <c:pt idx="13">
                  <c:v>18</c:v>
                </c:pt>
                <c:pt idx="14">
                  <c:v>25</c:v>
                </c:pt>
                <c:pt idx="15">
                  <c:v>30</c:v>
                </c:pt>
                <c:pt idx="16">
                  <c:v>35</c:v>
                </c:pt>
              </c:numCache>
            </c:numRef>
          </c:xVal>
          <c:yVal>
            <c:numRef>
              <c:f>'[2]Bhangar Branch khal (data)'!$C$40:$C$62</c:f>
              <c:numCache>
                <c:formatCode>General</c:formatCode>
                <c:ptCount val="23"/>
                <c:pt idx="0">
                  <c:v>0.32400000000000001</c:v>
                </c:pt>
                <c:pt idx="1">
                  <c:v>0.29899999999999999</c:v>
                </c:pt>
                <c:pt idx="2">
                  <c:v>1.0880000000000001</c:v>
                </c:pt>
                <c:pt idx="3">
                  <c:v>1.0780000000000001</c:v>
                </c:pt>
                <c:pt idx="4">
                  <c:v>0.57299999999999995</c:v>
                </c:pt>
                <c:pt idx="5">
                  <c:v>0.57199999999999995</c:v>
                </c:pt>
                <c:pt idx="6">
                  <c:v>-0.86099999999999999</c:v>
                </c:pt>
                <c:pt idx="7">
                  <c:v>-1.1220000000000001</c:v>
                </c:pt>
                <c:pt idx="8">
                  <c:v>-1.3129999999999999</c:v>
                </c:pt>
                <c:pt idx="9">
                  <c:v>-1.365</c:v>
                </c:pt>
                <c:pt idx="10">
                  <c:v>-1.3120000000000001</c:v>
                </c:pt>
                <c:pt idx="11">
                  <c:v>-1.1220000000000001</c:v>
                </c:pt>
                <c:pt idx="12">
                  <c:v>-0.871</c:v>
                </c:pt>
                <c:pt idx="13">
                  <c:v>0.22900000000000001</c:v>
                </c:pt>
                <c:pt idx="14">
                  <c:v>0.23400000000000001</c:v>
                </c:pt>
                <c:pt idx="15">
                  <c:v>0.23899999999999999</c:v>
                </c:pt>
                <c:pt idx="16">
                  <c:v>0.249</c:v>
                </c:pt>
              </c:numCache>
            </c:numRef>
          </c:yVal>
          <c:smooth val="0"/>
          <c:extLst>
            <c:ext xmlns:c16="http://schemas.microsoft.com/office/drawing/2014/chart" uri="{C3380CC4-5D6E-409C-BE32-E72D297353CC}">
              <c16:uniqueId val="{00000000-4D0E-4418-B9E3-3CF2FA30C7BC}"/>
            </c:ext>
          </c:extLst>
        </c:ser>
        <c:ser>
          <c:idx val="1"/>
          <c:order val="1"/>
          <c:spPr>
            <a:ln w="12700">
              <a:solidFill>
                <a:srgbClr val="FF00FF"/>
              </a:solidFill>
              <a:prstDash val="solid"/>
            </a:ln>
          </c:spPr>
          <c:marker>
            <c:symbol val="none"/>
          </c:marker>
          <c:xVal>
            <c:numRef>
              <c:f>'[2]Bhangar Branch khal (data)'!$I$40:$I$62</c:f>
              <c:numCache>
                <c:formatCode>General</c:formatCode>
                <c:ptCount val="23"/>
                <c:pt idx="6">
                  <c:v>0</c:v>
                </c:pt>
                <c:pt idx="7">
                  <c:v>5</c:v>
                </c:pt>
                <c:pt idx="8">
                  <c:v>6</c:v>
                </c:pt>
                <c:pt idx="9">
                  <c:v>8</c:v>
                </c:pt>
                <c:pt idx="10">
                  <c:v>8.5</c:v>
                </c:pt>
                <c:pt idx="11">
                  <c:v>10</c:v>
                </c:pt>
                <c:pt idx="12">
                  <c:v>11</c:v>
                </c:pt>
                <c:pt idx="13">
                  <c:v>12.108499999999999</c:v>
                </c:pt>
                <c:pt idx="14">
                  <c:v>14.358499999999999</c:v>
                </c:pt>
                <c:pt idx="15">
                  <c:v>16.608499999999999</c:v>
                </c:pt>
                <c:pt idx="16">
                  <c:v>19.3565</c:v>
                </c:pt>
                <c:pt idx="17">
                  <c:v>25</c:v>
                </c:pt>
                <c:pt idx="18">
                  <c:v>30</c:v>
                </c:pt>
                <c:pt idx="19">
                  <c:v>35</c:v>
                </c:pt>
              </c:numCache>
            </c:numRef>
          </c:xVal>
          <c:yVal>
            <c:numRef>
              <c:f>'[2]Bhangar Branch khal (data)'!$J$40:$J$62</c:f>
              <c:numCache>
                <c:formatCode>General</c:formatCode>
                <c:ptCount val="23"/>
                <c:pt idx="6">
                  <c:v>0.32400000000000001</c:v>
                </c:pt>
                <c:pt idx="7">
                  <c:v>0.29899999999999999</c:v>
                </c:pt>
                <c:pt idx="8">
                  <c:v>1.0880000000000001</c:v>
                </c:pt>
                <c:pt idx="9">
                  <c:v>1.0780000000000001</c:v>
                </c:pt>
                <c:pt idx="10">
                  <c:v>0.57299999999999995</c:v>
                </c:pt>
                <c:pt idx="11">
                  <c:v>0.57199999999999995</c:v>
                </c:pt>
                <c:pt idx="12">
                  <c:v>-0.86099999999999999</c:v>
                </c:pt>
                <c:pt idx="13">
                  <c:v>-1.6</c:v>
                </c:pt>
                <c:pt idx="14">
                  <c:v>-1.6</c:v>
                </c:pt>
                <c:pt idx="15">
                  <c:v>-1.6</c:v>
                </c:pt>
                <c:pt idx="16">
                  <c:v>0.23200000000000001</c:v>
                </c:pt>
                <c:pt idx="17">
                  <c:v>0.23400000000000001</c:v>
                </c:pt>
                <c:pt idx="18">
                  <c:v>0.23899999999999999</c:v>
                </c:pt>
                <c:pt idx="19">
                  <c:v>0.249</c:v>
                </c:pt>
              </c:numCache>
            </c:numRef>
          </c:yVal>
          <c:smooth val="0"/>
          <c:extLst>
            <c:ext xmlns:c16="http://schemas.microsoft.com/office/drawing/2014/chart" uri="{C3380CC4-5D6E-409C-BE32-E72D297353CC}">
              <c16:uniqueId val="{00000001-4D0E-4418-B9E3-3CF2FA30C7BC}"/>
            </c:ext>
          </c:extLst>
        </c:ser>
        <c:dLbls>
          <c:showLegendKey val="0"/>
          <c:showVal val="0"/>
          <c:showCatName val="0"/>
          <c:showSerName val="0"/>
          <c:showPercent val="0"/>
          <c:showBubbleSize val="0"/>
        </c:dLbls>
        <c:axId val="201414144"/>
        <c:axId val="201415680"/>
      </c:scatterChart>
      <c:valAx>
        <c:axId val="201414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15680"/>
        <c:crosses val="autoZero"/>
        <c:crossBetween val="midCat"/>
      </c:valAx>
      <c:valAx>
        <c:axId val="201415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14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(data)'!$B$65:$B$84</c:f>
              <c:numCache>
                <c:formatCode>General</c:formatCode>
                <c:ptCount val="20"/>
                <c:pt idx="0">
                  <c:v>0</c:v>
                </c:pt>
                <c:pt idx="1">
                  <c:v>5</c:v>
                </c:pt>
                <c:pt idx="2">
                  <c:v>10</c:v>
                </c:pt>
                <c:pt idx="3">
                  <c:v>12</c:v>
                </c:pt>
                <c:pt idx="4">
                  <c:v>14</c:v>
                </c:pt>
                <c:pt idx="5">
                  <c:v>16</c:v>
                </c:pt>
                <c:pt idx="6">
                  <c:v>17</c:v>
                </c:pt>
                <c:pt idx="7">
                  <c:v>18</c:v>
                </c:pt>
                <c:pt idx="8">
                  <c:v>19</c:v>
                </c:pt>
                <c:pt idx="9">
                  <c:v>20</c:v>
                </c:pt>
                <c:pt idx="10">
                  <c:v>21</c:v>
                </c:pt>
                <c:pt idx="11">
                  <c:v>22</c:v>
                </c:pt>
                <c:pt idx="12">
                  <c:v>23</c:v>
                </c:pt>
                <c:pt idx="13">
                  <c:v>24</c:v>
                </c:pt>
                <c:pt idx="14">
                  <c:v>25</c:v>
                </c:pt>
                <c:pt idx="15">
                  <c:v>26</c:v>
                </c:pt>
                <c:pt idx="16">
                  <c:v>27</c:v>
                </c:pt>
                <c:pt idx="17">
                  <c:v>30</c:v>
                </c:pt>
                <c:pt idx="18">
                  <c:v>35</c:v>
                </c:pt>
                <c:pt idx="19">
                  <c:v>40</c:v>
                </c:pt>
              </c:numCache>
            </c:numRef>
          </c:xVal>
          <c:yVal>
            <c:numRef>
              <c:f>'[2]Bhangar Branch khal (data)'!$C$65:$C$84</c:f>
              <c:numCache>
                <c:formatCode>General</c:formatCode>
                <c:ptCount val="20"/>
                <c:pt idx="0">
                  <c:v>0.39900000000000002</c:v>
                </c:pt>
                <c:pt idx="1">
                  <c:v>0.38800000000000001</c:v>
                </c:pt>
                <c:pt idx="2">
                  <c:v>0.378</c:v>
                </c:pt>
                <c:pt idx="3">
                  <c:v>2.069</c:v>
                </c:pt>
                <c:pt idx="4">
                  <c:v>1.919</c:v>
                </c:pt>
                <c:pt idx="5">
                  <c:v>0.70799999999999996</c:v>
                </c:pt>
                <c:pt idx="6">
                  <c:v>0.69699999999999995</c:v>
                </c:pt>
                <c:pt idx="7">
                  <c:v>-0.622</c:v>
                </c:pt>
                <c:pt idx="8">
                  <c:v>-0.86099999999999999</c:v>
                </c:pt>
                <c:pt idx="9">
                  <c:v>-1.022</c:v>
                </c:pt>
                <c:pt idx="10">
                  <c:v>-1.2230000000000001</c:v>
                </c:pt>
                <c:pt idx="11">
                  <c:v>-1.2709999999999999</c:v>
                </c:pt>
                <c:pt idx="12">
                  <c:v>-1.222</c:v>
                </c:pt>
                <c:pt idx="13">
                  <c:v>-1.022</c:v>
                </c:pt>
                <c:pt idx="14">
                  <c:v>-0.72299999999999998</c:v>
                </c:pt>
                <c:pt idx="15">
                  <c:v>-0.47099999999999997</c:v>
                </c:pt>
                <c:pt idx="16">
                  <c:v>0.13300000000000001</c:v>
                </c:pt>
                <c:pt idx="17">
                  <c:v>0.14799999999999999</c:v>
                </c:pt>
                <c:pt idx="18">
                  <c:v>0.16400000000000001</c:v>
                </c:pt>
                <c:pt idx="19">
                  <c:v>0.17399999999999999</c:v>
                </c:pt>
              </c:numCache>
            </c:numRef>
          </c:yVal>
          <c:smooth val="0"/>
          <c:extLst>
            <c:ext xmlns:c16="http://schemas.microsoft.com/office/drawing/2014/chart" uri="{C3380CC4-5D6E-409C-BE32-E72D297353CC}">
              <c16:uniqueId val="{00000000-7108-4FC0-8956-D47A9E88E471}"/>
            </c:ext>
          </c:extLst>
        </c:ser>
        <c:ser>
          <c:idx val="1"/>
          <c:order val="1"/>
          <c:spPr>
            <a:ln w="12700">
              <a:solidFill>
                <a:srgbClr val="FF00FF"/>
              </a:solidFill>
              <a:prstDash val="solid"/>
            </a:ln>
          </c:spPr>
          <c:marker>
            <c:symbol val="none"/>
          </c:marker>
          <c:xVal>
            <c:numRef>
              <c:f>'[2]Bhangar Branch khal (data)'!$I$65:$I$84</c:f>
              <c:numCache>
                <c:formatCode>General</c:formatCode>
                <c:ptCount val="20"/>
                <c:pt idx="6">
                  <c:v>0</c:v>
                </c:pt>
                <c:pt idx="7">
                  <c:v>5</c:v>
                </c:pt>
                <c:pt idx="8">
                  <c:v>10</c:v>
                </c:pt>
                <c:pt idx="9">
                  <c:v>12</c:v>
                </c:pt>
                <c:pt idx="10">
                  <c:v>14</c:v>
                </c:pt>
                <c:pt idx="11">
                  <c:v>16</c:v>
                </c:pt>
                <c:pt idx="12">
                  <c:v>17</c:v>
                </c:pt>
                <c:pt idx="13">
                  <c:v>18</c:v>
                </c:pt>
                <c:pt idx="14">
                  <c:v>19.466999999999999</c:v>
                </c:pt>
                <c:pt idx="15">
                  <c:v>21.716999999999999</c:v>
                </c:pt>
                <c:pt idx="16">
                  <c:v>23.966999999999999</c:v>
                </c:pt>
                <c:pt idx="17">
                  <c:v>25.466999999999999</c:v>
                </c:pt>
                <c:pt idx="18">
                  <c:v>26</c:v>
                </c:pt>
                <c:pt idx="19">
                  <c:v>27</c:v>
                </c:pt>
              </c:numCache>
            </c:numRef>
          </c:xVal>
          <c:yVal>
            <c:numRef>
              <c:f>'[2]Bhangar Branch khal (data)'!$J$65:$J$84</c:f>
              <c:numCache>
                <c:formatCode>General</c:formatCode>
                <c:ptCount val="20"/>
                <c:pt idx="6">
                  <c:v>0.39900000000000002</c:v>
                </c:pt>
                <c:pt idx="7">
                  <c:v>0.38800000000000001</c:v>
                </c:pt>
                <c:pt idx="8">
                  <c:v>0.378</c:v>
                </c:pt>
                <c:pt idx="9">
                  <c:v>2.069</c:v>
                </c:pt>
                <c:pt idx="10">
                  <c:v>1.919</c:v>
                </c:pt>
                <c:pt idx="11">
                  <c:v>0.70799999999999996</c:v>
                </c:pt>
                <c:pt idx="12">
                  <c:v>0.69699999999999995</c:v>
                </c:pt>
                <c:pt idx="13">
                  <c:v>-0.622</c:v>
                </c:pt>
                <c:pt idx="14">
                  <c:v>-1.6</c:v>
                </c:pt>
                <c:pt idx="15">
                  <c:v>-1.6</c:v>
                </c:pt>
                <c:pt idx="16">
                  <c:v>-1.6</c:v>
                </c:pt>
                <c:pt idx="17">
                  <c:v>-0.6</c:v>
                </c:pt>
                <c:pt idx="18">
                  <c:v>-0.47099999999999997</c:v>
                </c:pt>
                <c:pt idx="19">
                  <c:v>0.13300000000000001</c:v>
                </c:pt>
              </c:numCache>
            </c:numRef>
          </c:yVal>
          <c:smooth val="0"/>
          <c:extLst>
            <c:ext xmlns:c16="http://schemas.microsoft.com/office/drawing/2014/chart" uri="{C3380CC4-5D6E-409C-BE32-E72D297353CC}">
              <c16:uniqueId val="{00000001-7108-4FC0-8956-D47A9E88E471}"/>
            </c:ext>
          </c:extLst>
        </c:ser>
        <c:dLbls>
          <c:showLegendKey val="0"/>
          <c:showVal val="0"/>
          <c:showCatName val="0"/>
          <c:showSerName val="0"/>
          <c:showPercent val="0"/>
          <c:showBubbleSize val="0"/>
        </c:dLbls>
        <c:axId val="201436160"/>
        <c:axId val="201446144"/>
      </c:scatterChart>
      <c:valAx>
        <c:axId val="201436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46144"/>
        <c:crosses val="autoZero"/>
        <c:crossBetween val="midCat"/>
      </c:valAx>
      <c:valAx>
        <c:axId val="201446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36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(data)'!$B$88:$B$104</c:f>
              <c:numCache>
                <c:formatCode>General</c:formatCode>
                <c:ptCount val="17"/>
                <c:pt idx="0">
                  <c:v>0</c:v>
                </c:pt>
                <c:pt idx="1">
                  <c:v>5</c:v>
                </c:pt>
                <c:pt idx="2">
                  <c:v>10</c:v>
                </c:pt>
                <c:pt idx="3">
                  <c:v>16</c:v>
                </c:pt>
                <c:pt idx="4">
                  <c:v>18</c:v>
                </c:pt>
                <c:pt idx="5">
                  <c:v>20</c:v>
                </c:pt>
                <c:pt idx="6">
                  <c:v>22</c:v>
                </c:pt>
                <c:pt idx="7">
                  <c:v>23</c:v>
                </c:pt>
                <c:pt idx="8">
                  <c:v>24</c:v>
                </c:pt>
                <c:pt idx="9">
                  <c:v>25</c:v>
                </c:pt>
                <c:pt idx="10">
                  <c:v>26</c:v>
                </c:pt>
                <c:pt idx="11">
                  <c:v>27</c:v>
                </c:pt>
                <c:pt idx="12">
                  <c:v>28</c:v>
                </c:pt>
                <c:pt idx="13">
                  <c:v>29</c:v>
                </c:pt>
                <c:pt idx="14">
                  <c:v>30</c:v>
                </c:pt>
                <c:pt idx="15">
                  <c:v>35</c:v>
                </c:pt>
                <c:pt idx="16">
                  <c:v>40</c:v>
                </c:pt>
              </c:numCache>
            </c:numRef>
          </c:xVal>
          <c:yVal>
            <c:numRef>
              <c:f>'[2]Bhangar Branch khal (data)'!$C$88:$C$104</c:f>
              <c:numCache>
                <c:formatCode>General</c:formatCode>
                <c:ptCount val="17"/>
                <c:pt idx="0">
                  <c:v>-0.01</c:v>
                </c:pt>
                <c:pt idx="1">
                  <c:v>-1.4999999999999999E-2</c:v>
                </c:pt>
                <c:pt idx="2">
                  <c:v>-0.02</c:v>
                </c:pt>
                <c:pt idx="3">
                  <c:v>-2.5000000000000001E-2</c:v>
                </c:pt>
                <c:pt idx="4">
                  <c:v>2.0840000000000001</c:v>
                </c:pt>
                <c:pt idx="5">
                  <c:v>2.0790000000000002</c:v>
                </c:pt>
                <c:pt idx="6">
                  <c:v>-0.4</c:v>
                </c:pt>
                <c:pt idx="7">
                  <c:v>-0.71599999999999997</c:v>
                </c:pt>
                <c:pt idx="8">
                  <c:v>-0.94599999999999995</c:v>
                </c:pt>
                <c:pt idx="9">
                  <c:v>-0.995</c:v>
                </c:pt>
                <c:pt idx="10">
                  <c:v>-0.95</c:v>
                </c:pt>
                <c:pt idx="11">
                  <c:v>-0.71699999999999997</c:v>
                </c:pt>
                <c:pt idx="12">
                  <c:v>-0.59</c:v>
                </c:pt>
                <c:pt idx="13">
                  <c:v>-0.39100000000000001</c:v>
                </c:pt>
                <c:pt idx="14">
                  <c:v>0.17899999999999999</c:v>
                </c:pt>
                <c:pt idx="15">
                  <c:v>0.185</c:v>
                </c:pt>
                <c:pt idx="16">
                  <c:v>0.19</c:v>
                </c:pt>
              </c:numCache>
            </c:numRef>
          </c:yVal>
          <c:smooth val="0"/>
          <c:extLst>
            <c:ext xmlns:c16="http://schemas.microsoft.com/office/drawing/2014/chart" uri="{C3380CC4-5D6E-409C-BE32-E72D297353CC}">
              <c16:uniqueId val="{00000000-B526-4E44-B4C9-0B127B96DCC2}"/>
            </c:ext>
          </c:extLst>
        </c:ser>
        <c:ser>
          <c:idx val="1"/>
          <c:order val="1"/>
          <c:spPr>
            <a:ln w="12700">
              <a:solidFill>
                <a:srgbClr val="FF00FF"/>
              </a:solidFill>
              <a:prstDash val="solid"/>
            </a:ln>
          </c:spPr>
          <c:marker>
            <c:symbol val="none"/>
          </c:marker>
          <c:xVal>
            <c:numRef>
              <c:f>'[2]Bhangar Branch khal (data)'!$I$89:$I$104</c:f>
              <c:numCache>
                <c:formatCode>General</c:formatCode>
                <c:ptCount val="16"/>
                <c:pt idx="0">
                  <c:v>5</c:v>
                </c:pt>
                <c:pt idx="1">
                  <c:v>10</c:v>
                </c:pt>
                <c:pt idx="2">
                  <c:v>16</c:v>
                </c:pt>
                <c:pt idx="3">
                  <c:v>18</c:v>
                </c:pt>
                <c:pt idx="4">
                  <c:v>20</c:v>
                </c:pt>
                <c:pt idx="5">
                  <c:v>22</c:v>
                </c:pt>
                <c:pt idx="6">
                  <c:v>23.8</c:v>
                </c:pt>
                <c:pt idx="7">
                  <c:v>26.05</c:v>
                </c:pt>
                <c:pt idx="8">
                  <c:v>28.3</c:v>
                </c:pt>
                <c:pt idx="9">
                  <c:v>30.968500000000002</c:v>
                </c:pt>
                <c:pt idx="10">
                  <c:v>35</c:v>
                </c:pt>
                <c:pt idx="11">
                  <c:v>40</c:v>
                </c:pt>
              </c:numCache>
            </c:numRef>
          </c:xVal>
          <c:yVal>
            <c:numRef>
              <c:f>'[2]Bhangar Branch khal (data)'!$J$89:$J$104</c:f>
              <c:numCache>
                <c:formatCode>General</c:formatCode>
                <c:ptCount val="16"/>
                <c:pt idx="0">
                  <c:v>-1.4999999999999999E-2</c:v>
                </c:pt>
                <c:pt idx="1">
                  <c:v>-0.02</c:v>
                </c:pt>
                <c:pt idx="2">
                  <c:v>-2.5000000000000001E-2</c:v>
                </c:pt>
                <c:pt idx="3">
                  <c:v>2.0840000000000001</c:v>
                </c:pt>
                <c:pt idx="4">
                  <c:v>2.0790000000000002</c:v>
                </c:pt>
                <c:pt idx="5">
                  <c:v>-0.4</c:v>
                </c:pt>
                <c:pt idx="6">
                  <c:v>-1.6</c:v>
                </c:pt>
                <c:pt idx="7">
                  <c:v>-1.6</c:v>
                </c:pt>
                <c:pt idx="8">
                  <c:v>-1.6</c:v>
                </c:pt>
                <c:pt idx="9">
                  <c:v>0.17899999999999999</c:v>
                </c:pt>
                <c:pt idx="10">
                  <c:v>0.185</c:v>
                </c:pt>
                <c:pt idx="11">
                  <c:v>0.19</c:v>
                </c:pt>
              </c:numCache>
            </c:numRef>
          </c:yVal>
          <c:smooth val="0"/>
          <c:extLst>
            <c:ext xmlns:c16="http://schemas.microsoft.com/office/drawing/2014/chart" uri="{C3380CC4-5D6E-409C-BE32-E72D297353CC}">
              <c16:uniqueId val="{00000001-B526-4E44-B4C9-0B127B96DCC2}"/>
            </c:ext>
          </c:extLst>
        </c:ser>
        <c:dLbls>
          <c:showLegendKey val="0"/>
          <c:showVal val="0"/>
          <c:showCatName val="0"/>
          <c:showSerName val="0"/>
          <c:showPercent val="0"/>
          <c:showBubbleSize val="0"/>
        </c:dLbls>
        <c:axId val="203314688"/>
        <c:axId val="203316224"/>
      </c:scatterChart>
      <c:valAx>
        <c:axId val="203314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316224"/>
        <c:crosses val="autoZero"/>
        <c:crossBetween val="midCat"/>
      </c:valAx>
      <c:valAx>
        <c:axId val="20331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314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(data)'!$B$108:$B$127</c:f>
              <c:numCache>
                <c:formatCode>General</c:formatCode>
                <c:ptCount val="20"/>
                <c:pt idx="0">
                  <c:v>0</c:v>
                </c:pt>
                <c:pt idx="1">
                  <c:v>5</c:v>
                </c:pt>
                <c:pt idx="2">
                  <c:v>10</c:v>
                </c:pt>
                <c:pt idx="3">
                  <c:v>16</c:v>
                </c:pt>
                <c:pt idx="4">
                  <c:v>18</c:v>
                </c:pt>
                <c:pt idx="5">
                  <c:v>20</c:v>
                </c:pt>
                <c:pt idx="6">
                  <c:v>21</c:v>
                </c:pt>
                <c:pt idx="7">
                  <c:v>22</c:v>
                </c:pt>
                <c:pt idx="8">
                  <c:v>23</c:v>
                </c:pt>
                <c:pt idx="9">
                  <c:v>24</c:v>
                </c:pt>
                <c:pt idx="10">
                  <c:v>25</c:v>
                </c:pt>
                <c:pt idx="11">
                  <c:v>26</c:v>
                </c:pt>
                <c:pt idx="12">
                  <c:v>27</c:v>
                </c:pt>
                <c:pt idx="13">
                  <c:v>28</c:v>
                </c:pt>
                <c:pt idx="14">
                  <c:v>35</c:v>
                </c:pt>
                <c:pt idx="15">
                  <c:v>40</c:v>
                </c:pt>
              </c:numCache>
            </c:numRef>
          </c:xVal>
          <c:yVal>
            <c:numRef>
              <c:f>'[2]Bhangar Branch khal (data)'!$C$108:$C$127</c:f>
              <c:numCache>
                <c:formatCode>General</c:formatCode>
                <c:ptCount val="20"/>
                <c:pt idx="0">
                  <c:v>1.4E-2</c:v>
                </c:pt>
                <c:pt idx="1">
                  <c:v>5.0000000000000001E-3</c:v>
                </c:pt>
                <c:pt idx="2">
                  <c:v>6.0000000000000001E-3</c:v>
                </c:pt>
                <c:pt idx="3">
                  <c:v>1.6E-2</c:v>
                </c:pt>
                <c:pt idx="4">
                  <c:v>2.0350000000000001</c:v>
                </c:pt>
                <c:pt idx="5">
                  <c:v>2.0299999999999998</c:v>
                </c:pt>
                <c:pt idx="6">
                  <c:v>-0.42099999999999999</c:v>
                </c:pt>
                <c:pt idx="7">
                  <c:v>-0.51700000000000002</c:v>
                </c:pt>
                <c:pt idx="8">
                  <c:v>-0.79500000000000004</c:v>
                </c:pt>
                <c:pt idx="9">
                  <c:v>-0.82</c:v>
                </c:pt>
                <c:pt idx="10">
                  <c:v>-0.78600000000000003</c:v>
                </c:pt>
                <c:pt idx="11">
                  <c:v>-0.51600000000000001</c:v>
                </c:pt>
                <c:pt idx="12">
                  <c:v>-0.42299999999999999</c:v>
                </c:pt>
                <c:pt idx="13">
                  <c:v>8.5000000000000006E-2</c:v>
                </c:pt>
                <c:pt idx="14">
                  <c:v>0.04</c:v>
                </c:pt>
                <c:pt idx="15">
                  <c:v>9.5000000000000001E-2</c:v>
                </c:pt>
              </c:numCache>
            </c:numRef>
          </c:yVal>
          <c:smooth val="0"/>
          <c:extLst>
            <c:ext xmlns:c16="http://schemas.microsoft.com/office/drawing/2014/chart" uri="{C3380CC4-5D6E-409C-BE32-E72D297353CC}">
              <c16:uniqueId val="{00000000-2B27-42B5-AD6F-93CCD41C1D81}"/>
            </c:ext>
          </c:extLst>
        </c:ser>
        <c:ser>
          <c:idx val="1"/>
          <c:order val="1"/>
          <c:spPr>
            <a:ln w="12700">
              <a:solidFill>
                <a:srgbClr val="FF00FF"/>
              </a:solidFill>
              <a:prstDash val="solid"/>
            </a:ln>
          </c:spPr>
          <c:marker>
            <c:symbol val="none"/>
          </c:marker>
          <c:xVal>
            <c:numRef>
              <c:f>'[2]Bhangar Branch khal (data)'!$I$108:$I$127</c:f>
              <c:numCache>
                <c:formatCode>General</c:formatCode>
                <c:ptCount val="20"/>
                <c:pt idx="4">
                  <c:v>0</c:v>
                </c:pt>
                <c:pt idx="5">
                  <c:v>5</c:v>
                </c:pt>
                <c:pt idx="6">
                  <c:v>10</c:v>
                </c:pt>
                <c:pt idx="7">
                  <c:v>16</c:v>
                </c:pt>
                <c:pt idx="8">
                  <c:v>18</c:v>
                </c:pt>
                <c:pt idx="9">
                  <c:v>20</c:v>
                </c:pt>
                <c:pt idx="10">
                  <c:v>21</c:v>
                </c:pt>
                <c:pt idx="11">
                  <c:v>22.7685</c:v>
                </c:pt>
                <c:pt idx="12">
                  <c:v>25.0185</c:v>
                </c:pt>
                <c:pt idx="13">
                  <c:v>27.2685</c:v>
                </c:pt>
                <c:pt idx="14">
                  <c:v>29.7285</c:v>
                </c:pt>
                <c:pt idx="15">
                  <c:v>35</c:v>
                </c:pt>
                <c:pt idx="16">
                  <c:v>40</c:v>
                </c:pt>
              </c:numCache>
            </c:numRef>
          </c:xVal>
          <c:yVal>
            <c:numRef>
              <c:f>'[2]Bhangar Branch khal (data)'!$J$108:$J$127</c:f>
              <c:numCache>
                <c:formatCode>General</c:formatCode>
                <c:ptCount val="20"/>
                <c:pt idx="4">
                  <c:v>1.4E-2</c:v>
                </c:pt>
                <c:pt idx="5">
                  <c:v>5.0000000000000001E-3</c:v>
                </c:pt>
                <c:pt idx="6">
                  <c:v>6.0000000000000001E-3</c:v>
                </c:pt>
                <c:pt idx="7">
                  <c:v>1.6E-2</c:v>
                </c:pt>
                <c:pt idx="8">
                  <c:v>2.0350000000000001</c:v>
                </c:pt>
                <c:pt idx="9">
                  <c:v>2.0299999999999998</c:v>
                </c:pt>
                <c:pt idx="10">
                  <c:v>-0.42099999999999999</c:v>
                </c:pt>
                <c:pt idx="11">
                  <c:v>-1.6</c:v>
                </c:pt>
                <c:pt idx="12">
                  <c:v>-1.6</c:v>
                </c:pt>
                <c:pt idx="13">
                  <c:v>-1.6</c:v>
                </c:pt>
                <c:pt idx="14">
                  <c:v>0.04</c:v>
                </c:pt>
                <c:pt idx="15">
                  <c:v>0.04</c:v>
                </c:pt>
                <c:pt idx="16">
                  <c:v>9.5000000000000001E-2</c:v>
                </c:pt>
              </c:numCache>
            </c:numRef>
          </c:yVal>
          <c:smooth val="0"/>
          <c:extLst>
            <c:ext xmlns:c16="http://schemas.microsoft.com/office/drawing/2014/chart" uri="{C3380CC4-5D6E-409C-BE32-E72D297353CC}">
              <c16:uniqueId val="{00000001-2B27-42B5-AD6F-93CCD41C1D81}"/>
            </c:ext>
          </c:extLst>
        </c:ser>
        <c:dLbls>
          <c:showLegendKey val="0"/>
          <c:showVal val="0"/>
          <c:showCatName val="0"/>
          <c:showSerName val="0"/>
          <c:showPercent val="0"/>
          <c:showBubbleSize val="0"/>
        </c:dLbls>
        <c:axId val="203235328"/>
        <c:axId val="203236864"/>
      </c:scatterChart>
      <c:valAx>
        <c:axId val="203235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6864"/>
        <c:crosses val="autoZero"/>
        <c:crossBetween val="midCat"/>
      </c:valAx>
      <c:valAx>
        <c:axId val="20323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5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(data)'!$B$130:$B$149</c:f>
              <c:numCache>
                <c:formatCode>General</c:formatCode>
                <c:ptCount val="20"/>
                <c:pt idx="0">
                  <c:v>0</c:v>
                </c:pt>
                <c:pt idx="1">
                  <c:v>5</c:v>
                </c:pt>
                <c:pt idx="2">
                  <c:v>10</c:v>
                </c:pt>
                <c:pt idx="3">
                  <c:v>15</c:v>
                </c:pt>
                <c:pt idx="4">
                  <c:v>18</c:v>
                </c:pt>
                <c:pt idx="5">
                  <c:v>19</c:v>
                </c:pt>
                <c:pt idx="6">
                  <c:v>20</c:v>
                </c:pt>
                <c:pt idx="7">
                  <c:v>21</c:v>
                </c:pt>
                <c:pt idx="8">
                  <c:v>22</c:v>
                </c:pt>
                <c:pt idx="9">
                  <c:v>24</c:v>
                </c:pt>
                <c:pt idx="10">
                  <c:v>25</c:v>
                </c:pt>
                <c:pt idx="11">
                  <c:v>26</c:v>
                </c:pt>
                <c:pt idx="12">
                  <c:v>28</c:v>
                </c:pt>
                <c:pt idx="13">
                  <c:v>29</c:v>
                </c:pt>
                <c:pt idx="14">
                  <c:v>30</c:v>
                </c:pt>
                <c:pt idx="15">
                  <c:v>32</c:v>
                </c:pt>
                <c:pt idx="16">
                  <c:v>33</c:v>
                </c:pt>
                <c:pt idx="17">
                  <c:v>35</c:v>
                </c:pt>
                <c:pt idx="18">
                  <c:v>40</c:v>
                </c:pt>
              </c:numCache>
            </c:numRef>
          </c:xVal>
          <c:yVal>
            <c:numRef>
              <c:f>'[2]Bhangar Branch khal (data)'!$C$130:$C$149</c:f>
              <c:numCache>
                <c:formatCode>General</c:formatCode>
                <c:ptCount val="20"/>
                <c:pt idx="0">
                  <c:v>0.14299999999999999</c:v>
                </c:pt>
                <c:pt idx="1">
                  <c:v>0.128</c:v>
                </c:pt>
                <c:pt idx="2">
                  <c:v>0.122</c:v>
                </c:pt>
                <c:pt idx="3">
                  <c:v>0.113</c:v>
                </c:pt>
                <c:pt idx="4">
                  <c:v>0.10299999999999999</c:v>
                </c:pt>
                <c:pt idx="5">
                  <c:v>2.073</c:v>
                </c:pt>
                <c:pt idx="6">
                  <c:v>2.1219999999999999</c:v>
                </c:pt>
                <c:pt idx="7">
                  <c:v>-0.69199999999999995</c:v>
                </c:pt>
                <c:pt idx="8">
                  <c:v>-0.97799999999999998</c:v>
                </c:pt>
                <c:pt idx="9">
                  <c:v>-1.262</c:v>
                </c:pt>
                <c:pt idx="10">
                  <c:v>-1.3069999999999999</c:v>
                </c:pt>
                <c:pt idx="11">
                  <c:v>-1.268</c:v>
                </c:pt>
                <c:pt idx="12">
                  <c:v>-0.97899999999999998</c:v>
                </c:pt>
                <c:pt idx="13">
                  <c:v>-0.68700000000000006</c:v>
                </c:pt>
                <c:pt idx="14">
                  <c:v>0.71699999999999997</c:v>
                </c:pt>
                <c:pt idx="15">
                  <c:v>0.70799999999999996</c:v>
                </c:pt>
                <c:pt idx="16">
                  <c:v>0.122</c:v>
                </c:pt>
                <c:pt idx="17">
                  <c:v>0.11799999999999999</c:v>
                </c:pt>
                <c:pt idx="18">
                  <c:v>0.112</c:v>
                </c:pt>
              </c:numCache>
            </c:numRef>
          </c:yVal>
          <c:smooth val="0"/>
          <c:extLst>
            <c:ext xmlns:c16="http://schemas.microsoft.com/office/drawing/2014/chart" uri="{C3380CC4-5D6E-409C-BE32-E72D297353CC}">
              <c16:uniqueId val="{00000000-CFB7-45B8-94E3-98E657861018}"/>
            </c:ext>
          </c:extLst>
        </c:ser>
        <c:ser>
          <c:idx val="1"/>
          <c:order val="1"/>
          <c:spPr>
            <a:ln w="12700">
              <a:solidFill>
                <a:srgbClr val="FF00FF"/>
              </a:solidFill>
              <a:prstDash val="solid"/>
            </a:ln>
          </c:spPr>
          <c:marker>
            <c:symbol val="none"/>
          </c:marker>
          <c:xVal>
            <c:numRef>
              <c:f>'[2]Bhangar Branch khal (data)'!$I$131:$I$149</c:f>
              <c:numCache>
                <c:formatCode>General</c:formatCode>
                <c:ptCount val="19"/>
                <c:pt idx="0">
                  <c:v>5</c:v>
                </c:pt>
                <c:pt idx="1">
                  <c:v>10</c:v>
                </c:pt>
                <c:pt idx="2">
                  <c:v>15</c:v>
                </c:pt>
                <c:pt idx="3">
                  <c:v>18</c:v>
                </c:pt>
                <c:pt idx="4">
                  <c:v>19</c:v>
                </c:pt>
                <c:pt idx="5">
                  <c:v>20</c:v>
                </c:pt>
                <c:pt idx="6">
                  <c:v>21</c:v>
                </c:pt>
                <c:pt idx="7">
                  <c:v>22</c:v>
                </c:pt>
                <c:pt idx="8">
                  <c:v>22.933</c:v>
                </c:pt>
                <c:pt idx="9">
                  <c:v>25.183</c:v>
                </c:pt>
                <c:pt idx="10">
                  <c:v>27.433</c:v>
                </c:pt>
                <c:pt idx="11">
                  <c:v>28.632999999999999</c:v>
                </c:pt>
                <c:pt idx="12">
                  <c:v>29</c:v>
                </c:pt>
                <c:pt idx="13">
                  <c:v>30</c:v>
                </c:pt>
                <c:pt idx="14">
                  <c:v>32</c:v>
                </c:pt>
                <c:pt idx="15">
                  <c:v>33</c:v>
                </c:pt>
                <c:pt idx="16">
                  <c:v>35</c:v>
                </c:pt>
                <c:pt idx="17">
                  <c:v>40</c:v>
                </c:pt>
              </c:numCache>
            </c:numRef>
          </c:xVal>
          <c:yVal>
            <c:numRef>
              <c:f>'[2]Bhangar Branch khal (data)'!$J$131:$J$149</c:f>
              <c:numCache>
                <c:formatCode>General</c:formatCode>
                <c:ptCount val="19"/>
                <c:pt idx="0">
                  <c:v>0.128</c:v>
                </c:pt>
                <c:pt idx="1">
                  <c:v>0.122</c:v>
                </c:pt>
                <c:pt idx="2">
                  <c:v>0.113</c:v>
                </c:pt>
                <c:pt idx="3">
                  <c:v>0.10299999999999999</c:v>
                </c:pt>
                <c:pt idx="4">
                  <c:v>2.073</c:v>
                </c:pt>
                <c:pt idx="5">
                  <c:v>2.1219999999999999</c:v>
                </c:pt>
                <c:pt idx="6">
                  <c:v>-0.69199999999999995</c:v>
                </c:pt>
                <c:pt idx="7">
                  <c:v>-0.97799999999999998</c:v>
                </c:pt>
                <c:pt idx="8">
                  <c:v>-1.6</c:v>
                </c:pt>
                <c:pt idx="9">
                  <c:v>-1.6</c:v>
                </c:pt>
                <c:pt idx="10">
                  <c:v>-1.6</c:v>
                </c:pt>
                <c:pt idx="11">
                  <c:v>-0.8</c:v>
                </c:pt>
                <c:pt idx="12">
                  <c:v>-0.68700000000000006</c:v>
                </c:pt>
                <c:pt idx="13">
                  <c:v>0.71699999999999997</c:v>
                </c:pt>
                <c:pt idx="14">
                  <c:v>0.70799999999999996</c:v>
                </c:pt>
                <c:pt idx="15">
                  <c:v>0.122</c:v>
                </c:pt>
                <c:pt idx="16">
                  <c:v>0.11799999999999999</c:v>
                </c:pt>
                <c:pt idx="17">
                  <c:v>0.112</c:v>
                </c:pt>
              </c:numCache>
            </c:numRef>
          </c:yVal>
          <c:smooth val="0"/>
          <c:extLst>
            <c:ext xmlns:c16="http://schemas.microsoft.com/office/drawing/2014/chart" uri="{C3380CC4-5D6E-409C-BE32-E72D297353CC}">
              <c16:uniqueId val="{00000001-CFB7-45B8-94E3-98E657861018}"/>
            </c:ext>
          </c:extLst>
        </c:ser>
        <c:dLbls>
          <c:showLegendKey val="0"/>
          <c:showVal val="0"/>
          <c:showCatName val="0"/>
          <c:showSerName val="0"/>
          <c:showPercent val="0"/>
          <c:showBubbleSize val="0"/>
        </c:dLbls>
        <c:axId val="203258112"/>
        <c:axId val="203264000"/>
      </c:scatterChart>
      <c:valAx>
        <c:axId val="203258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64000"/>
        <c:crosses val="autoZero"/>
        <c:crossBetween val="midCat"/>
      </c:valAx>
      <c:valAx>
        <c:axId val="20326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58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(data)'!$B$152:$B$167</c:f>
              <c:numCache>
                <c:formatCode>General</c:formatCode>
                <c:ptCount val="16"/>
                <c:pt idx="0">
                  <c:v>0</c:v>
                </c:pt>
                <c:pt idx="1">
                  <c:v>5</c:v>
                </c:pt>
                <c:pt idx="2">
                  <c:v>10</c:v>
                </c:pt>
                <c:pt idx="3">
                  <c:v>15</c:v>
                </c:pt>
                <c:pt idx="4">
                  <c:v>20</c:v>
                </c:pt>
                <c:pt idx="5">
                  <c:v>21</c:v>
                </c:pt>
                <c:pt idx="6">
                  <c:v>23</c:v>
                </c:pt>
                <c:pt idx="7">
                  <c:v>24</c:v>
                </c:pt>
                <c:pt idx="8">
                  <c:v>25</c:v>
                </c:pt>
                <c:pt idx="9">
                  <c:v>26</c:v>
                </c:pt>
                <c:pt idx="10">
                  <c:v>27</c:v>
                </c:pt>
                <c:pt idx="11">
                  <c:v>29</c:v>
                </c:pt>
                <c:pt idx="12">
                  <c:v>30</c:v>
                </c:pt>
                <c:pt idx="13">
                  <c:v>35</c:v>
                </c:pt>
                <c:pt idx="14">
                  <c:v>40</c:v>
                </c:pt>
              </c:numCache>
            </c:numRef>
          </c:xVal>
          <c:yVal>
            <c:numRef>
              <c:f>'[2]Bhangar Branch khal (data)'!$C$152:$C$167</c:f>
              <c:numCache>
                <c:formatCode>General</c:formatCode>
                <c:ptCount val="16"/>
                <c:pt idx="0">
                  <c:v>-6.2E-2</c:v>
                </c:pt>
                <c:pt idx="1">
                  <c:v>-5.7000000000000002E-2</c:v>
                </c:pt>
                <c:pt idx="2">
                  <c:v>-6.7000000000000004E-2</c:v>
                </c:pt>
                <c:pt idx="3">
                  <c:v>-7.1999999999999995E-2</c:v>
                </c:pt>
                <c:pt idx="4">
                  <c:v>-7.6999999999999999E-2</c:v>
                </c:pt>
                <c:pt idx="5">
                  <c:v>-0.68300000000000005</c:v>
                </c:pt>
                <c:pt idx="6">
                  <c:v>-0.97799999999999998</c:v>
                </c:pt>
                <c:pt idx="7">
                  <c:v>-1.173</c:v>
                </c:pt>
                <c:pt idx="8">
                  <c:v>-1.2170000000000001</c:v>
                </c:pt>
                <c:pt idx="9">
                  <c:v>-1.1719999999999999</c:v>
                </c:pt>
                <c:pt idx="10">
                  <c:v>-0.98299999999999998</c:v>
                </c:pt>
                <c:pt idx="11">
                  <c:v>-0.67800000000000005</c:v>
                </c:pt>
                <c:pt idx="12">
                  <c:v>-0.127</c:v>
                </c:pt>
                <c:pt idx="13">
                  <c:v>-0.122</c:v>
                </c:pt>
                <c:pt idx="14">
                  <c:v>-0.11700000000000001</c:v>
                </c:pt>
              </c:numCache>
            </c:numRef>
          </c:yVal>
          <c:smooth val="0"/>
          <c:extLst>
            <c:ext xmlns:c16="http://schemas.microsoft.com/office/drawing/2014/chart" uri="{C3380CC4-5D6E-409C-BE32-E72D297353CC}">
              <c16:uniqueId val="{00000000-3190-4B0C-A42B-008CAB501E7F}"/>
            </c:ext>
          </c:extLst>
        </c:ser>
        <c:ser>
          <c:idx val="1"/>
          <c:order val="1"/>
          <c:spPr>
            <a:ln w="12700">
              <a:solidFill>
                <a:srgbClr val="FF00FF"/>
              </a:solidFill>
              <a:prstDash val="solid"/>
            </a:ln>
          </c:spPr>
          <c:marker>
            <c:symbol val="none"/>
          </c:marker>
          <c:xVal>
            <c:numRef>
              <c:f>'[2]Bhangar Branch khal (data)'!$I$152:$I$167</c:f>
              <c:numCache>
                <c:formatCode>General</c:formatCode>
                <c:ptCount val="16"/>
                <c:pt idx="6">
                  <c:v>0</c:v>
                </c:pt>
                <c:pt idx="7">
                  <c:v>5</c:v>
                </c:pt>
                <c:pt idx="8">
                  <c:v>10</c:v>
                </c:pt>
                <c:pt idx="9">
                  <c:v>15</c:v>
                </c:pt>
                <c:pt idx="10">
                  <c:v>20</c:v>
                </c:pt>
                <c:pt idx="11">
                  <c:v>21</c:v>
                </c:pt>
                <c:pt idx="12">
                  <c:v>22</c:v>
                </c:pt>
                <c:pt idx="13">
                  <c:v>23.125</c:v>
                </c:pt>
                <c:pt idx="14">
                  <c:v>25.375</c:v>
                </c:pt>
                <c:pt idx="15">
                  <c:v>27.625</c:v>
                </c:pt>
              </c:numCache>
            </c:numRef>
          </c:xVal>
          <c:yVal>
            <c:numRef>
              <c:f>'[2]Bhangar Branch khal (data)'!$J$152:$J$167</c:f>
              <c:numCache>
                <c:formatCode>General</c:formatCode>
                <c:ptCount val="16"/>
                <c:pt idx="6">
                  <c:v>-6.2E-2</c:v>
                </c:pt>
                <c:pt idx="7">
                  <c:v>-5.7000000000000002E-2</c:v>
                </c:pt>
                <c:pt idx="8">
                  <c:v>-6.7000000000000004E-2</c:v>
                </c:pt>
                <c:pt idx="9">
                  <c:v>-7.1999999999999995E-2</c:v>
                </c:pt>
                <c:pt idx="10">
                  <c:v>-7.6999999999999999E-2</c:v>
                </c:pt>
                <c:pt idx="11">
                  <c:v>-0.68300000000000005</c:v>
                </c:pt>
                <c:pt idx="12">
                  <c:v>-0.85</c:v>
                </c:pt>
                <c:pt idx="13">
                  <c:v>-1.6</c:v>
                </c:pt>
                <c:pt idx="14">
                  <c:v>-1.6</c:v>
                </c:pt>
                <c:pt idx="15">
                  <c:v>-1.6</c:v>
                </c:pt>
              </c:numCache>
            </c:numRef>
          </c:yVal>
          <c:smooth val="0"/>
          <c:extLst>
            <c:ext xmlns:c16="http://schemas.microsoft.com/office/drawing/2014/chart" uri="{C3380CC4-5D6E-409C-BE32-E72D297353CC}">
              <c16:uniqueId val="{00000001-3190-4B0C-A42B-008CAB501E7F}"/>
            </c:ext>
          </c:extLst>
        </c:ser>
        <c:dLbls>
          <c:showLegendKey val="0"/>
          <c:showVal val="0"/>
          <c:showCatName val="0"/>
          <c:showSerName val="0"/>
          <c:showPercent val="0"/>
          <c:showBubbleSize val="0"/>
        </c:dLbls>
        <c:axId val="203105024"/>
        <c:axId val="203106560"/>
      </c:scatterChart>
      <c:valAx>
        <c:axId val="20310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6560"/>
        <c:crosses val="autoZero"/>
        <c:crossBetween val="midCat"/>
      </c:valAx>
      <c:valAx>
        <c:axId val="203106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'[2]Bhangar Branch khal (data)'!$B$170:$B$192</c:f>
              <c:numCache>
                <c:formatCode>General</c:formatCode>
                <c:ptCount val="23"/>
                <c:pt idx="0">
                  <c:v>0</c:v>
                </c:pt>
                <c:pt idx="1">
                  <c:v>5</c:v>
                </c:pt>
                <c:pt idx="2">
                  <c:v>10</c:v>
                </c:pt>
                <c:pt idx="3">
                  <c:v>15</c:v>
                </c:pt>
                <c:pt idx="4">
                  <c:v>20</c:v>
                </c:pt>
                <c:pt idx="5">
                  <c:v>22</c:v>
                </c:pt>
                <c:pt idx="6">
                  <c:v>24</c:v>
                </c:pt>
                <c:pt idx="7">
                  <c:v>25</c:v>
                </c:pt>
                <c:pt idx="8">
                  <c:v>26</c:v>
                </c:pt>
                <c:pt idx="9">
                  <c:v>27</c:v>
                </c:pt>
                <c:pt idx="10">
                  <c:v>28</c:v>
                </c:pt>
                <c:pt idx="11">
                  <c:v>30</c:v>
                </c:pt>
                <c:pt idx="12">
                  <c:v>32</c:v>
                </c:pt>
                <c:pt idx="13">
                  <c:v>35</c:v>
                </c:pt>
                <c:pt idx="14">
                  <c:v>45</c:v>
                </c:pt>
              </c:numCache>
            </c:numRef>
          </c:xVal>
          <c:yVal>
            <c:numRef>
              <c:f>'[2]Bhangar Branch khal (data)'!$C$170:$C$192</c:f>
              <c:numCache>
                <c:formatCode>General</c:formatCode>
                <c:ptCount val="23"/>
                <c:pt idx="0">
                  <c:v>9.5000000000000001E-2</c:v>
                </c:pt>
                <c:pt idx="1">
                  <c:v>8.4000000000000005E-2</c:v>
                </c:pt>
                <c:pt idx="2">
                  <c:v>7.4999999999999997E-2</c:v>
                </c:pt>
                <c:pt idx="3">
                  <c:v>7.0000000000000007E-2</c:v>
                </c:pt>
                <c:pt idx="4">
                  <c:v>6.4000000000000001E-2</c:v>
                </c:pt>
                <c:pt idx="5">
                  <c:v>-0.88700000000000001</c:v>
                </c:pt>
                <c:pt idx="6">
                  <c:v>-1.085</c:v>
                </c:pt>
                <c:pt idx="7">
                  <c:v>-1.2869999999999999</c:v>
                </c:pt>
                <c:pt idx="8">
                  <c:v>-1.335</c:v>
                </c:pt>
                <c:pt idx="9">
                  <c:v>-1.286</c:v>
                </c:pt>
                <c:pt idx="10">
                  <c:v>-1.087</c:v>
                </c:pt>
                <c:pt idx="11">
                  <c:v>-0.88600000000000001</c:v>
                </c:pt>
                <c:pt idx="12">
                  <c:v>8.5000000000000006E-2</c:v>
                </c:pt>
                <c:pt idx="13">
                  <c:v>0.09</c:v>
                </c:pt>
                <c:pt idx="14">
                  <c:v>7.6999999999999999E-2</c:v>
                </c:pt>
              </c:numCache>
            </c:numRef>
          </c:yVal>
          <c:smooth val="0"/>
          <c:extLst>
            <c:ext xmlns:c16="http://schemas.microsoft.com/office/drawing/2014/chart" uri="{C3380CC4-5D6E-409C-BE32-E72D297353CC}">
              <c16:uniqueId val="{00000000-2F1F-446A-85C3-1C0882139147}"/>
            </c:ext>
          </c:extLst>
        </c:ser>
        <c:ser>
          <c:idx val="1"/>
          <c:order val="1"/>
          <c:spPr>
            <a:ln w="12700">
              <a:solidFill>
                <a:srgbClr val="FF00FF"/>
              </a:solidFill>
              <a:prstDash val="solid"/>
            </a:ln>
          </c:spPr>
          <c:marker>
            <c:symbol val="none"/>
          </c:marker>
          <c:xVal>
            <c:numRef>
              <c:f>'[2]Bhangar Branch khal (data)'!$I$170:$I$192</c:f>
              <c:numCache>
                <c:formatCode>General</c:formatCode>
                <c:ptCount val="23"/>
                <c:pt idx="7">
                  <c:v>0</c:v>
                </c:pt>
                <c:pt idx="8">
                  <c:v>5</c:v>
                </c:pt>
                <c:pt idx="9">
                  <c:v>10</c:v>
                </c:pt>
                <c:pt idx="10">
                  <c:v>15</c:v>
                </c:pt>
                <c:pt idx="11">
                  <c:v>20</c:v>
                </c:pt>
                <c:pt idx="12">
                  <c:v>22</c:v>
                </c:pt>
                <c:pt idx="13">
                  <c:v>23</c:v>
                </c:pt>
                <c:pt idx="14">
                  <c:v>23.9</c:v>
                </c:pt>
                <c:pt idx="15">
                  <c:v>26.15</c:v>
                </c:pt>
                <c:pt idx="16">
                  <c:v>28.4</c:v>
                </c:pt>
                <c:pt idx="17">
                  <c:v>29.375</c:v>
                </c:pt>
                <c:pt idx="18">
                  <c:v>30</c:v>
                </c:pt>
                <c:pt idx="19">
                  <c:v>32</c:v>
                </c:pt>
                <c:pt idx="20">
                  <c:v>35</c:v>
                </c:pt>
                <c:pt idx="21">
                  <c:v>45</c:v>
                </c:pt>
              </c:numCache>
            </c:numRef>
          </c:xVal>
          <c:yVal>
            <c:numRef>
              <c:f>'[2]Bhangar Branch khal (data)'!$J$170:$J$192</c:f>
              <c:numCache>
                <c:formatCode>General</c:formatCode>
                <c:ptCount val="23"/>
                <c:pt idx="7">
                  <c:v>9.5000000000000001E-2</c:v>
                </c:pt>
                <c:pt idx="8">
                  <c:v>8.4000000000000005E-2</c:v>
                </c:pt>
                <c:pt idx="9">
                  <c:v>7.4999999999999997E-2</c:v>
                </c:pt>
                <c:pt idx="10">
                  <c:v>7.0000000000000007E-2</c:v>
                </c:pt>
                <c:pt idx="11">
                  <c:v>6.4000000000000001E-2</c:v>
                </c:pt>
                <c:pt idx="12">
                  <c:v>-0.88700000000000001</c:v>
                </c:pt>
                <c:pt idx="13">
                  <c:v>-1</c:v>
                </c:pt>
                <c:pt idx="14">
                  <c:v>-1.6</c:v>
                </c:pt>
                <c:pt idx="15">
                  <c:v>-1.6</c:v>
                </c:pt>
                <c:pt idx="16">
                  <c:v>-1.6</c:v>
                </c:pt>
                <c:pt idx="17">
                  <c:v>-0.95</c:v>
                </c:pt>
                <c:pt idx="18">
                  <c:v>-0.88600000000000001</c:v>
                </c:pt>
                <c:pt idx="19">
                  <c:v>8.5000000000000006E-2</c:v>
                </c:pt>
                <c:pt idx="20">
                  <c:v>0.09</c:v>
                </c:pt>
                <c:pt idx="21">
                  <c:v>7.6999999999999999E-2</c:v>
                </c:pt>
              </c:numCache>
            </c:numRef>
          </c:yVal>
          <c:smooth val="0"/>
          <c:extLst>
            <c:ext xmlns:c16="http://schemas.microsoft.com/office/drawing/2014/chart" uri="{C3380CC4-5D6E-409C-BE32-E72D297353CC}">
              <c16:uniqueId val="{00000001-2F1F-446A-85C3-1C0882139147}"/>
            </c:ext>
          </c:extLst>
        </c:ser>
        <c:dLbls>
          <c:showLegendKey val="0"/>
          <c:showVal val="0"/>
          <c:showCatName val="0"/>
          <c:showSerName val="0"/>
          <c:showPercent val="0"/>
          <c:showBubbleSize val="0"/>
        </c:dLbls>
        <c:axId val="203145216"/>
        <c:axId val="203146752"/>
      </c:scatterChart>
      <c:valAx>
        <c:axId val="20314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6752"/>
        <c:crosses val="autoZero"/>
        <c:crossBetween val="midCat"/>
      </c:valAx>
      <c:valAx>
        <c:axId val="20314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48342</xdr:rowOff>
    </xdr:from>
    <xdr:to>
      <xdr:col>19</xdr:col>
      <xdr:colOff>163973</xdr:colOff>
      <xdr:row>17</xdr:row>
      <xdr:rowOff>0</xdr:rowOff>
    </xdr:to>
    <xdr:graphicFrame macro="">
      <xdr:nvGraphicFramePr>
        <xdr:cNvPr id="5" name="Chart 152">
          <a:extLst>
            <a:ext uri="{FF2B5EF4-FFF2-40B4-BE49-F238E27FC236}">
              <a16:creationId xmlns:a16="http://schemas.microsoft.com/office/drawing/2014/main" id="{BC9AEE94-23D4-4549-9814-CDCB6F9D2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21</xdr:row>
      <xdr:rowOff>38817</xdr:rowOff>
    </xdr:from>
    <xdr:to>
      <xdr:col>19</xdr:col>
      <xdr:colOff>163973</xdr:colOff>
      <xdr:row>35</xdr:row>
      <xdr:rowOff>0</xdr:rowOff>
    </xdr:to>
    <xdr:graphicFrame macro="">
      <xdr:nvGraphicFramePr>
        <xdr:cNvPr id="6" name="Chart 152">
          <a:extLst>
            <a:ext uri="{FF2B5EF4-FFF2-40B4-BE49-F238E27FC236}">
              <a16:creationId xmlns:a16="http://schemas.microsoft.com/office/drawing/2014/main" id="{3A30B899-7412-426C-9B19-217D18622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40</xdr:row>
      <xdr:rowOff>38817</xdr:rowOff>
    </xdr:from>
    <xdr:to>
      <xdr:col>19</xdr:col>
      <xdr:colOff>163973</xdr:colOff>
      <xdr:row>54</xdr:row>
      <xdr:rowOff>0</xdr:rowOff>
    </xdr:to>
    <xdr:graphicFrame macro="">
      <xdr:nvGraphicFramePr>
        <xdr:cNvPr id="7" name="Chart 152">
          <a:extLst>
            <a:ext uri="{FF2B5EF4-FFF2-40B4-BE49-F238E27FC236}">
              <a16:creationId xmlns:a16="http://schemas.microsoft.com/office/drawing/2014/main" id="{ADD1FC37-F79E-4CD6-A4DC-FCA17EA28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8" name="Chart 152">
          <a:extLst>
            <a:ext uri="{FF2B5EF4-FFF2-40B4-BE49-F238E27FC236}">
              <a16:creationId xmlns:a16="http://schemas.microsoft.com/office/drawing/2014/main" id="{90A2688E-3D07-42A9-B4E7-2946D0AFE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88</xdr:row>
      <xdr:rowOff>38817</xdr:rowOff>
    </xdr:from>
    <xdr:to>
      <xdr:col>19</xdr:col>
      <xdr:colOff>163973</xdr:colOff>
      <xdr:row>102</xdr:row>
      <xdr:rowOff>0</xdr:rowOff>
    </xdr:to>
    <xdr:graphicFrame macro="">
      <xdr:nvGraphicFramePr>
        <xdr:cNvPr id="9" name="Chart 152">
          <a:extLst>
            <a:ext uri="{FF2B5EF4-FFF2-40B4-BE49-F238E27FC236}">
              <a16:creationId xmlns:a16="http://schemas.microsoft.com/office/drawing/2014/main" id="{B44F221D-0B78-4A5F-B04C-5FC258B3C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108</xdr:row>
      <xdr:rowOff>38817</xdr:rowOff>
    </xdr:from>
    <xdr:to>
      <xdr:col>19</xdr:col>
      <xdr:colOff>163973</xdr:colOff>
      <xdr:row>122</xdr:row>
      <xdr:rowOff>0</xdr:rowOff>
    </xdr:to>
    <xdr:graphicFrame macro="">
      <xdr:nvGraphicFramePr>
        <xdr:cNvPr id="10" name="Chart 152">
          <a:extLst>
            <a:ext uri="{FF2B5EF4-FFF2-40B4-BE49-F238E27FC236}">
              <a16:creationId xmlns:a16="http://schemas.microsoft.com/office/drawing/2014/main" id="{A6802EC1-7DB0-4468-A994-91FEF301D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11" name="Chart 152">
          <a:extLst>
            <a:ext uri="{FF2B5EF4-FFF2-40B4-BE49-F238E27FC236}">
              <a16:creationId xmlns:a16="http://schemas.microsoft.com/office/drawing/2014/main" id="{E0187E41-700E-4DD1-9278-075CEA2F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152</xdr:row>
      <xdr:rowOff>38817</xdr:rowOff>
    </xdr:from>
    <xdr:to>
      <xdr:col>19</xdr:col>
      <xdr:colOff>163973</xdr:colOff>
      <xdr:row>166</xdr:row>
      <xdr:rowOff>0</xdr:rowOff>
    </xdr:to>
    <xdr:graphicFrame macro="">
      <xdr:nvGraphicFramePr>
        <xdr:cNvPr id="12" name="Chart 152">
          <a:extLst>
            <a:ext uri="{FF2B5EF4-FFF2-40B4-BE49-F238E27FC236}">
              <a16:creationId xmlns:a16="http://schemas.microsoft.com/office/drawing/2014/main" id="{EEBDE6A3-71DD-47FD-8472-AA681157F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170</xdr:row>
      <xdr:rowOff>38817</xdr:rowOff>
    </xdr:from>
    <xdr:to>
      <xdr:col>19</xdr:col>
      <xdr:colOff>163973</xdr:colOff>
      <xdr:row>184</xdr:row>
      <xdr:rowOff>0</xdr:rowOff>
    </xdr:to>
    <xdr:graphicFrame macro="">
      <xdr:nvGraphicFramePr>
        <xdr:cNvPr id="13" name="Chart 152">
          <a:extLst>
            <a:ext uri="{FF2B5EF4-FFF2-40B4-BE49-F238E27FC236}">
              <a16:creationId xmlns:a16="http://schemas.microsoft.com/office/drawing/2014/main" id="{19E3C444-060E-4C0D-BF4B-4AA15CF3E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195</xdr:row>
      <xdr:rowOff>38817</xdr:rowOff>
    </xdr:from>
    <xdr:to>
      <xdr:col>19</xdr:col>
      <xdr:colOff>163973</xdr:colOff>
      <xdr:row>210</xdr:row>
      <xdr:rowOff>0</xdr:rowOff>
    </xdr:to>
    <xdr:graphicFrame macro="">
      <xdr:nvGraphicFramePr>
        <xdr:cNvPr id="14" name="Chart 152">
          <a:extLst>
            <a:ext uri="{FF2B5EF4-FFF2-40B4-BE49-F238E27FC236}">
              <a16:creationId xmlns:a16="http://schemas.microsoft.com/office/drawing/2014/main" id="{B1C7A211-4D81-4C71-82F2-55B2A56F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214</xdr:row>
      <xdr:rowOff>38817</xdr:rowOff>
    </xdr:from>
    <xdr:to>
      <xdr:col>19</xdr:col>
      <xdr:colOff>163973</xdr:colOff>
      <xdr:row>227</xdr:row>
      <xdr:rowOff>0</xdr:rowOff>
    </xdr:to>
    <xdr:graphicFrame macro="">
      <xdr:nvGraphicFramePr>
        <xdr:cNvPr id="15" name="Chart 152">
          <a:extLst>
            <a:ext uri="{FF2B5EF4-FFF2-40B4-BE49-F238E27FC236}">
              <a16:creationId xmlns:a16="http://schemas.microsoft.com/office/drawing/2014/main" id="{9041756B-44C8-4EB8-AB6A-E83660296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231</xdr:row>
      <xdr:rowOff>38817</xdr:rowOff>
    </xdr:from>
    <xdr:to>
      <xdr:col>19</xdr:col>
      <xdr:colOff>163973</xdr:colOff>
      <xdr:row>245</xdr:row>
      <xdr:rowOff>0</xdr:rowOff>
    </xdr:to>
    <xdr:graphicFrame macro="">
      <xdr:nvGraphicFramePr>
        <xdr:cNvPr id="16" name="Chart 152">
          <a:extLst>
            <a:ext uri="{FF2B5EF4-FFF2-40B4-BE49-F238E27FC236}">
              <a16:creationId xmlns:a16="http://schemas.microsoft.com/office/drawing/2014/main" id="{AF3B2E91-0C15-4172-A632-927713D4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259</xdr:row>
      <xdr:rowOff>38817</xdr:rowOff>
    </xdr:from>
    <xdr:to>
      <xdr:col>19</xdr:col>
      <xdr:colOff>163973</xdr:colOff>
      <xdr:row>273</xdr:row>
      <xdr:rowOff>0</xdr:rowOff>
    </xdr:to>
    <xdr:graphicFrame macro="">
      <xdr:nvGraphicFramePr>
        <xdr:cNvPr id="17" name="Chart 152">
          <a:extLst>
            <a:ext uri="{FF2B5EF4-FFF2-40B4-BE49-F238E27FC236}">
              <a16:creationId xmlns:a16="http://schemas.microsoft.com/office/drawing/2014/main" id="{2D4181FB-8B6B-47D4-811D-67B7F234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278</xdr:row>
      <xdr:rowOff>38817</xdr:rowOff>
    </xdr:from>
    <xdr:to>
      <xdr:col>19</xdr:col>
      <xdr:colOff>163973</xdr:colOff>
      <xdr:row>289</xdr:row>
      <xdr:rowOff>0</xdr:rowOff>
    </xdr:to>
    <xdr:graphicFrame macro="">
      <xdr:nvGraphicFramePr>
        <xdr:cNvPr id="18" name="Chart 152">
          <a:extLst>
            <a:ext uri="{FF2B5EF4-FFF2-40B4-BE49-F238E27FC236}">
              <a16:creationId xmlns:a16="http://schemas.microsoft.com/office/drawing/2014/main" id="{E6007224-EF8B-48DB-9E8B-94D490CE0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291</xdr:row>
      <xdr:rowOff>38817</xdr:rowOff>
    </xdr:from>
    <xdr:to>
      <xdr:col>19</xdr:col>
      <xdr:colOff>163973</xdr:colOff>
      <xdr:row>305</xdr:row>
      <xdr:rowOff>0</xdr:rowOff>
    </xdr:to>
    <xdr:graphicFrame macro="">
      <xdr:nvGraphicFramePr>
        <xdr:cNvPr id="19" name="Chart 152">
          <a:extLst>
            <a:ext uri="{FF2B5EF4-FFF2-40B4-BE49-F238E27FC236}">
              <a16:creationId xmlns:a16="http://schemas.microsoft.com/office/drawing/2014/main" id="{08B20504-3F14-4D88-A290-9F59398AC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130789</xdr:colOff>
      <xdr:row>306</xdr:row>
      <xdr:rowOff>134068</xdr:rowOff>
    </xdr:from>
    <xdr:to>
      <xdr:col>19</xdr:col>
      <xdr:colOff>125873</xdr:colOff>
      <xdr:row>319</xdr:row>
      <xdr:rowOff>28576</xdr:rowOff>
    </xdr:to>
    <xdr:graphicFrame macro="">
      <xdr:nvGraphicFramePr>
        <xdr:cNvPr id="20" name="Chart 152">
          <a:extLst>
            <a:ext uri="{FF2B5EF4-FFF2-40B4-BE49-F238E27FC236}">
              <a16:creationId xmlns:a16="http://schemas.microsoft.com/office/drawing/2014/main" id="{7DDB003F-4A33-4D9A-8558-C00DB538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326</xdr:row>
      <xdr:rowOff>38817</xdr:rowOff>
    </xdr:from>
    <xdr:to>
      <xdr:col>19</xdr:col>
      <xdr:colOff>163973</xdr:colOff>
      <xdr:row>340</xdr:row>
      <xdr:rowOff>0</xdr:rowOff>
    </xdr:to>
    <xdr:graphicFrame macro="">
      <xdr:nvGraphicFramePr>
        <xdr:cNvPr id="21" name="Chart 152">
          <a:extLst>
            <a:ext uri="{FF2B5EF4-FFF2-40B4-BE49-F238E27FC236}">
              <a16:creationId xmlns:a16="http://schemas.microsoft.com/office/drawing/2014/main" id="{111D1E17-D2C1-43AF-A457-6681F18C6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345</xdr:row>
      <xdr:rowOff>38817</xdr:rowOff>
    </xdr:from>
    <xdr:to>
      <xdr:col>19</xdr:col>
      <xdr:colOff>163973</xdr:colOff>
      <xdr:row>359</xdr:row>
      <xdr:rowOff>0</xdr:rowOff>
    </xdr:to>
    <xdr:graphicFrame macro="">
      <xdr:nvGraphicFramePr>
        <xdr:cNvPr id="22" name="Chart 152">
          <a:extLst>
            <a:ext uri="{FF2B5EF4-FFF2-40B4-BE49-F238E27FC236}">
              <a16:creationId xmlns:a16="http://schemas.microsoft.com/office/drawing/2014/main" id="{3B1782B1-D7A0-4B39-8A8C-4617312C6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365</xdr:row>
      <xdr:rowOff>38817</xdr:rowOff>
    </xdr:from>
    <xdr:to>
      <xdr:col>19</xdr:col>
      <xdr:colOff>163973</xdr:colOff>
      <xdr:row>379</xdr:row>
      <xdr:rowOff>0</xdr:rowOff>
    </xdr:to>
    <xdr:graphicFrame macro="">
      <xdr:nvGraphicFramePr>
        <xdr:cNvPr id="23" name="Chart 152">
          <a:extLst>
            <a:ext uri="{FF2B5EF4-FFF2-40B4-BE49-F238E27FC236}">
              <a16:creationId xmlns:a16="http://schemas.microsoft.com/office/drawing/2014/main" id="{ACA71DA0-DF0B-4276-8C30-9C4DD45F8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391</xdr:row>
      <xdr:rowOff>38817</xdr:rowOff>
    </xdr:from>
    <xdr:to>
      <xdr:col>19</xdr:col>
      <xdr:colOff>163973</xdr:colOff>
      <xdr:row>405</xdr:row>
      <xdr:rowOff>0</xdr:rowOff>
    </xdr:to>
    <xdr:graphicFrame macro="">
      <xdr:nvGraphicFramePr>
        <xdr:cNvPr id="24" name="Chart 152">
          <a:extLst>
            <a:ext uri="{FF2B5EF4-FFF2-40B4-BE49-F238E27FC236}">
              <a16:creationId xmlns:a16="http://schemas.microsoft.com/office/drawing/2014/main" id="{8C2D55C4-E9EF-4C90-94EF-651E2A246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19%20Nawdanga%20Khal\CS%20of%20Nawdanga%20khal.xlsx" TargetMode="External"/><Relationship Id="rId1" Type="http://schemas.openxmlformats.org/officeDocument/2006/relationships/externalLinkPath" Target="CS%20of%20Nawdanga%20kh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1%20Bhangar%20Branch%20Khal\CS%20of%20Bhangar%20Branch%20khal.xlsx" TargetMode="External"/><Relationship Id="rId1" Type="http://schemas.openxmlformats.org/officeDocument/2006/relationships/externalLinkPath" Target="CS%20of%20Bhangar%20Branch%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Nawdanga khal"/>
      <sheetName val="Outfall khal"/>
      <sheetName val="Nawdanga khal"/>
      <sheetName val="Abstract of earth"/>
      <sheetName val="Nawdanga khal (Data)"/>
    </sheetNames>
    <sheetDataSet>
      <sheetData sheetId="0"/>
      <sheetData sheetId="1">
        <row r="5">
          <cell r="B5">
            <v>0</v>
          </cell>
          <cell r="C5">
            <v>3.7999999999999999E-2</v>
          </cell>
        </row>
        <row r="6">
          <cell r="B6">
            <v>5</v>
          </cell>
          <cell r="C6">
            <v>2.8000000000000001E-2</v>
          </cell>
          <cell r="H6">
            <v>0</v>
          </cell>
          <cell r="I6">
            <v>2.1709999999999998</v>
          </cell>
        </row>
        <row r="7">
          <cell r="B7">
            <v>10</v>
          </cell>
          <cell r="C7">
            <v>0.02</v>
          </cell>
          <cell r="H7">
            <v>5</v>
          </cell>
          <cell r="I7">
            <v>2.1840000000000002</v>
          </cell>
        </row>
        <row r="8">
          <cell r="B8">
            <v>11</v>
          </cell>
          <cell r="C8">
            <v>1.9E-2</v>
          </cell>
          <cell r="H8">
            <v>10</v>
          </cell>
          <cell r="I8">
            <v>2.1960000000000002</v>
          </cell>
        </row>
        <row r="9">
          <cell r="B9">
            <v>13</v>
          </cell>
          <cell r="C9">
            <v>-0.02</v>
          </cell>
          <cell r="H9">
            <v>12</v>
          </cell>
          <cell r="I9">
            <v>1.306</v>
          </cell>
        </row>
        <row r="10">
          <cell r="B10">
            <v>15</v>
          </cell>
          <cell r="C10">
            <v>-2.5999999999999999E-2</v>
          </cell>
          <cell r="H10">
            <v>15</v>
          </cell>
          <cell r="I10">
            <v>0.70899999999999996</v>
          </cell>
        </row>
        <row r="11">
          <cell r="B11">
            <v>16</v>
          </cell>
          <cell r="C11">
            <v>-8.1000000000000003E-2</v>
          </cell>
          <cell r="H11">
            <v>18</v>
          </cell>
          <cell r="I11">
            <v>-0.20799999999999999</v>
          </cell>
        </row>
        <row r="12">
          <cell r="B12">
            <v>17</v>
          </cell>
          <cell r="C12">
            <v>-2.1999999999999999E-2</v>
          </cell>
          <cell r="H12">
            <v>21</v>
          </cell>
          <cell r="I12">
            <v>-0.69599999999999995</v>
          </cell>
        </row>
        <row r="13">
          <cell r="B13">
            <v>19</v>
          </cell>
          <cell r="C13">
            <v>0.14099999999999999</v>
          </cell>
          <cell r="H13">
            <v>23.2</v>
          </cell>
          <cell r="I13">
            <v>-1.1000000000000001</v>
          </cell>
        </row>
        <row r="14">
          <cell r="B14">
            <v>21</v>
          </cell>
          <cell r="C14">
            <v>0.42299999999999999</v>
          </cell>
          <cell r="H14">
            <v>27</v>
          </cell>
          <cell r="I14">
            <v>-3</v>
          </cell>
        </row>
        <row r="15">
          <cell r="B15">
            <v>22</v>
          </cell>
          <cell r="C15">
            <v>2.3839999999999999</v>
          </cell>
          <cell r="H15">
            <v>36</v>
          </cell>
          <cell r="I15">
            <v>-3</v>
          </cell>
        </row>
        <row r="16">
          <cell r="B16">
            <v>27</v>
          </cell>
          <cell r="C16">
            <v>2.3940000000000001</v>
          </cell>
          <cell r="H16">
            <v>45</v>
          </cell>
          <cell r="I16">
            <v>-3</v>
          </cell>
        </row>
        <row r="17">
          <cell r="B17">
            <v>30</v>
          </cell>
          <cell r="C17">
            <v>2.3079999999999998</v>
          </cell>
          <cell r="H17">
            <v>49</v>
          </cell>
          <cell r="I17">
            <v>-1</v>
          </cell>
        </row>
        <row r="18">
          <cell r="H18">
            <v>50</v>
          </cell>
          <cell r="I18">
            <v>-0.69399999999999995</v>
          </cell>
        </row>
        <row r="25">
          <cell r="B25">
            <v>0</v>
          </cell>
          <cell r="C25">
            <v>1.8640000000000001</v>
          </cell>
        </row>
        <row r="26">
          <cell r="B26">
            <v>2</v>
          </cell>
          <cell r="C26">
            <v>1.847</v>
          </cell>
          <cell r="H26">
            <v>0</v>
          </cell>
          <cell r="I26">
            <v>1.8839999999999999</v>
          </cell>
        </row>
        <row r="27">
          <cell r="B27">
            <v>5</v>
          </cell>
          <cell r="C27">
            <v>1.8380000000000001</v>
          </cell>
          <cell r="H27">
            <v>5</v>
          </cell>
          <cell r="I27">
            <v>1.861</v>
          </cell>
        </row>
        <row r="28">
          <cell r="B28">
            <v>7</v>
          </cell>
          <cell r="C28">
            <v>0.219</v>
          </cell>
          <cell r="H28">
            <v>10</v>
          </cell>
          <cell r="I28">
            <v>1.8089999999999999</v>
          </cell>
        </row>
        <row r="29">
          <cell r="B29">
            <v>8</v>
          </cell>
          <cell r="C29">
            <v>-1.2E-2</v>
          </cell>
          <cell r="H29">
            <v>12</v>
          </cell>
          <cell r="I29">
            <v>1.129</v>
          </cell>
        </row>
        <row r="30">
          <cell r="B30">
            <v>9</v>
          </cell>
          <cell r="C30">
            <v>-0.20200000000000001</v>
          </cell>
          <cell r="H30">
            <v>15</v>
          </cell>
          <cell r="I30">
            <v>0.308</v>
          </cell>
        </row>
        <row r="31">
          <cell r="B31">
            <v>10</v>
          </cell>
          <cell r="C31">
            <v>-0.251</v>
          </cell>
          <cell r="H31">
            <v>20</v>
          </cell>
          <cell r="I31">
            <v>-0.28100000000000003</v>
          </cell>
        </row>
        <row r="32">
          <cell r="B32">
            <v>11</v>
          </cell>
          <cell r="C32">
            <v>-0.20300000000000001</v>
          </cell>
          <cell r="H32">
            <v>25</v>
          </cell>
          <cell r="I32">
            <v>-0.95099999999999996</v>
          </cell>
        </row>
        <row r="33">
          <cell r="B33">
            <v>12</v>
          </cell>
          <cell r="C33">
            <v>-6.0999999999999999E-2</v>
          </cell>
          <cell r="H33">
            <v>25.22</v>
          </cell>
          <cell r="I33">
            <v>-1.1000000000000001</v>
          </cell>
        </row>
        <row r="34">
          <cell r="B34">
            <v>13</v>
          </cell>
          <cell r="C34">
            <v>0.224</v>
          </cell>
          <cell r="H34">
            <v>29</v>
          </cell>
          <cell r="I34">
            <v>-2.99</v>
          </cell>
        </row>
        <row r="35">
          <cell r="B35">
            <v>15</v>
          </cell>
          <cell r="C35">
            <v>2.2490000000000001</v>
          </cell>
          <cell r="H35">
            <v>38</v>
          </cell>
          <cell r="I35">
            <v>-2.99</v>
          </cell>
        </row>
        <row r="36">
          <cell r="B36">
            <v>20</v>
          </cell>
          <cell r="C36">
            <v>2.2589999999999999</v>
          </cell>
          <cell r="H36">
            <v>47</v>
          </cell>
          <cell r="I36">
            <v>-2.99</v>
          </cell>
        </row>
        <row r="37">
          <cell r="B37">
            <v>25</v>
          </cell>
          <cell r="C37">
            <v>2.2639999999999998</v>
          </cell>
          <cell r="H37">
            <v>51.38</v>
          </cell>
          <cell r="I37">
            <v>-0.8</v>
          </cell>
        </row>
        <row r="38">
          <cell r="H38">
            <v>55</v>
          </cell>
          <cell r="I38">
            <v>-0.29099999999999998</v>
          </cell>
        </row>
        <row r="39">
          <cell r="H39">
            <v>58</v>
          </cell>
          <cell r="I39">
            <v>-9.1999999999999998E-2</v>
          </cell>
        </row>
        <row r="40">
          <cell r="H40">
            <v>60</v>
          </cell>
          <cell r="I40">
            <v>0.70099999999999996</v>
          </cell>
        </row>
        <row r="41">
          <cell r="H41">
            <v>62</v>
          </cell>
          <cell r="I41">
            <v>1.4590000000000001</v>
          </cell>
        </row>
        <row r="42">
          <cell r="H42">
            <v>65</v>
          </cell>
          <cell r="I42">
            <v>1.45</v>
          </cell>
        </row>
        <row r="46">
          <cell r="B46">
            <v>0</v>
          </cell>
          <cell r="C46">
            <v>0.83899999999999997</v>
          </cell>
        </row>
        <row r="47">
          <cell r="B47">
            <v>5</v>
          </cell>
          <cell r="C47">
            <v>0.84499999999999997</v>
          </cell>
        </row>
        <row r="48">
          <cell r="B48">
            <v>6</v>
          </cell>
          <cell r="C48">
            <v>2.0350000000000001</v>
          </cell>
        </row>
        <row r="49">
          <cell r="B49">
            <v>10</v>
          </cell>
          <cell r="C49">
            <v>2.024</v>
          </cell>
        </row>
        <row r="50">
          <cell r="B50">
            <v>11</v>
          </cell>
          <cell r="C50">
            <v>0.38800000000000001</v>
          </cell>
        </row>
        <row r="51">
          <cell r="B51">
            <v>13</v>
          </cell>
          <cell r="C51">
            <v>3.9E-2</v>
          </cell>
        </row>
        <row r="52">
          <cell r="B52">
            <v>15</v>
          </cell>
          <cell r="C52">
            <v>-0.13600000000000001</v>
          </cell>
          <cell r="H52">
            <v>0</v>
          </cell>
          <cell r="I52">
            <v>1.925</v>
          </cell>
        </row>
        <row r="53">
          <cell r="B53">
            <v>16</v>
          </cell>
          <cell r="C53">
            <v>-0.121</v>
          </cell>
          <cell r="H53">
            <v>5</v>
          </cell>
          <cell r="I53">
            <v>1.9119999999999999</v>
          </cell>
        </row>
        <row r="54">
          <cell r="B54">
            <v>17</v>
          </cell>
          <cell r="C54">
            <v>-0.161</v>
          </cell>
          <cell r="H54">
            <v>6.2200000000000006</v>
          </cell>
          <cell r="I54">
            <v>1.91</v>
          </cell>
        </row>
        <row r="55">
          <cell r="B55">
            <v>19</v>
          </cell>
          <cell r="C55">
            <v>2.8000000000000001E-2</v>
          </cell>
          <cell r="H55">
            <v>16</v>
          </cell>
          <cell r="I55">
            <v>-2.98</v>
          </cell>
        </row>
        <row r="56">
          <cell r="B56">
            <v>21</v>
          </cell>
          <cell r="C56">
            <v>0.374</v>
          </cell>
          <cell r="H56">
            <v>25</v>
          </cell>
          <cell r="I56">
            <v>-2.98</v>
          </cell>
        </row>
        <row r="57">
          <cell r="B57">
            <v>22</v>
          </cell>
          <cell r="C57">
            <v>2.4990000000000001</v>
          </cell>
          <cell r="H57">
            <v>34</v>
          </cell>
          <cell r="I57">
            <v>-2.98</v>
          </cell>
        </row>
        <row r="58">
          <cell r="B58">
            <v>25</v>
          </cell>
          <cell r="C58">
            <v>2.5089999999999999</v>
          </cell>
          <cell r="H58">
            <v>44.06</v>
          </cell>
          <cell r="I58">
            <v>2.0499999999999998</v>
          </cell>
        </row>
        <row r="59">
          <cell r="H59">
            <v>45</v>
          </cell>
          <cell r="I59">
            <v>2.0379999999999998</v>
          </cell>
        </row>
        <row r="60">
          <cell r="H60">
            <v>50</v>
          </cell>
          <cell r="I60">
            <v>2.0249999999999999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hangar Branch khal (2)"/>
      <sheetName val="Offtake khal"/>
      <sheetName val="Outfall khal"/>
      <sheetName val="Bhangar Branch khal"/>
      <sheetName val="Abstract of earth"/>
      <sheetName val="Bhangar Branch khal (data)"/>
    </sheetNames>
    <sheetDataSet>
      <sheetData sheetId="0" refreshError="1"/>
      <sheetData sheetId="1" refreshError="1"/>
      <sheetData sheetId="2" refreshError="1"/>
      <sheetData sheetId="3" refreshError="1"/>
      <sheetData sheetId="4" refreshError="1"/>
      <sheetData sheetId="5">
        <row r="5">
          <cell r="B5">
            <v>0</v>
          </cell>
          <cell r="C5">
            <v>0.26800000000000002</v>
          </cell>
        </row>
        <row r="6">
          <cell r="B6">
            <v>5</v>
          </cell>
          <cell r="C6">
            <v>0.25900000000000001</v>
          </cell>
          <cell r="I6">
            <v>0</v>
          </cell>
          <cell r="J6">
            <v>0.26800000000000002</v>
          </cell>
        </row>
        <row r="7">
          <cell r="B7">
            <v>10</v>
          </cell>
          <cell r="C7">
            <v>0.23899999999999999</v>
          </cell>
          <cell r="I7">
            <v>5</v>
          </cell>
          <cell r="J7">
            <v>0.25900000000000001</v>
          </cell>
        </row>
        <row r="8">
          <cell r="B8">
            <v>11</v>
          </cell>
          <cell r="C8">
            <v>-0.111</v>
          </cell>
          <cell r="I8">
            <v>9.8000000000000007</v>
          </cell>
          <cell r="J8">
            <v>0.23899999999999999</v>
          </cell>
        </row>
        <row r="9">
          <cell r="B9">
            <v>13</v>
          </cell>
          <cell r="C9">
            <v>-0.17199999999999999</v>
          </cell>
          <cell r="I9">
            <v>12.5585</v>
          </cell>
          <cell r="J9">
            <v>-1.6</v>
          </cell>
        </row>
        <row r="10">
          <cell r="B10">
            <v>14</v>
          </cell>
          <cell r="C10">
            <v>-0.30599999999999999</v>
          </cell>
          <cell r="I10">
            <v>14.8085</v>
          </cell>
          <cell r="J10">
            <v>-1.6</v>
          </cell>
        </row>
        <row r="11">
          <cell r="B11">
            <v>15</v>
          </cell>
          <cell r="C11">
            <v>-0.379</v>
          </cell>
          <cell r="I11">
            <v>17.058500000000002</v>
          </cell>
          <cell r="J11">
            <v>-1.6</v>
          </cell>
        </row>
        <row r="12">
          <cell r="B12">
            <v>16</v>
          </cell>
          <cell r="C12">
            <v>-0.307</v>
          </cell>
          <cell r="I12">
            <v>20.477000000000004</v>
          </cell>
          <cell r="J12">
            <v>0.67900000000000005</v>
          </cell>
        </row>
        <row r="13">
          <cell r="B13">
            <v>17</v>
          </cell>
          <cell r="C13">
            <v>-0.17199999999999999</v>
          </cell>
          <cell r="I13">
            <v>25</v>
          </cell>
          <cell r="J13">
            <v>0.67400000000000004</v>
          </cell>
        </row>
        <row r="14">
          <cell r="B14">
            <v>19</v>
          </cell>
          <cell r="C14">
            <v>-1.0999999999999999E-2</v>
          </cell>
          <cell r="I14">
            <v>30</v>
          </cell>
          <cell r="J14">
            <v>0.65900000000000003</v>
          </cell>
        </row>
        <row r="15">
          <cell r="B15">
            <v>20</v>
          </cell>
          <cell r="C15">
            <v>0.67900000000000005</v>
          </cell>
          <cell r="I15">
            <v>30</v>
          </cell>
          <cell r="J15">
            <v>0.65900000000000003</v>
          </cell>
        </row>
        <row r="16">
          <cell r="B16">
            <v>25</v>
          </cell>
          <cell r="C16">
            <v>0.67400000000000004</v>
          </cell>
        </row>
        <row r="17">
          <cell r="B17">
            <v>30</v>
          </cell>
          <cell r="C17">
            <v>0.65900000000000003</v>
          </cell>
        </row>
        <row r="21">
          <cell r="B21">
            <v>0</v>
          </cell>
          <cell r="C21">
            <v>0.30199999999999999</v>
          </cell>
        </row>
        <row r="22">
          <cell r="B22">
            <v>5</v>
          </cell>
          <cell r="C22">
            <v>0.29299999999999998</v>
          </cell>
          <cell r="I22">
            <v>0</v>
          </cell>
          <cell r="J22">
            <v>0.30199999999999999</v>
          </cell>
        </row>
        <row r="23">
          <cell r="B23">
            <v>8</v>
          </cell>
          <cell r="C23">
            <v>0.247</v>
          </cell>
          <cell r="I23">
            <v>5</v>
          </cell>
          <cell r="J23">
            <v>0.29299999999999998</v>
          </cell>
        </row>
        <row r="24">
          <cell r="B24">
            <v>9</v>
          </cell>
          <cell r="C24">
            <v>1.103</v>
          </cell>
          <cell r="I24">
            <v>8</v>
          </cell>
          <cell r="J24">
            <v>0.247</v>
          </cell>
        </row>
        <row r="25">
          <cell r="B25">
            <v>10</v>
          </cell>
          <cell r="C25">
            <v>1.0980000000000001</v>
          </cell>
          <cell r="I25">
            <v>9</v>
          </cell>
          <cell r="J25">
            <v>1.103</v>
          </cell>
        </row>
        <row r="26">
          <cell r="B26">
            <v>11</v>
          </cell>
          <cell r="C26">
            <v>0.85799999999999998</v>
          </cell>
          <cell r="I26">
            <v>13.054500000000001</v>
          </cell>
          <cell r="J26">
            <v>-1.6</v>
          </cell>
        </row>
        <row r="27">
          <cell r="B27">
            <v>12</v>
          </cell>
          <cell r="C27">
            <v>-0.38300000000000001</v>
          </cell>
          <cell r="I27">
            <v>15.304500000000001</v>
          </cell>
          <cell r="J27">
            <v>-1.6</v>
          </cell>
        </row>
        <row r="28">
          <cell r="B28">
            <v>13</v>
          </cell>
          <cell r="C28">
            <v>-0.63800000000000001</v>
          </cell>
          <cell r="I28">
            <v>17.554500000000001</v>
          </cell>
          <cell r="J28">
            <v>-1.6</v>
          </cell>
        </row>
        <row r="29">
          <cell r="B29">
            <v>14</v>
          </cell>
          <cell r="C29">
            <v>-0.68700000000000006</v>
          </cell>
          <cell r="I29">
            <v>20.302500000000002</v>
          </cell>
          <cell r="J29">
            <v>0.23200000000000001</v>
          </cell>
        </row>
        <row r="30">
          <cell r="B30">
            <v>15</v>
          </cell>
          <cell r="C30">
            <v>-0.63900000000000001</v>
          </cell>
          <cell r="I30">
            <v>25</v>
          </cell>
          <cell r="J30">
            <v>0.23200000000000001</v>
          </cell>
        </row>
        <row r="31">
          <cell r="B31">
            <v>16</v>
          </cell>
          <cell r="C31">
            <v>-0.36799999999999999</v>
          </cell>
          <cell r="I31">
            <v>30</v>
          </cell>
          <cell r="J31">
            <v>0.22800000000000001</v>
          </cell>
        </row>
        <row r="32">
          <cell r="B32">
            <v>17</v>
          </cell>
          <cell r="C32">
            <v>-0.307</v>
          </cell>
          <cell r="I32">
            <v>35</v>
          </cell>
          <cell r="J32">
            <v>0.218</v>
          </cell>
        </row>
        <row r="33">
          <cell r="B33">
            <v>18</v>
          </cell>
          <cell r="C33">
            <v>0.24299999999999999</v>
          </cell>
        </row>
        <row r="34">
          <cell r="B34">
            <v>25</v>
          </cell>
          <cell r="C34">
            <v>0.23200000000000001</v>
          </cell>
        </row>
        <row r="35">
          <cell r="B35">
            <v>30</v>
          </cell>
          <cell r="C35">
            <v>0.22800000000000001</v>
          </cell>
        </row>
        <row r="36">
          <cell r="B36">
            <v>35</v>
          </cell>
          <cell r="C36">
            <v>0.218</v>
          </cell>
        </row>
        <row r="40">
          <cell r="B40">
            <v>0</v>
          </cell>
          <cell r="C40">
            <v>0.32400000000000001</v>
          </cell>
        </row>
        <row r="41">
          <cell r="B41">
            <v>5</v>
          </cell>
          <cell r="C41">
            <v>0.29899999999999999</v>
          </cell>
        </row>
        <row r="42">
          <cell r="B42">
            <v>6</v>
          </cell>
          <cell r="C42">
            <v>1.0880000000000001</v>
          </cell>
        </row>
        <row r="43">
          <cell r="B43">
            <v>8</v>
          </cell>
          <cell r="C43">
            <v>1.0780000000000001</v>
          </cell>
        </row>
        <row r="44">
          <cell r="B44">
            <v>8.5</v>
          </cell>
          <cell r="C44">
            <v>0.57299999999999995</v>
          </cell>
        </row>
        <row r="45">
          <cell r="B45">
            <v>10</v>
          </cell>
          <cell r="C45">
            <v>0.57199999999999995</v>
          </cell>
        </row>
        <row r="46">
          <cell r="B46">
            <v>11</v>
          </cell>
          <cell r="C46">
            <v>-0.86099999999999999</v>
          </cell>
          <cell r="I46">
            <v>0</v>
          </cell>
          <cell r="J46">
            <v>0.32400000000000001</v>
          </cell>
        </row>
        <row r="47">
          <cell r="B47">
            <v>12</v>
          </cell>
          <cell r="C47">
            <v>-1.1220000000000001</v>
          </cell>
          <cell r="I47">
            <v>5</v>
          </cell>
          <cell r="J47">
            <v>0.29899999999999999</v>
          </cell>
        </row>
        <row r="48">
          <cell r="B48">
            <v>13</v>
          </cell>
          <cell r="C48">
            <v>-1.3129999999999999</v>
          </cell>
          <cell r="I48">
            <v>6</v>
          </cell>
          <cell r="J48">
            <v>1.0880000000000001</v>
          </cell>
        </row>
        <row r="49">
          <cell r="B49">
            <v>14</v>
          </cell>
          <cell r="C49">
            <v>-1.365</v>
          </cell>
          <cell r="I49">
            <v>8</v>
          </cell>
          <cell r="J49">
            <v>1.0780000000000001</v>
          </cell>
        </row>
        <row r="50">
          <cell r="B50">
            <v>15</v>
          </cell>
          <cell r="C50">
            <v>-1.3120000000000001</v>
          </cell>
          <cell r="I50">
            <v>8.5</v>
          </cell>
          <cell r="J50">
            <v>0.57299999999999995</v>
          </cell>
        </row>
        <row r="51">
          <cell r="B51">
            <v>16</v>
          </cell>
          <cell r="C51">
            <v>-1.1220000000000001</v>
          </cell>
          <cell r="I51">
            <v>10</v>
          </cell>
          <cell r="J51">
            <v>0.57199999999999995</v>
          </cell>
        </row>
        <row r="52">
          <cell r="B52">
            <v>17</v>
          </cell>
          <cell r="C52">
            <v>-0.871</v>
          </cell>
          <cell r="I52">
            <v>11</v>
          </cell>
          <cell r="J52">
            <v>-0.86099999999999999</v>
          </cell>
        </row>
        <row r="53">
          <cell r="B53">
            <v>18</v>
          </cell>
          <cell r="C53">
            <v>0.22900000000000001</v>
          </cell>
          <cell r="I53">
            <v>12.108499999999999</v>
          </cell>
          <cell r="J53">
            <v>-1.6</v>
          </cell>
        </row>
        <row r="54">
          <cell r="B54">
            <v>25</v>
          </cell>
          <cell r="C54">
            <v>0.23400000000000001</v>
          </cell>
          <cell r="I54">
            <v>14.358499999999999</v>
          </cell>
          <cell r="J54">
            <v>-1.6</v>
          </cell>
        </row>
        <row r="55">
          <cell r="B55">
            <v>30</v>
          </cell>
          <cell r="C55">
            <v>0.23899999999999999</v>
          </cell>
          <cell r="I55">
            <v>16.608499999999999</v>
          </cell>
          <cell r="J55">
            <v>-1.6</v>
          </cell>
        </row>
        <row r="56">
          <cell r="B56">
            <v>35</v>
          </cell>
          <cell r="C56">
            <v>0.249</v>
          </cell>
          <cell r="I56">
            <v>19.3565</v>
          </cell>
          <cell r="J56">
            <v>0.23200000000000001</v>
          </cell>
        </row>
        <row r="57">
          <cell r="I57">
            <v>25</v>
          </cell>
          <cell r="J57">
            <v>0.23400000000000001</v>
          </cell>
        </row>
        <row r="58">
          <cell r="I58">
            <v>30</v>
          </cell>
          <cell r="J58">
            <v>0.23899999999999999</v>
          </cell>
        </row>
        <row r="59">
          <cell r="I59">
            <v>35</v>
          </cell>
          <cell r="J59">
            <v>0.249</v>
          </cell>
        </row>
        <row r="65">
          <cell r="B65">
            <v>0</v>
          </cell>
          <cell r="C65">
            <v>0.39900000000000002</v>
          </cell>
        </row>
        <row r="66">
          <cell r="B66">
            <v>5</v>
          </cell>
          <cell r="C66">
            <v>0.38800000000000001</v>
          </cell>
        </row>
        <row r="67">
          <cell r="B67">
            <v>10</v>
          </cell>
          <cell r="C67">
            <v>0.378</v>
          </cell>
        </row>
        <row r="68">
          <cell r="B68">
            <v>12</v>
          </cell>
          <cell r="C68">
            <v>2.069</v>
          </cell>
        </row>
        <row r="69">
          <cell r="B69">
            <v>14</v>
          </cell>
          <cell r="C69">
            <v>1.919</v>
          </cell>
        </row>
        <row r="70">
          <cell r="B70">
            <v>16</v>
          </cell>
          <cell r="C70">
            <v>0.70799999999999996</v>
          </cell>
        </row>
        <row r="71">
          <cell r="B71">
            <v>17</v>
          </cell>
          <cell r="C71">
            <v>0.69699999999999995</v>
          </cell>
          <cell r="I71">
            <v>0</v>
          </cell>
          <cell r="J71">
            <v>0.39900000000000002</v>
          </cell>
        </row>
        <row r="72">
          <cell r="B72">
            <v>18</v>
          </cell>
          <cell r="C72">
            <v>-0.622</v>
          </cell>
          <cell r="I72">
            <v>5</v>
          </cell>
          <cell r="J72">
            <v>0.38800000000000001</v>
          </cell>
        </row>
        <row r="73">
          <cell r="B73">
            <v>19</v>
          </cell>
          <cell r="C73">
            <v>-0.86099999999999999</v>
          </cell>
          <cell r="I73">
            <v>10</v>
          </cell>
          <cell r="J73">
            <v>0.378</v>
          </cell>
        </row>
        <row r="74">
          <cell r="B74">
            <v>20</v>
          </cell>
          <cell r="C74">
            <v>-1.022</v>
          </cell>
          <cell r="I74">
            <v>12</v>
          </cell>
          <cell r="J74">
            <v>2.069</v>
          </cell>
        </row>
        <row r="75">
          <cell r="B75">
            <v>21</v>
          </cell>
          <cell r="C75">
            <v>-1.2230000000000001</v>
          </cell>
          <cell r="I75">
            <v>14</v>
          </cell>
          <cell r="J75">
            <v>1.919</v>
          </cell>
        </row>
        <row r="76">
          <cell r="B76">
            <v>22</v>
          </cell>
          <cell r="C76">
            <v>-1.2709999999999999</v>
          </cell>
          <cell r="I76">
            <v>16</v>
          </cell>
          <cell r="J76">
            <v>0.70799999999999996</v>
          </cell>
        </row>
        <row r="77">
          <cell r="B77">
            <v>23</v>
          </cell>
          <cell r="C77">
            <v>-1.222</v>
          </cell>
          <cell r="I77">
            <v>17</v>
          </cell>
          <cell r="J77">
            <v>0.69699999999999995</v>
          </cell>
        </row>
        <row r="78">
          <cell r="B78">
            <v>24</v>
          </cell>
          <cell r="C78">
            <v>-1.022</v>
          </cell>
          <cell r="I78">
            <v>18</v>
          </cell>
          <cell r="J78">
            <v>-0.622</v>
          </cell>
        </row>
        <row r="79">
          <cell r="B79">
            <v>25</v>
          </cell>
          <cell r="C79">
            <v>-0.72299999999999998</v>
          </cell>
          <cell r="I79">
            <v>19.466999999999999</v>
          </cell>
          <cell r="J79">
            <v>-1.6</v>
          </cell>
        </row>
        <row r="80">
          <cell r="B80">
            <v>26</v>
          </cell>
          <cell r="C80">
            <v>-0.47099999999999997</v>
          </cell>
          <cell r="I80">
            <v>21.716999999999999</v>
          </cell>
          <cell r="J80">
            <v>-1.6</v>
          </cell>
        </row>
        <row r="81">
          <cell r="B81">
            <v>27</v>
          </cell>
          <cell r="C81">
            <v>0.13300000000000001</v>
          </cell>
          <cell r="I81">
            <v>23.966999999999999</v>
          </cell>
          <cell r="J81">
            <v>-1.6</v>
          </cell>
        </row>
        <row r="82">
          <cell r="B82">
            <v>30</v>
          </cell>
          <cell r="C82">
            <v>0.14799999999999999</v>
          </cell>
          <cell r="I82">
            <v>25.466999999999999</v>
          </cell>
          <cell r="J82">
            <v>-0.6</v>
          </cell>
        </row>
        <row r="83">
          <cell r="B83">
            <v>35</v>
          </cell>
          <cell r="C83">
            <v>0.16400000000000001</v>
          </cell>
          <cell r="I83">
            <v>26</v>
          </cell>
          <cell r="J83">
            <v>-0.47099999999999997</v>
          </cell>
        </row>
        <row r="84">
          <cell r="B84">
            <v>40</v>
          </cell>
          <cell r="C84">
            <v>0.17399999999999999</v>
          </cell>
          <cell r="I84">
            <v>27</v>
          </cell>
          <cell r="J84">
            <v>0.13300000000000001</v>
          </cell>
        </row>
        <row r="88">
          <cell r="B88">
            <v>0</v>
          </cell>
          <cell r="C88">
            <v>-0.01</v>
          </cell>
        </row>
        <row r="89">
          <cell r="B89">
            <v>5</v>
          </cell>
          <cell r="C89">
            <v>-1.4999999999999999E-2</v>
          </cell>
          <cell r="I89">
            <v>5</v>
          </cell>
          <cell r="J89">
            <v>-1.4999999999999999E-2</v>
          </cell>
        </row>
        <row r="90">
          <cell r="B90">
            <v>10</v>
          </cell>
          <cell r="C90">
            <v>-0.02</v>
          </cell>
          <cell r="I90">
            <v>10</v>
          </cell>
          <cell r="J90">
            <v>-0.02</v>
          </cell>
        </row>
        <row r="91">
          <cell r="B91">
            <v>16</v>
          </cell>
          <cell r="C91">
            <v>-2.5000000000000001E-2</v>
          </cell>
          <cell r="I91">
            <v>16</v>
          </cell>
          <cell r="J91">
            <v>-2.5000000000000001E-2</v>
          </cell>
        </row>
        <row r="92">
          <cell r="B92">
            <v>18</v>
          </cell>
          <cell r="C92">
            <v>2.0840000000000001</v>
          </cell>
          <cell r="I92">
            <v>18</v>
          </cell>
          <cell r="J92">
            <v>2.0840000000000001</v>
          </cell>
        </row>
        <row r="93">
          <cell r="B93">
            <v>20</v>
          </cell>
          <cell r="C93">
            <v>2.0790000000000002</v>
          </cell>
          <cell r="I93">
            <v>20</v>
          </cell>
          <cell r="J93">
            <v>2.0790000000000002</v>
          </cell>
        </row>
        <row r="94">
          <cell r="B94">
            <v>22</v>
          </cell>
          <cell r="C94">
            <v>-0.4</v>
          </cell>
          <cell r="I94">
            <v>22</v>
          </cell>
          <cell r="J94">
            <v>-0.4</v>
          </cell>
        </row>
        <row r="95">
          <cell r="B95">
            <v>23</v>
          </cell>
          <cell r="C95">
            <v>-0.71599999999999997</v>
          </cell>
          <cell r="I95">
            <v>23.8</v>
          </cell>
          <cell r="J95">
            <v>-1.6</v>
          </cell>
        </row>
        <row r="96">
          <cell r="B96">
            <v>24</v>
          </cell>
          <cell r="C96">
            <v>-0.94599999999999995</v>
          </cell>
          <cell r="I96">
            <v>26.05</v>
          </cell>
          <cell r="J96">
            <v>-1.6</v>
          </cell>
        </row>
        <row r="97">
          <cell r="B97">
            <v>25</v>
          </cell>
          <cell r="C97">
            <v>-0.995</v>
          </cell>
          <cell r="I97">
            <v>28.3</v>
          </cell>
          <cell r="J97">
            <v>-1.6</v>
          </cell>
        </row>
        <row r="98">
          <cell r="B98">
            <v>26</v>
          </cell>
          <cell r="C98">
            <v>-0.95</v>
          </cell>
          <cell r="I98">
            <v>30.968500000000002</v>
          </cell>
          <cell r="J98">
            <v>0.17899999999999999</v>
          </cell>
        </row>
        <row r="99">
          <cell r="B99">
            <v>27</v>
          </cell>
          <cell r="C99">
            <v>-0.71699999999999997</v>
          </cell>
          <cell r="I99">
            <v>35</v>
          </cell>
          <cell r="J99">
            <v>0.185</v>
          </cell>
        </row>
        <row r="100">
          <cell r="B100">
            <v>28</v>
          </cell>
          <cell r="C100">
            <v>-0.59</v>
          </cell>
          <cell r="I100">
            <v>40</v>
          </cell>
          <cell r="J100">
            <v>0.19</v>
          </cell>
        </row>
        <row r="101">
          <cell r="B101">
            <v>29</v>
          </cell>
          <cell r="C101">
            <v>-0.39100000000000001</v>
          </cell>
        </row>
        <row r="102">
          <cell r="B102">
            <v>30</v>
          </cell>
          <cell r="C102">
            <v>0.17899999999999999</v>
          </cell>
        </row>
        <row r="103">
          <cell r="B103">
            <v>35</v>
          </cell>
          <cell r="C103">
            <v>0.185</v>
          </cell>
        </row>
        <row r="104">
          <cell r="B104">
            <v>40</v>
          </cell>
          <cell r="C104">
            <v>0.19</v>
          </cell>
        </row>
        <row r="108">
          <cell r="B108">
            <v>0</v>
          </cell>
          <cell r="C108">
            <v>1.4E-2</v>
          </cell>
        </row>
        <row r="109">
          <cell r="B109">
            <v>5</v>
          </cell>
          <cell r="C109">
            <v>5.0000000000000001E-3</v>
          </cell>
        </row>
        <row r="110">
          <cell r="B110">
            <v>10</v>
          </cell>
          <cell r="C110">
            <v>6.0000000000000001E-3</v>
          </cell>
        </row>
        <row r="111">
          <cell r="B111">
            <v>16</v>
          </cell>
          <cell r="C111">
            <v>1.6E-2</v>
          </cell>
        </row>
        <row r="112">
          <cell r="B112">
            <v>18</v>
          </cell>
          <cell r="C112">
            <v>2.0350000000000001</v>
          </cell>
          <cell r="I112">
            <v>0</v>
          </cell>
          <cell r="J112">
            <v>1.4E-2</v>
          </cell>
        </row>
        <row r="113">
          <cell r="B113">
            <v>20</v>
          </cell>
          <cell r="C113">
            <v>2.0299999999999998</v>
          </cell>
          <cell r="I113">
            <v>5</v>
          </cell>
          <cell r="J113">
            <v>5.0000000000000001E-3</v>
          </cell>
        </row>
        <row r="114">
          <cell r="B114">
            <v>21</v>
          </cell>
          <cell r="C114">
            <v>-0.42099999999999999</v>
          </cell>
          <cell r="I114">
            <v>10</v>
          </cell>
          <cell r="J114">
            <v>6.0000000000000001E-3</v>
          </cell>
        </row>
        <row r="115">
          <cell r="B115">
            <v>22</v>
          </cell>
          <cell r="C115">
            <v>-0.51700000000000002</v>
          </cell>
          <cell r="I115">
            <v>16</v>
          </cell>
          <cell r="J115">
            <v>1.6E-2</v>
          </cell>
        </row>
        <row r="116">
          <cell r="B116">
            <v>23</v>
          </cell>
          <cell r="C116">
            <v>-0.79500000000000004</v>
          </cell>
          <cell r="I116">
            <v>18</v>
          </cell>
          <cell r="J116">
            <v>2.0350000000000001</v>
          </cell>
        </row>
        <row r="117">
          <cell r="B117">
            <v>24</v>
          </cell>
          <cell r="C117">
            <v>-0.82</v>
          </cell>
          <cell r="I117">
            <v>20</v>
          </cell>
          <cell r="J117">
            <v>2.0299999999999998</v>
          </cell>
        </row>
        <row r="118">
          <cell r="B118">
            <v>25</v>
          </cell>
          <cell r="C118">
            <v>-0.78600000000000003</v>
          </cell>
          <cell r="I118">
            <v>21</v>
          </cell>
          <cell r="J118">
            <v>-0.42099999999999999</v>
          </cell>
        </row>
        <row r="119">
          <cell r="B119">
            <v>26</v>
          </cell>
          <cell r="C119">
            <v>-0.51600000000000001</v>
          </cell>
          <cell r="I119">
            <v>22.7685</v>
          </cell>
          <cell r="J119">
            <v>-1.6</v>
          </cell>
        </row>
        <row r="120">
          <cell r="B120">
            <v>27</v>
          </cell>
          <cell r="C120">
            <v>-0.42299999999999999</v>
          </cell>
          <cell r="I120">
            <v>25.0185</v>
          </cell>
          <cell r="J120">
            <v>-1.6</v>
          </cell>
        </row>
        <row r="121">
          <cell r="B121">
            <v>28</v>
          </cell>
          <cell r="C121">
            <v>8.5000000000000006E-2</v>
          </cell>
          <cell r="I121">
            <v>27.2685</v>
          </cell>
          <cell r="J121">
            <v>-1.6</v>
          </cell>
        </row>
        <row r="122">
          <cell r="B122">
            <v>35</v>
          </cell>
          <cell r="C122">
            <v>0.04</v>
          </cell>
          <cell r="I122">
            <v>29.7285</v>
          </cell>
          <cell r="J122">
            <v>0.04</v>
          </cell>
        </row>
        <row r="123">
          <cell r="B123">
            <v>40</v>
          </cell>
          <cell r="C123">
            <v>9.5000000000000001E-2</v>
          </cell>
          <cell r="I123">
            <v>35</v>
          </cell>
          <cell r="J123">
            <v>0.04</v>
          </cell>
        </row>
        <row r="124">
          <cell r="I124">
            <v>40</v>
          </cell>
          <cell r="J124">
            <v>9.5000000000000001E-2</v>
          </cell>
        </row>
        <row r="130">
          <cell r="B130">
            <v>0</v>
          </cell>
          <cell r="C130">
            <v>0.14299999999999999</v>
          </cell>
        </row>
        <row r="131">
          <cell r="B131">
            <v>5</v>
          </cell>
          <cell r="C131">
            <v>0.128</v>
          </cell>
          <cell r="I131">
            <v>5</v>
          </cell>
          <cell r="J131">
            <v>0.128</v>
          </cell>
        </row>
        <row r="132">
          <cell r="B132">
            <v>10</v>
          </cell>
          <cell r="C132">
            <v>0.122</v>
          </cell>
          <cell r="I132">
            <v>10</v>
          </cell>
          <cell r="J132">
            <v>0.122</v>
          </cell>
        </row>
        <row r="133">
          <cell r="B133">
            <v>15</v>
          </cell>
          <cell r="C133">
            <v>0.113</v>
          </cell>
          <cell r="I133">
            <v>15</v>
          </cell>
          <cell r="J133">
            <v>0.113</v>
          </cell>
        </row>
        <row r="134">
          <cell r="B134">
            <v>18</v>
          </cell>
          <cell r="C134">
            <v>0.10299999999999999</v>
          </cell>
          <cell r="I134">
            <v>18</v>
          </cell>
          <cell r="J134">
            <v>0.10299999999999999</v>
          </cell>
        </row>
        <row r="135">
          <cell r="B135">
            <v>19</v>
          </cell>
          <cell r="C135">
            <v>2.073</v>
          </cell>
          <cell r="I135">
            <v>19</v>
          </cell>
          <cell r="J135">
            <v>2.073</v>
          </cell>
        </row>
        <row r="136">
          <cell r="B136">
            <v>20</v>
          </cell>
          <cell r="C136">
            <v>2.1219999999999999</v>
          </cell>
          <cell r="I136">
            <v>20</v>
          </cell>
          <cell r="J136">
            <v>2.1219999999999999</v>
          </cell>
        </row>
        <row r="137">
          <cell r="B137">
            <v>21</v>
          </cell>
          <cell r="C137">
            <v>-0.69199999999999995</v>
          </cell>
          <cell r="I137">
            <v>21</v>
          </cell>
          <cell r="J137">
            <v>-0.69199999999999995</v>
          </cell>
        </row>
        <row r="138">
          <cell r="B138">
            <v>22</v>
          </cell>
          <cell r="C138">
            <v>-0.97799999999999998</v>
          </cell>
          <cell r="I138">
            <v>22</v>
          </cell>
          <cell r="J138">
            <v>-0.97799999999999998</v>
          </cell>
        </row>
        <row r="139">
          <cell r="B139">
            <v>24</v>
          </cell>
          <cell r="C139">
            <v>-1.262</v>
          </cell>
          <cell r="I139">
            <v>22.933</v>
          </cell>
          <cell r="J139">
            <v>-1.6</v>
          </cell>
        </row>
        <row r="140">
          <cell r="B140">
            <v>25</v>
          </cell>
          <cell r="C140">
            <v>-1.3069999999999999</v>
          </cell>
          <cell r="I140">
            <v>25.183</v>
          </cell>
          <cell r="J140">
            <v>-1.6</v>
          </cell>
        </row>
        <row r="141">
          <cell r="B141">
            <v>26</v>
          </cell>
          <cell r="C141">
            <v>-1.268</v>
          </cell>
          <cell r="I141">
            <v>27.433</v>
          </cell>
          <cell r="J141">
            <v>-1.6</v>
          </cell>
        </row>
        <row r="142">
          <cell r="B142">
            <v>28</v>
          </cell>
          <cell r="C142">
            <v>-0.97899999999999998</v>
          </cell>
          <cell r="I142">
            <v>28.632999999999999</v>
          </cell>
          <cell r="J142">
            <v>-0.8</v>
          </cell>
        </row>
        <row r="143">
          <cell r="B143">
            <v>29</v>
          </cell>
          <cell r="C143">
            <v>-0.68700000000000006</v>
          </cell>
          <cell r="I143">
            <v>29</v>
          </cell>
          <cell r="J143">
            <v>-0.68700000000000006</v>
          </cell>
        </row>
        <row r="144">
          <cell r="B144">
            <v>30</v>
          </cell>
          <cell r="C144">
            <v>0.71699999999999997</v>
          </cell>
          <cell r="I144">
            <v>30</v>
          </cell>
          <cell r="J144">
            <v>0.71699999999999997</v>
          </cell>
        </row>
        <row r="145">
          <cell r="B145">
            <v>32</v>
          </cell>
          <cell r="C145">
            <v>0.70799999999999996</v>
          </cell>
          <cell r="I145">
            <v>32</v>
          </cell>
          <cell r="J145">
            <v>0.70799999999999996</v>
          </cell>
        </row>
        <row r="146">
          <cell r="B146">
            <v>33</v>
          </cell>
          <cell r="C146">
            <v>0.122</v>
          </cell>
          <cell r="I146">
            <v>33</v>
          </cell>
          <cell r="J146">
            <v>0.122</v>
          </cell>
        </row>
        <row r="147">
          <cell r="B147">
            <v>35</v>
          </cell>
          <cell r="C147">
            <v>0.11799999999999999</v>
          </cell>
          <cell r="I147">
            <v>35</v>
          </cell>
          <cell r="J147">
            <v>0.11799999999999999</v>
          </cell>
        </row>
        <row r="148">
          <cell r="B148">
            <v>40</v>
          </cell>
          <cell r="C148">
            <v>0.112</v>
          </cell>
          <cell r="I148">
            <v>40</v>
          </cell>
          <cell r="J148">
            <v>0.112</v>
          </cell>
        </row>
        <row r="152">
          <cell r="B152">
            <v>0</v>
          </cell>
          <cell r="C152">
            <v>-6.2E-2</v>
          </cell>
        </row>
        <row r="153">
          <cell r="B153">
            <v>5</v>
          </cell>
          <cell r="C153">
            <v>-5.7000000000000002E-2</v>
          </cell>
        </row>
        <row r="154">
          <cell r="B154">
            <v>10</v>
          </cell>
          <cell r="C154">
            <v>-6.7000000000000004E-2</v>
          </cell>
        </row>
        <row r="155">
          <cell r="B155">
            <v>15</v>
          </cell>
          <cell r="C155">
            <v>-7.1999999999999995E-2</v>
          </cell>
        </row>
        <row r="156">
          <cell r="B156">
            <v>20</v>
          </cell>
          <cell r="C156">
            <v>-7.6999999999999999E-2</v>
          </cell>
        </row>
        <row r="157">
          <cell r="B157">
            <v>21</v>
          </cell>
          <cell r="C157">
            <v>-0.68300000000000005</v>
          </cell>
        </row>
        <row r="158">
          <cell r="B158">
            <v>23</v>
          </cell>
          <cell r="C158">
            <v>-0.97799999999999998</v>
          </cell>
          <cell r="I158">
            <v>0</v>
          </cell>
          <cell r="J158">
            <v>-6.2E-2</v>
          </cell>
        </row>
        <row r="159">
          <cell r="B159">
            <v>24</v>
          </cell>
          <cell r="C159">
            <v>-1.173</v>
          </cell>
          <cell r="I159">
            <v>5</v>
          </cell>
          <cell r="J159">
            <v>-5.7000000000000002E-2</v>
          </cell>
        </row>
        <row r="160">
          <cell r="B160">
            <v>25</v>
          </cell>
          <cell r="C160">
            <v>-1.2170000000000001</v>
          </cell>
          <cell r="I160">
            <v>10</v>
          </cell>
          <cell r="J160">
            <v>-6.7000000000000004E-2</v>
          </cell>
        </row>
        <row r="161">
          <cell r="B161">
            <v>26</v>
          </cell>
          <cell r="C161">
            <v>-1.1719999999999999</v>
          </cell>
          <cell r="I161">
            <v>15</v>
          </cell>
          <cell r="J161">
            <v>-7.1999999999999995E-2</v>
          </cell>
        </row>
        <row r="162">
          <cell r="B162">
            <v>27</v>
          </cell>
          <cell r="C162">
            <v>-0.98299999999999998</v>
          </cell>
          <cell r="I162">
            <v>20</v>
          </cell>
          <cell r="J162">
            <v>-7.6999999999999999E-2</v>
          </cell>
        </row>
        <row r="163">
          <cell r="B163">
            <v>29</v>
          </cell>
          <cell r="C163">
            <v>-0.67800000000000005</v>
          </cell>
          <cell r="I163">
            <v>21</v>
          </cell>
          <cell r="J163">
            <v>-0.68300000000000005</v>
          </cell>
        </row>
        <row r="164">
          <cell r="B164">
            <v>30</v>
          </cell>
          <cell r="C164">
            <v>-0.127</v>
          </cell>
          <cell r="I164">
            <v>22</v>
          </cell>
          <cell r="J164">
            <v>-0.85</v>
          </cell>
        </row>
        <row r="165">
          <cell r="B165">
            <v>35</v>
          </cell>
          <cell r="C165">
            <v>-0.122</v>
          </cell>
          <cell r="I165">
            <v>23.125</v>
          </cell>
          <cell r="J165">
            <v>-1.6</v>
          </cell>
        </row>
        <row r="166">
          <cell r="B166">
            <v>40</v>
          </cell>
          <cell r="C166">
            <v>-0.11700000000000001</v>
          </cell>
          <cell r="I166">
            <v>25.375</v>
          </cell>
          <cell r="J166">
            <v>-1.6</v>
          </cell>
        </row>
        <row r="167">
          <cell r="I167">
            <v>27.625</v>
          </cell>
          <cell r="J167">
            <v>-1.6</v>
          </cell>
        </row>
        <row r="170">
          <cell r="B170">
            <v>0</v>
          </cell>
          <cell r="C170">
            <v>9.5000000000000001E-2</v>
          </cell>
        </row>
        <row r="171">
          <cell r="B171">
            <v>5</v>
          </cell>
          <cell r="C171">
            <v>8.4000000000000005E-2</v>
          </cell>
        </row>
        <row r="172">
          <cell r="B172">
            <v>10</v>
          </cell>
          <cell r="C172">
            <v>7.4999999999999997E-2</v>
          </cell>
        </row>
        <row r="173">
          <cell r="B173">
            <v>15</v>
          </cell>
          <cell r="C173">
            <v>7.0000000000000007E-2</v>
          </cell>
        </row>
        <row r="174">
          <cell r="B174">
            <v>20</v>
          </cell>
          <cell r="C174">
            <v>6.4000000000000001E-2</v>
          </cell>
        </row>
        <row r="175">
          <cell r="B175">
            <v>22</v>
          </cell>
          <cell r="C175">
            <v>-0.88700000000000001</v>
          </cell>
        </row>
        <row r="176">
          <cell r="B176">
            <v>24</v>
          </cell>
          <cell r="C176">
            <v>-1.085</v>
          </cell>
        </row>
        <row r="177">
          <cell r="B177">
            <v>25</v>
          </cell>
          <cell r="C177">
            <v>-1.2869999999999999</v>
          </cell>
          <cell r="I177">
            <v>0</v>
          </cell>
          <cell r="J177">
            <v>9.5000000000000001E-2</v>
          </cell>
        </row>
        <row r="178">
          <cell r="B178">
            <v>26</v>
          </cell>
          <cell r="C178">
            <v>-1.335</v>
          </cell>
          <cell r="I178">
            <v>5</v>
          </cell>
          <cell r="J178">
            <v>8.4000000000000005E-2</v>
          </cell>
        </row>
        <row r="179">
          <cell r="B179">
            <v>27</v>
          </cell>
          <cell r="C179">
            <v>-1.286</v>
          </cell>
          <cell r="I179">
            <v>10</v>
          </cell>
          <cell r="J179">
            <v>7.4999999999999997E-2</v>
          </cell>
        </row>
        <row r="180">
          <cell r="B180">
            <v>28</v>
          </cell>
          <cell r="C180">
            <v>-1.087</v>
          </cell>
          <cell r="I180">
            <v>15</v>
          </cell>
          <cell r="J180">
            <v>7.0000000000000007E-2</v>
          </cell>
        </row>
        <row r="181">
          <cell r="B181">
            <v>30</v>
          </cell>
          <cell r="C181">
            <v>-0.88600000000000001</v>
          </cell>
          <cell r="I181">
            <v>20</v>
          </cell>
          <cell r="J181">
            <v>6.4000000000000001E-2</v>
          </cell>
        </row>
        <row r="182">
          <cell r="B182">
            <v>32</v>
          </cell>
          <cell r="C182">
            <v>8.5000000000000006E-2</v>
          </cell>
          <cell r="I182">
            <v>22</v>
          </cell>
          <cell r="J182">
            <v>-0.88700000000000001</v>
          </cell>
        </row>
        <row r="183">
          <cell r="B183">
            <v>35</v>
          </cell>
          <cell r="C183">
            <v>0.09</v>
          </cell>
          <cell r="I183">
            <v>23</v>
          </cell>
          <cell r="J183">
            <v>-1</v>
          </cell>
        </row>
        <row r="184">
          <cell r="B184">
            <v>45</v>
          </cell>
          <cell r="C184">
            <v>7.6999999999999999E-2</v>
          </cell>
          <cell r="I184">
            <v>23.9</v>
          </cell>
          <cell r="J184">
            <v>-1.6</v>
          </cell>
        </row>
        <row r="185">
          <cell r="I185">
            <v>26.15</v>
          </cell>
          <cell r="J185">
            <v>-1.6</v>
          </cell>
        </row>
        <row r="186">
          <cell r="I186">
            <v>28.4</v>
          </cell>
          <cell r="J186">
            <v>-1.6</v>
          </cell>
        </row>
        <row r="187">
          <cell r="I187">
            <v>29.375</v>
          </cell>
          <cell r="J187">
            <v>-0.95</v>
          </cell>
        </row>
        <row r="188">
          <cell r="I188">
            <v>30</v>
          </cell>
          <cell r="J188">
            <v>-0.88600000000000001</v>
          </cell>
        </row>
        <row r="189">
          <cell r="I189">
            <v>32</v>
          </cell>
          <cell r="J189">
            <v>8.5000000000000006E-2</v>
          </cell>
        </row>
        <row r="190">
          <cell r="I190">
            <v>35</v>
          </cell>
          <cell r="J190">
            <v>0.09</v>
          </cell>
        </row>
        <row r="191">
          <cell r="I191">
            <v>45</v>
          </cell>
          <cell r="J191">
            <v>7.6999999999999999E-2</v>
          </cell>
        </row>
        <row r="195">
          <cell r="B195">
            <v>0</v>
          </cell>
          <cell r="C195">
            <v>-4.28</v>
          </cell>
        </row>
        <row r="196">
          <cell r="B196">
            <v>5</v>
          </cell>
          <cell r="C196">
            <v>-4.1319999999999997</v>
          </cell>
        </row>
        <row r="197">
          <cell r="B197">
            <v>8</v>
          </cell>
          <cell r="C197">
            <v>-4.03</v>
          </cell>
        </row>
        <row r="198">
          <cell r="B198">
            <v>9</v>
          </cell>
          <cell r="C198">
            <v>-0.33</v>
          </cell>
        </row>
        <row r="199">
          <cell r="B199">
            <v>10</v>
          </cell>
          <cell r="C199">
            <v>-0.33600000000000002</v>
          </cell>
        </row>
        <row r="200">
          <cell r="B200">
            <v>12</v>
          </cell>
          <cell r="C200">
            <v>-1.0309999999999999</v>
          </cell>
        </row>
        <row r="201">
          <cell r="B201">
            <v>14</v>
          </cell>
          <cell r="C201">
            <v>-1.232</v>
          </cell>
        </row>
        <row r="202">
          <cell r="B202">
            <v>16</v>
          </cell>
          <cell r="C202">
            <v>-1.381</v>
          </cell>
          <cell r="I202">
            <v>0</v>
          </cell>
          <cell r="J202">
            <v>-4.28</v>
          </cell>
        </row>
        <row r="203">
          <cell r="B203">
            <v>17</v>
          </cell>
          <cell r="C203">
            <v>-1.43</v>
          </cell>
          <cell r="I203">
            <v>5</v>
          </cell>
          <cell r="J203">
            <v>-4.1319999999999997</v>
          </cell>
        </row>
        <row r="204">
          <cell r="B204">
            <v>18</v>
          </cell>
          <cell r="C204">
            <v>-1.385</v>
          </cell>
          <cell r="I204">
            <v>8</v>
          </cell>
          <cell r="J204">
            <v>-4.03</v>
          </cell>
        </row>
        <row r="205">
          <cell r="B205">
            <v>20</v>
          </cell>
          <cell r="C205">
            <v>-1.2310000000000001</v>
          </cell>
          <cell r="I205">
            <v>9</v>
          </cell>
          <cell r="J205">
            <v>-0.33</v>
          </cell>
        </row>
        <row r="206">
          <cell r="B206">
            <v>22</v>
          </cell>
          <cell r="C206">
            <v>-1.036</v>
          </cell>
          <cell r="I206">
            <v>10</v>
          </cell>
          <cell r="J206">
            <v>-0.33600000000000002</v>
          </cell>
        </row>
        <row r="207">
          <cell r="B207">
            <v>24</v>
          </cell>
          <cell r="C207">
            <v>0.16900000000000001</v>
          </cell>
          <cell r="I207">
            <v>12</v>
          </cell>
          <cell r="J207">
            <v>-1.0309999999999999</v>
          </cell>
        </row>
        <row r="208">
          <cell r="B208">
            <v>30</v>
          </cell>
          <cell r="C208">
            <v>0.17899999999999999</v>
          </cell>
          <cell r="I208">
            <v>14</v>
          </cell>
          <cell r="J208">
            <v>-1.232</v>
          </cell>
        </row>
        <row r="209">
          <cell r="B209">
            <v>31</v>
          </cell>
          <cell r="C209">
            <v>1.4690000000000001</v>
          </cell>
          <cell r="I209">
            <v>16</v>
          </cell>
          <cell r="J209">
            <v>-1.381</v>
          </cell>
        </row>
        <row r="210">
          <cell r="B210">
            <v>35</v>
          </cell>
          <cell r="C210">
            <v>1.468</v>
          </cell>
          <cell r="I210">
            <v>16.328500000000002</v>
          </cell>
          <cell r="J210">
            <v>-1.6</v>
          </cell>
        </row>
        <row r="214">
          <cell r="B214">
            <v>0</v>
          </cell>
          <cell r="C214">
            <v>-0.10100000000000001</v>
          </cell>
        </row>
        <row r="215">
          <cell r="B215">
            <v>5</v>
          </cell>
          <cell r="C215">
            <v>-0.11</v>
          </cell>
        </row>
        <row r="216">
          <cell r="B216">
            <v>10</v>
          </cell>
          <cell r="C216">
            <v>-0.11600000000000001</v>
          </cell>
        </row>
        <row r="217">
          <cell r="B217">
            <v>12</v>
          </cell>
          <cell r="C217">
            <v>-0.41599999999999998</v>
          </cell>
        </row>
        <row r="218">
          <cell r="B218">
            <v>13</v>
          </cell>
          <cell r="C218">
            <v>-0.62</v>
          </cell>
        </row>
        <row r="219">
          <cell r="B219">
            <v>14</v>
          </cell>
          <cell r="C219">
            <v>-0.73499999999999999</v>
          </cell>
        </row>
        <row r="220">
          <cell r="B220">
            <v>15</v>
          </cell>
          <cell r="C220">
            <v>-0.78500000000000003</v>
          </cell>
          <cell r="I220">
            <v>0</v>
          </cell>
          <cell r="J220">
            <v>-0.10100000000000001</v>
          </cell>
        </row>
        <row r="221">
          <cell r="B221">
            <v>16</v>
          </cell>
          <cell r="C221">
            <v>-0.71599999999999997</v>
          </cell>
          <cell r="I221">
            <v>5</v>
          </cell>
          <cell r="J221">
            <v>-0.11</v>
          </cell>
        </row>
        <row r="222">
          <cell r="B222">
            <v>17</v>
          </cell>
          <cell r="C222">
            <v>-0.53100000000000003</v>
          </cell>
          <cell r="I222">
            <v>10</v>
          </cell>
          <cell r="J222">
            <v>-0.11600000000000001</v>
          </cell>
        </row>
        <row r="223">
          <cell r="B223">
            <v>18</v>
          </cell>
          <cell r="C223">
            <v>-0.41699999999999998</v>
          </cell>
          <cell r="I223">
            <v>11</v>
          </cell>
          <cell r="J223">
            <v>-0.28000000000000003</v>
          </cell>
        </row>
        <row r="224">
          <cell r="B224">
            <v>20</v>
          </cell>
          <cell r="C224">
            <v>-1.6E-2</v>
          </cell>
          <cell r="I224">
            <v>12.98</v>
          </cell>
          <cell r="J224">
            <v>-1.6</v>
          </cell>
        </row>
        <row r="225">
          <cell r="B225">
            <v>25</v>
          </cell>
          <cell r="C225">
            <v>-6.0000000000000001E-3</v>
          </cell>
          <cell r="I225">
            <v>15.23</v>
          </cell>
          <cell r="J225">
            <v>-1.6</v>
          </cell>
        </row>
        <row r="226">
          <cell r="B226">
            <v>30</v>
          </cell>
          <cell r="C226">
            <v>4.0000000000000001E-3</v>
          </cell>
          <cell r="I226">
            <v>17.48</v>
          </cell>
          <cell r="J226">
            <v>-1.6</v>
          </cell>
        </row>
        <row r="227">
          <cell r="B227">
            <v>35</v>
          </cell>
          <cell r="C227">
            <v>1.4999999999999999E-2</v>
          </cell>
          <cell r="I227">
            <v>18.38</v>
          </cell>
          <cell r="J227">
            <v>-1</v>
          </cell>
        </row>
        <row r="231">
          <cell r="B231">
            <v>0</v>
          </cell>
          <cell r="C231">
            <v>1.8640000000000001</v>
          </cell>
        </row>
        <row r="232">
          <cell r="B232">
            <v>5</v>
          </cell>
          <cell r="C232">
            <v>1.859</v>
          </cell>
        </row>
        <row r="233">
          <cell r="B233">
            <v>7</v>
          </cell>
          <cell r="C233">
            <v>0.81399999999999995</v>
          </cell>
        </row>
        <row r="234">
          <cell r="B234">
            <v>10</v>
          </cell>
          <cell r="C234">
            <v>0.79900000000000004</v>
          </cell>
        </row>
        <row r="235">
          <cell r="B235">
            <v>12</v>
          </cell>
          <cell r="C235">
            <v>-0.252</v>
          </cell>
        </row>
        <row r="236">
          <cell r="B236">
            <v>14</v>
          </cell>
          <cell r="C236">
            <v>-0.54700000000000004</v>
          </cell>
        </row>
        <row r="237">
          <cell r="B237">
            <v>15</v>
          </cell>
          <cell r="C237">
            <v>-0.74</v>
          </cell>
        </row>
        <row r="238">
          <cell r="B238">
            <v>16</v>
          </cell>
          <cell r="C238">
            <v>-0.78600000000000003</v>
          </cell>
          <cell r="I238">
            <v>0</v>
          </cell>
          <cell r="J238">
            <v>1.8640000000000001</v>
          </cell>
        </row>
        <row r="239">
          <cell r="B239">
            <v>17</v>
          </cell>
          <cell r="C239">
            <v>-0.74099999999999999</v>
          </cell>
          <cell r="I239">
            <v>5</v>
          </cell>
          <cell r="J239">
            <v>1.859</v>
          </cell>
        </row>
        <row r="240">
          <cell r="B240">
            <v>18</v>
          </cell>
          <cell r="C240">
            <v>-0.54700000000000004</v>
          </cell>
          <cell r="I240">
            <v>7</v>
          </cell>
          <cell r="J240">
            <v>0.81399999999999995</v>
          </cell>
        </row>
        <row r="241">
          <cell r="B241">
            <v>20</v>
          </cell>
          <cell r="C241">
            <v>-0.29599999999999999</v>
          </cell>
          <cell r="I241">
            <v>10</v>
          </cell>
          <cell r="J241">
            <v>0.79900000000000004</v>
          </cell>
        </row>
        <row r="242">
          <cell r="B242">
            <v>22</v>
          </cell>
          <cell r="C242">
            <v>0.95299999999999996</v>
          </cell>
          <cell r="I242">
            <v>12</v>
          </cell>
          <cell r="J242">
            <v>-0.252</v>
          </cell>
        </row>
        <row r="243">
          <cell r="B243">
            <v>25</v>
          </cell>
          <cell r="C243">
            <v>0.94899999999999995</v>
          </cell>
          <cell r="I243">
            <v>14.022</v>
          </cell>
          <cell r="J243">
            <v>-1.6</v>
          </cell>
        </row>
        <row r="244">
          <cell r="B244">
            <v>27</v>
          </cell>
          <cell r="C244">
            <v>-0.48599999999999999</v>
          </cell>
          <cell r="I244">
            <v>16.271999999999998</v>
          </cell>
          <cell r="J244">
            <v>-1.6</v>
          </cell>
        </row>
        <row r="245">
          <cell r="B245">
            <v>29</v>
          </cell>
          <cell r="C245">
            <v>-0.68600000000000005</v>
          </cell>
          <cell r="I245">
            <v>18.521999999999998</v>
          </cell>
          <cell r="J245">
            <v>-1.6</v>
          </cell>
        </row>
        <row r="246">
          <cell r="B246">
            <v>30</v>
          </cell>
          <cell r="C246">
            <v>-0.73099999999999998</v>
          </cell>
          <cell r="I246">
            <v>22.351499999999998</v>
          </cell>
          <cell r="J246">
            <v>0.95299999999999996</v>
          </cell>
        </row>
        <row r="247">
          <cell r="I247">
            <v>25</v>
          </cell>
          <cell r="J247">
            <v>0.94899999999999995</v>
          </cell>
        </row>
        <row r="248">
          <cell r="I248">
            <v>27</v>
          </cell>
          <cell r="J248">
            <v>-0.48599999999999999</v>
          </cell>
        </row>
        <row r="249">
          <cell r="I249">
            <v>29</v>
          </cell>
          <cell r="J249">
            <v>-0.68600000000000005</v>
          </cell>
        </row>
        <row r="250">
          <cell r="I250">
            <v>30</v>
          </cell>
          <cell r="J250">
            <v>-0.73099999999999998</v>
          </cell>
        </row>
        <row r="259">
          <cell r="B259">
            <v>0</v>
          </cell>
          <cell r="C259">
            <v>0.32200000000000001</v>
          </cell>
        </row>
        <row r="260">
          <cell r="B260">
            <v>5</v>
          </cell>
          <cell r="C260">
            <v>0.32200000000000001</v>
          </cell>
        </row>
        <row r="261">
          <cell r="B261">
            <v>10</v>
          </cell>
          <cell r="C261">
            <v>0.317</v>
          </cell>
        </row>
        <row r="262">
          <cell r="B262">
            <v>15</v>
          </cell>
          <cell r="C262">
            <v>0.311</v>
          </cell>
        </row>
        <row r="263">
          <cell r="B263">
            <v>20</v>
          </cell>
          <cell r="C263">
            <v>0.30099999999999999</v>
          </cell>
        </row>
        <row r="264">
          <cell r="B264">
            <v>21</v>
          </cell>
          <cell r="C264">
            <v>-0.44900000000000001</v>
          </cell>
        </row>
        <row r="265">
          <cell r="B265">
            <v>22</v>
          </cell>
          <cell r="C265">
            <v>-0.69899999999999995</v>
          </cell>
        </row>
        <row r="266">
          <cell r="B266">
            <v>23</v>
          </cell>
          <cell r="C266">
            <v>-0.91200000000000003</v>
          </cell>
          <cell r="I266">
            <v>0</v>
          </cell>
          <cell r="J266">
            <v>0.32200000000000001</v>
          </cell>
        </row>
        <row r="267">
          <cell r="B267">
            <v>24</v>
          </cell>
          <cell r="C267">
            <v>-0.95799999999999996</v>
          </cell>
          <cell r="I267">
            <v>5</v>
          </cell>
          <cell r="J267">
            <v>0.32200000000000001</v>
          </cell>
        </row>
        <row r="268">
          <cell r="B268">
            <v>25</v>
          </cell>
          <cell r="C268">
            <v>-0.91300000000000003</v>
          </cell>
          <cell r="I268">
            <v>10</v>
          </cell>
          <cell r="J268">
            <v>0.317</v>
          </cell>
        </row>
        <row r="269">
          <cell r="B269">
            <v>26</v>
          </cell>
          <cell r="C269">
            <v>-0.7</v>
          </cell>
          <cell r="I269">
            <v>15</v>
          </cell>
          <cell r="J269">
            <v>0.311</v>
          </cell>
        </row>
        <row r="270">
          <cell r="B270">
            <v>27</v>
          </cell>
          <cell r="C270">
            <v>-0.44800000000000001</v>
          </cell>
          <cell r="I270">
            <v>18.5</v>
          </cell>
          <cell r="J270">
            <v>0.30099999999999999</v>
          </cell>
        </row>
        <row r="271">
          <cell r="B271">
            <v>28</v>
          </cell>
          <cell r="C271">
            <v>1.476</v>
          </cell>
          <cell r="I271">
            <v>21.351500000000001</v>
          </cell>
          <cell r="J271">
            <v>-1.6</v>
          </cell>
        </row>
        <row r="272">
          <cell r="B272">
            <v>30</v>
          </cell>
          <cell r="C272">
            <v>1.472</v>
          </cell>
          <cell r="I272">
            <v>23.601500000000001</v>
          </cell>
          <cell r="J272">
            <v>-1.6</v>
          </cell>
        </row>
        <row r="273">
          <cell r="B273">
            <v>32</v>
          </cell>
          <cell r="C273">
            <v>0.312</v>
          </cell>
          <cell r="I273">
            <v>25.851500000000001</v>
          </cell>
          <cell r="J273">
            <v>-1.6</v>
          </cell>
        </row>
        <row r="274">
          <cell r="B274">
            <v>35</v>
          </cell>
          <cell r="C274">
            <v>0.45700000000000002</v>
          </cell>
          <cell r="I274">
            <v>30.201500000000003</v>
          </cell>
          <cell r="J274">
            <v>1.3</v>
          </cell>
        </row>
        <row r="275">
          <cell r="B275">
            <v>40</v>
          </cell>
          <cell r="C275">
            <v>0.45200000000000001</v>
          </cell>
          <cell r="I275">
            <v>32</v>
          </cell>
          <cell r="J275">
            <v>0.312</v>
          </cell>
        </row>
        <row r="278">
          <cell r="B278">
            <v>0</v>
          </cell>
          <cell r="C278">
            <v>0.17199999999999999</v>
          </cell>
        </row>
        <row r="279">
          <cell r="B279">
            <v>5</v>
          </cell>
          <cell r="C279">
            <v>0.16600000000000001</v>
          </cell>
        </row>
        <row r="280">
          <cell r="B280">
            <v>10</v>
          </cell>
          <cell r="C280">
            <v>0.157</v>
          </cell>
        </row>
        <row r="281">
          <cell r="B281">
            <v>11</v>
          </cell>
          <cell r="C281">
            <v>-0.80400000000000005</v>
          </cell>
        </row>
        <row r="282">
          <cell r="B282">
            <v>12</v>
          </cell>
          <cell r="C282">
            <v>-1.054</v>
          </cell>
        </row>
        <row r="283">
          <cell r="B283">
            <v>13</v>
          </cell>
          <cell r="C283">
            <v>-1.1040000000000001</v>
          </cell>
        </row>
        <row r="284">
          <cell r="B284">
            <v>14</v>
          </cell>
          <cell r="C284">
            <v>-1.0529999999999999</v>
          </cell>
        </row>
        <row r="285">
          <cell r="B285">
            <v>15</v>
          </cell>
          <cell r="C285">
            <v>-0.80900000000000005</v>
          </cell>
          <cell r="I285">
            <v>0</v>
          </cell>
          <cell r="J285">
            <v>0.17199999999999999</v>
          </cell>
        </row>
        <row r="286">
          <cell r="B286">
            <v>16</v>
          </cell>
          <cell r="C286">
            <v>0.17699999999999999</v>
          </cell>
          <cell r="I286">
            <v>5</v>
          </cell>
          <cell r="J286">
            <v>0.16600000000000001</v>
          </cell>
        </row>
        <row r="287">
          <cell r="B287">
            <v>20</v>
          </cell>
          <cell r="C287">
            <v>0.182</v>
          </cell>
          <cell r="I287">
            <v>8.6999999999999993</v>
          </cell>
          <cell r="J287">
            <v>0.157</v>
          </cell>
        </row>
        <row r="288">
          <cell r="B288">
            <v>25</v>
          </cell>
          <cell r="C288">
            <v>0.187</v>
          </cell>
          <cell r="I288">
            <v>11.3355</v>
          </cell>
          <cell r="J288">
            <v>-1.6</v>
          </cell>
        </row>
        <row r="289">
          <cell r="B289">
            <v>30</v>
          </cell>
          <cell r="C289">
            <v>0.192</v>
          </cell>
          <cell r="I289">
            <v>13.5855</v>
          </cell>
          <cell r="J289">
            <v>-1.6</v>
          </cell>
        </row>
        <row r="291">
          <cell r="B291">
            <v>0</v>
          </cell>
          <cell r="C291">
            <v>-1.321</v>
          </cell>
        </row>
        <row r="292">
          <cell r="B292">
            <v>2</v>
          </cell>
          <cell r="C292">
            <v>-1.306</v>
          </cell>
        </row>
        <row r="293">
          <cell r="B293">
            <v>5</v>
          </cell>
          <cell r="C293">
            <v>-1.206</v>
          </cell>
        </row>
        <row r="294">
          <cell r="B294">
            <v>7</v>
          </cell>
          <cell r="C294">
            <v>-0.16</v>
          </cell>
        </row>
        <row r="295">
          <cell r="B295">
            <v>10</v>
          </cell>
          <cell r="C295">
            <v>-0.155</v>
          </cell>
        </row>
        <row r="296">
          <cell r="B296">
            <v>11</v>
          </cell>
          <cell r="C296">
            <v>-0.70599999999999996</v>
          </cell>
        </row>
        <row r="297">
          <cell r="B297">
            <v>12</v>
          </cell>
          <cell r="C297">
            <v>-0.96199999999999997</v>
          </cell>
        </row>
        <row r="298">
          <cell r="B298">
            <v>13</v>
          </cell>
          <cell r="C298">
            <v>-1.0109999999999999</v>
          </cell>
          <cell r="I298">
            <v>0</v>
          </cell>
          <cell r="J298">
            <v>-1.321</v>
          </cell>
        </row>
        <row r="299">
          <cell r="B299">
            <v>14</v>
          </cell>
          <cell r="C299">
            <v>-1.155</v>
          </cell>
          <cell r="I299">
            <v>2</v>
          </cell>
          <cell r="J299">
            <v>-1.306</v>
          </cell>
        </row>
        <row r="300">
          <cell r="B300">
            <v>15</v>
          </cell>
          <cell r="C300">
            <v>-1.0129999999999999</v>
          </cell>
          <cell r="I300">
            <v>5</v>
          </cell>
          <cell r="J300">
            <v>-1.206</v>
          </cell>
        </row>
        <row r="301">
          <cell r="B301">
            <v>16</v>
          </cell>
          <cell r="C301">
            <v>-0.85499999999999998</v>
          </cell>
          <cell r="I301">
            <v>7</v>
          </cell>
          <cell r="J301">
            <v>-0.16</v>
          </cell>
        </row>
        <row r="302">
          <cell r="B302">
            <v>17</v>
          </cell>
          <cell r="C302">
            <v>-0.70599999999999996</v>
          </cell>
          <cell r="I302">
            <v>9.5</v>
          </cell>
          <cell r="J302">
            <v>-0.155</v>
          </cell>
        </row>
        <row r="303">
          <cell r="B303">
            <v>18</v>
          </cell>
          <cell r="C303">
            <v>-1.0999999999999999E-2</v>
          </cell>
          <cell r="I303">
            <v>11.6675</v>
          </cell>
          <cell r="J303">
            <v>-1.6</v>
          </cell>
        </row>
        <row r="304">
          <cell r="B304">
            <v>19</v>
          </cell>
          <cell r="C304">
            <v>-1.4999999999999999E-2</v>
          </cell>
          <cell r="I304">
            <v>13.9175</v>
          </cell>
          <cell r="J304">
            <v>-1.6</v>
          </cell>
        </row>
        <row r="305">
          <cell r="B305">
            <v>20</v>
          </cell>
          <cell r="C305">
            <v>-0.01</v>
          </cell>
          <cell r="I305">
            <v>16.1675</v>
          </cell>
          <cell r="J305">
            <v>-1.6</v>
          </cell>
        </row>
        <row r="306">
          <cell r="B306">
            <v>25</v>
          </cell>
          <cell r="C306">
            <v>-1E-3</v>
          </cell>
          <cell r="I306">
            <v>18.567500000000003</v>
          </cell>
          <cell r="J306">
            <v>0</v>
          </cell>
        </row>
        <row r="307">
          <cell r="B307">
            <v>30</v>
          </cell>
          <cell r="C307">
            <v>-0.02</v>
          </cell>
          <cell r="I307">
            <v>19</v>
          </cell>
          <cell r="J307">
            <v>-1.4999999999999999E-2</v>
          </cell>
        </row>
        <row r="309">
          <cell r="B309">
            <v>0</v>
          </cell>
          <cell r="C309">
            <v>1.9330000000000001</v>
          </cell>
        </row>
        <row r="310">
          <cell r="B310">
            <v>3</v>
          </cell>
          <cell r="C310">
            <v>1.327</v>
          </cell>
          <cell r="I310">
            <v>0</v>
          </cell>
          <cell r="J310">
            <v>1.9330000000000001</v>
          </cell>
        </row>
        <row r="311">
          <cell r="B311">
            <v>4</v>
          </cell>
          <cell r="C311">
            <v>1.32</v>
          </cell>
          <cell r="I311">
            <v>3</v>
          </cell>
          <cell r="J311">
            <v>1.327</v>
          </cell>
        </row>
        <row r="312">
          <cell r="B312">
            <v>6</v>
          </cell>
          <cell r="C312">
            <v>-0.65600000000000003</v>
          </cell>
          <cell r="I312">
            <v>4</v>
          </cell>
          <cell r="J312">
            <v>1.32</v>
          </cell>
        </row>
        <row r="313">
          <cell r="B313">
            <v>7</v>
          </cell>
          <cell r="C313">
            <v>-0.80600000000000005</v>
          </cell>
          <cell r="I313">
            <v>6</v>
          </cell>
          <cell r="J313">
            <v>-0.65600000000000003</v>
          </cell>
        </row>
        <row r="314">
          <cell r="B314">
            <v>8</v>
          </cell>
          <cell r="C314">
            <v>-0.89700000000000002</v>
          </cell>
          <cell r="I314">
            <v>7.4160000000000004</v>
          </cell>
          <cell r="J314">
            <v>-1.6</v>
          </cell>
        </row>
        <row r="315">
          <cell r="B315">
            <v>10</v>
          </cell>
          <cell r="C315">
            <v>-0.995</v>
          </cell>
          <cell r="I315">
            <v>9.6660000000000004</v>
          </cell>
          <cell r="J315">
            <v>-1.6</v>
          </cell>
        </row>
        <row r="316">
          <cell r="B316">
            <v>12</v>
          </cell>
          <cell r="C316">
            <v>-0.9</v>
          </cell>
          <cell r="I316">
            <v>11.916</v>
          </cell>
          <cell r="J316">
            <v>-1.6</v>
          </cell>
        </row>
        <row r="317">
          <cell r="B317">
            <v>13</v>
          </cell>
          <cell r="C317">
            <v>-0.80700000000000005</v>
          </cell>
          <cell r="I317">
            <v>13.116</v>
          </cell>
          <cell r="J317">
            <v>-0.8</v>
          </cell>
        </row>
        <row r="318">
          <cell r="B318">
            <v>14</v>
          </cell>
          <cell r="C318">
            <v>-0.65500000000000003</v>
          </cell>
          <cell r="I318">
            <v>14</v>
          </cell>
          <cell r="J318">
            <v>-0.65500000000000003</v>
          </cell>
        </row>
        <row r="319">
          <cell r="B319">
            <v>16</v>
          </cell>
          <cell r="C319">
            <v>-0.155</v>
          </cell>
          <cell r="I319">
            <v>16</v>
          </cell>
          <cell r="J319">
            <v>-0.155</v>
          </cell>
        </row>
        <row r="320">
          <cell r="B320">
            <v>20</v>
          </cell>
          <cell r="C320">
            <v>-0.14499999999999999</v>
          </cell>
          <cell r="I320">
            <v>20</v>
          </cell>
          <cell r="J320">
            <v>-0.14499999999999999</v>
          </cell>
        </row>
        <row r="321">
          <cell r="B321">
            <v>25</v>
          </cell>
          <cell r="C321">
            <v>-0.14000000000000001</v>
          </cell>
          <cell r="I321">
            <v>25</v>
          </cell>
          <cell r="J321">
            <v>-0.14000000000000001</v>
          </cell>
        </row>
        <row r="322">
          <cell r="B322">
            <v>30</v>
          </cell>
          <cell r="C322">
            <v>-0.13500000000000001</v>
          </cell>
          <cell r="I322">
            <v>30</v>
          </cell>
          <cell r="J322">
            <v>-0.13500000000000001</v>
          </cell>
        </row>
        <row r="326">
          <cell r="B326">
            <v>0</v>
          </cell>
          <cell r="C326">
            <v>-1.264</v>
          </cell>
        </row>
        <row r="327">
          <cell r="B327">
            <v>3</v>
          </cell>
          <cell r="C327">
            <v>-0.71499999999999997</v>
          </cell>
        </row>
        <row r="328">
          <cell r="B328">
            <v>6</v>
          </cell>
          <cell r="C328">
            <v>-0.45400000000000001</v>
          </cell>
        </row>
        <row r="329">
          <cell r="B329">
            <v>8</v>
          </cell>
          <cell r="C329">
            <v>-0.31</v>
          </cell>
        </row>
        <row r="330">
          <cell r="B330">
            <v>10</v>
          </cell>
          <cell r="C330">
            <v>-0.315</v>
          </cell>
        </row>
        <row r="331">
          <cell r="B331">
            <v>11</v>
          </cell>
          <cell r="C331">
            <v>-0.41599999999999998</v>
          </cell>
          <cell r="I331">
            <v>0</v>
          </cell>
          <cell r="J331">
            <v>-1.264</v>
          </cell>
        </row>
        <row r="332">
          <cell r="B332">
            <v>12</v>
          </cell>
          <cell r="C332">
            <v>-0.61499999999999999</v>
          </cell>
          <cell r="I332">
            <v>3</v>
          </cell>
          <cell r="J332">
            <v>-0.71499999999999997</v>
          </cell>
        </row>
        <row r="333">
          <cell r="B333">
            <v>13</v>
          </cell>
          <cell r="C333">
            <v>-0.80600000000000005</v>
          </cell>
          <cell r="I333">
            <v>6</v>
          </cell>
          <cell r="J333">
            <v>-0.45400000000000001</v>
          </cell>
        </row>
        <row r="334">
          <cell r="B334">
            <v>14</v>
          </cell>
          <cell r="C334">
            <v>-0.84399999999999997</v>
          </cell>
          <cell r="I334">
            <v>8</v>
          </cell>
          <cell r="J334">
            <v>-0.31</v>
          </cell>
        </row>
        <row r="335">
          <cell r="B335">
            <v>15</v>
          </cell>
          <cell r="C335">
            <v>-0.80500000000000005</v>
          </cell>
          <cell r="I335">
            <v>10</v>
          </cell>
          <cell r="J335">
            <v>-0.315</v>
          </cell>
        </row>
        <row r="336">
          <cell r="B336">
            <v>16</v>
          </cell>
          <cell r="C336">
            <v>-0.61599999999999999</v>
          </cell>
          <cell r="I336">
            <v>11.9275</v>
          </cell>
          <cell r="J336">
            <v>-1.6</v>
          </cell>
        </row>
        <row r="337">
          <cell r="B337">
            <v>17</v>
          </cell>
          <cell r="C337">
            <v>-0.41499999999999998</v>
          </cell>
          <cell r="I337">
            <v>14.1775</v>
          </cell>
          <cell r="J337">
            <v>-1.6</v>
          </cell>
        </row>
        <row r="338">
          <cell r="B338">
            <v>18</v>
          </cell>
          <cell r="C338">
            <v>-8.5999999999999993E-2</v>
          </cell>
          <cell r="I338">
            <v>16.427500000000002</v>
          </cell>
          <cell r="J338">
            <v>-1.6</v>
          </cell>
        </row>
        <row r="339">
          <cell r="B339">
            <v>25</v>
          </cell>
          <cell r="C339">
            <v>9.0999999999999998E-2</v>
          </cell>
          <cell r="I339">
            <v>18.722500000000004</v>
          </cell>
          <cell r="J339">
            <v>-7.0000000000000007E-2</v>
          </cell>
        </row>
        <row r="340">
          <cell r="B340">
            <v>30</v>
          </cell>
          <cell r="C340">
            <v>9.6000000000000002E-2</v>
          </cell>
          <cell r="I340">
            <v>25</v>
          </cell>
          <cell r="J340">
            <v>9.0999999999999998E-2</v>
          </cell>
        </row>
        <row r="341">
          <cell r="B341">
            <v>35</v>
          </cell>
          <cell r="C341">
            <v>0.106</v>
          </cell>
          <cell r="I341">
            <v>30</v>
          </cell>
          <cell r="J341">
            <v>9.6000000000000002E-2</v>
          </cell>
        </row>
        <row r="345">
          <cell r="B345">
            <v>0</v>
          </cell>
          <cell r="C345">
            <v>-1.1870000000000001</v>
          </cell>
        </row>
        <row r="346">
          <cell r="B346">
            <v>2</v>
          </cell>
          <cell r="C346">
            <v>-0.97799999999999998</v>
          </cell>
        </row>
        <row r="347">
          <cell r="B347">
            <v>5</v>
          </cell>
          <cell r="C347">
            <v>-0.51200000000000001</v>
          </cell>
        </row>
        <row r="348">
          <cell r="B348">
            <v>7</v>
          </cell>
          <cell r="C348">
            <v>1.9419999999999999</v>
          </cell>
          <cell r="I348">
            <v>0</v>
          </cell>
          <cell r="J348">
            <v>-1.1870000000000001</v>
          </cell>
        </row>
        <row r="349">
          <cell r="B349">
            <v>8</v>
          </cell>
          <cell r="C349">
            <v>1.9370000000000001</v>
          </cell>
          <cell r="I349">
            <v>2</v>
          </cell>
          <cell r="J349">
            <v>-0.97799999999999998</v>
          </cell>
        </row>
        <row r="350">
          <cell r="B350">
            <v>9</v>
          </cell>
          <cell r="C350">
            <v>0.34799999999999998</v>
          </cell>
          <cell r="I350">
            <v>5</v>
          </cell>
          <cell r="J350">
            <v>-0.51200000000000001</v>
          </cell>
        </row>
        <row r="351">
          <cell r="B351">
            <v>10</v>
          </cell>
          <cell r="C351">
            <v>0.34200000000000003</v>
          </cell>
          <cell r="I351">
            <v>7</v>
          </cell>
          <cell r="J351">
            <v>1.9419999999999999</v>
          </cell>
        </row>
        <row r="352">
          <cell r="B352">
            <v>11</v>
          </cell>
          <cell r="C352">
            <v>7.2999999999999995E-2</v>
          </cell>
          <cell r="I352">
            <v>8</v>
          </cell>
          <cell r="J352">
            <v>1.9370000000000001</v>
          </cell>
        </row>
        <row r="353">
          <cell r="B353">
            <v>12</v>
          </cell>
          <cell r="C353">
            <v>-0.17299999999999999</v>
          </cell>
          <cell r="I353">
            <v>9</v>
          </cell>
          <cell r="J353">
            <v>0.34799999999999998</v>
          </cell>
        </row>
        <row r="354">
          <cell r="B354">
            <v>12.5</v>
          </cell>
          <cell r="C354">
            <v>-0.377</v>
          </cell>
          <cell r="I354">
            <v>11.922000000000001</v>
          </cell>
          <cell r="J354">
            <v>-1.6</v>
          </cell>
        </row>
        <row r="355">
          <cell r="B355">
            <v>13</v>
          </cell>
          <cell r="C355">
            <v>-0.42199999999999999</v>
          </cell>
          <cell r="I355">
            <v>14.172000000000001</v>
          </cell>
          <cell r="J355">
            <v>-1.6</v>
          </cell>
        </row>
        <row r="356">
          <cell r="B356">
            <v>13.5</v>
          </cell>
          <cell r="C356">
            <v>-0.372</v>
          </cell>
          <cell r="I356">
            <v>16.422000000000001</v>
          </cell>
          <cell r="J356">
            <v>-1.6</v>
          </cell>
        </row>
        <row r="357">
          <cell r="B357">
            <v>14</v>
          </cell>
          <cell r="C357">
            <v>-0.17399999999999999</v>
          </cell>
          <cell r="I357">
            <v>19.3125</v>
          </cell>
          <cell r="J357">
            <v>0.32700000000000001</v>
          </cell>
        </row>
        <row r="358">
          <cell r="B358">
            <v>15</v>
          </cell>
          <cell r="C358">
            <v>8.6999999999999994E-2</v>
          </cell>
          <cell r="I358">
            <v>20</v>
          </cell>
          <cell r="J358">
            <v>0.33300000000000002</v>
          </cell>
        </row>
        <row r="359">
          <cell r="B359">
            <v>16</v>
          </cell>
          <cell r="C359">
            <v>0.32700000000000001</v>
          </cell>
          <cell r="I359">
            <v>25</v>
          </cell>
          <cell r="J359">
            <v>0.33800000000000002</v>
          </cell>
        </row>
        <row r="360">
          <cell r="B360">
            <v>20</v>
          </cell>
          <cell r="C360">
            <v>0.33300000000000002</v>
          </cell>
        </row>
        <row r="361">
          <cell r="B361">
            <v>25</v>
          </cell>
          <cell r="C361">
            <v>0.33800000000000002</v>
          </cell>
        </row>
        <row r="365">
          <cell r="B365">
            <v>0</v>
          </cell>
          <cell r="C365">
            <v>-2.0009999999999999</v>
          </cell>
        </row>
        <row r="366">
          <cell r="B366">
            <v>3</v>
          </cell>
          <cell r="C366">
            <v>-1.9359999999999999</v>
          </cell>
        </row>
        <row r="367">
          <cell r="B367">
            <v>5</v>
          </cell>
          <cell r="C367">
            <v>-1.87</v>
          </cell>
        </row>
        <row r="368">
          <cell r="B368">
            <v>7</v>
          </cell>
          <cell r="C368">
            <v>1.7150000000000001</v>
          </cell>
        </row>
        <row r="369">
          <cell r="B369">
            <v>8</v>
          </cell>
          <cell r="C369">
            <v>1.7689999999999999</v>
          </cell>
          <cell r="I369">
            <v>0</v>
          </cell>
          <cell r="J369">
            <v>-2.0009999999999999</v>
          </cell>
        </row>
        <row r="370">
          <cell r="B370">
            <v>9</v>
          </cell>
          <cell r="C370">
            <v>0.26</v>
          </cell>
          <cell r="I370">
            <v>3</v>
          </cell>
          <cell r="J370">
            <v>-1.9359999999999999</v>
          </cell>
        </row>
        <row r="371">
          <cell r="B371">
            <v>10</v>
          </cell>
          <cell r="C371">
            <v>0.255</v>
          </cell>
          <cell r="I371">
            <v>5</v>
          </cell>
          <cell r="J371">
            <v>-1.87</v>
          </cell>
        </row>
        <row r="372">
          <cell r="B372">
            <v>11</v>
          </cell>
          <cell r="C372">
            <v>-3.1E-2</v>
          </cell>
          <cell r="I372">
            <v>7</v>
          </cell>
          <cell r="J372">
            <v>1.7150000000000001</v>
          </cell>
        </row>
        <row r="373">
          <cell r="B373">
            <v>12</v>
          </cell>
          <cell r="C373">
            <v>-0.19500000000000001</v>
          </cell>
          <cell r="I373">
            <v>8</v>
          </cell>
          <cell r="J373">
            <v>1.7689999999999999</v>
          </cell>
        </row>
        <row r="374">
          <cell r="B374">
            <v>12.5</v>
          </cell>
          <cell r="C374">
            <v>-0.40899999999999997</v>
          </cell>
          <cell r="I374">
            <v>9</v>
          </cell>
          <cell r="J374">
            <v>0.26</v>
          </cell>
        </row>
        <row r="375">
          <cell r="B375">
            <v>13</v>
          </cell>
          <cell r="C375">
            <v>-0.43099999999999999</v>
          </cell>
          <cell r="I375">
            <v>11.79</v>
          </cell>
          <cell r="J375">
            <v>-1.6</v>
          </cell>
        </row>
        <row r="376">
          <cell r="B376">
            <v>13.5</v>
          </cell>
          <cell r="C376">
            <v>-0.40799999999999997</v>
          </cell>
          <cell r="I376">
            <v>14.04</v>
          </cell>
          <cell r="J376">
            <v>-1.6</v>
          </cell>
        </row>
        <row r="377">
          <cell r="B377">
            <v>14</v>
          </cell>
          <cell r="C377">
            <v>-0.188</v>
          </cell>
          <cell r="I377">
            <v>16.29</v>
          </cell>
          <cell r="J377">
            <v>-1.6</v>
          </cell>
        </row>
        <row r="378">
          <cell r="B378">
            <v>15</v>
          </cell>
          <cell r="C378">
            <v>-7.0000000000000007E-2</v>
          </cell>
          <cell r="I378">
            <v>19.32</v>
          </cell>
          <cell r="J378">
            <v>0.42</v>
          </cell>
        </row>
        <row r="379">
          <cell r="B379">
            <v>16</v>
          </cell>
          <cell r="C379">
            <v>0.42</v>
          </cell>
          <cell r="I379">
            <v>20</v>
          </cell>
          <cell r="J379">
            <v>0.42499999999999999</v>
          </cell>
        </row>
        <row r="380">
          <cell r="B380">
            <v>20</v>
          </cell>
          <cell r="C380">
            <v>0.42499999999999999</v>
          </cell>
          <cell r="I380">
            <v>30</v>
          </cell>
          <cell r="J380">
            <v>0.43</v>
          </cell>
        </row>
        <row r="381">
          <cell r="B381">
            <v>30</v>
          </cell>
          <cell r="C381">
            <v>0.43</v>
          </cell>
        </row>
        <row r="391">
          <cell r="B391">
            <v>0</v>
          </cell>
          <cell r="C391">
            <v>-1.831</v>
          </cell>
        </row>
        <row r="392">
          <cell r="B392">
            <v>3</v>
          </cell>
          <cell r="C392">
            <v>-1.78</v>
          </cell>
        </row>
        <row r="393">
          <cell r="B393">
            <v>5</v>
          </cell>
          <cell r="C393">
            <v>-1.67</v>
          </cell>
        </row>
        <row r="394">
          <cell r="B394">
            <v>7</v>
          </cell>
          <cell r="C394">
            <v>1.7150000000000001</v>
          </cell>
        </row>
        <row r="395">
          <cell r="B395">
            <v>8</v>
          </cell>
          <cell r="C395">
            <v>1.7050000000000001</v>
          </cell>
        </row>
        <row r="396">
          <cell r="B396">
            <v>9</v>
          </cell>
          <cell r="C396">
            <v>0.2</v>
          </cell>
          <cell r="I396">
            <v>0</v>
          </cell>
          <cell r="J396">
            <v>-1.831</v>
          </cell>
        </row>
        <row r="397">
          <cell r="B397">
            <v>10</v>
          </cell>
          <cell r="C397">
            <v>0.185</v>
          </cell>
          <cell r="I397">
            <v>3</v>
          </cell>
          <cell r="J397">
            <v>-1.78</v>
          </cell>
        </row>
        <row r="398">
          <cell r="B398">
            <v>11</v>
          </cell>
          <cell r="C398">
            <v>-8.5000000000000006E-2</v>
          </cell>
          <cell r="I398">
            <v>5</v>
          </cell>
          <cell r="J398">
            <v>-1.67</v>
          </cell>
        </row>
        <row r="399">
          <cell r="B399">
            <v>12</v>
          </cell>
          <cell r="C399">
            <v>-0.26</v>
          </cell>
          <cell r="I399">
            <v>7</v>
          </cell>
          <cell r="J399">
            <v>1.7150000000000001</v>
          </cell>
        </row>
        <row r="400">
          <cell r="B400">
            <v>12.5</v>
          </cell>
          <cell r="C400">
            <v>-0.35499999999999998</v>
          </cell>
          <cell r="I400">
            <v>8</v>
          </cell>
          <cell r="J400">
            <v>1.7050000000000001</v>
          </cell>
        </row>
        <row r="401">
          <cell r="B401">
            <v>13</v>
          </cell>
          <cell r="C401">
            <v>-0.4</v>
          </cell>
          <cell r="I401">
            <v>9</v>
          </cell>
          <cell r="J401">
            <v>0.2</v>
          </cell>
        </row>
        <row r="402">
          <cell r="B402">
            <v>13.5</v>
          </cell>
          <cell r="C402">
            <v>-0.35</v>
          </cell>
          <cell r="I402">
            <v>11.7</v>
          </cell>
          <cell r="J402">
            <v>-1.6</v>
          </cell>
        </row>
        <row r="403">
          <cell r="B403">
            <v>14</v>
          </cell>
          <cell r="C403">
            <v>-0.255</v>
          </cell>
          <cell r="I403">
            <v>13.95</v>
          </cell>
          <cell r="J403">
            <v>-1.6</v>
          </cell>
        </row>
        <row r="404">
          <cell r="B404">
            <v>15</v>
          </cell>
          <cell r="C404">
            <v>-0.08</v>
          </cell>
          <cell r="I404">
            <v>16.2</v>
          </cell>
          <cell r="J404">
            <v>-1.6</v>
          </cell>
        </row>
        <row r="405">
          <cell r="B405">
            <v>16</v>
          </cell>
          <cell r="C405">
            <v>0.33</v>
          </cell>
          <cell r="I405">
            <v>19.125</v>
          </cell>
          <cell r="J405">
            <v>0.35</v>
          </cell>
        </row>
        <row r="406">
          <cell r="B406">
            <v>20</v>
          </cell>
          <cell r="C406">
            <v>0.33500000000000002</v>
          </cell>
          <cell r="I406">
            <v>20</v>
          </cell>
          <cell r="J406">
            <v>0.33500000000000002</v>
          </cell>
        </row>
        <row r="407">
          <cell r="B407">
            <v>25</v>
          </cell>
          <cell r="C407">
            <v>0.34</v>
          </cell>
          <cell r="I407">
            <v>25</v>
          </cell>
          <cell r="J407">
            <v>0.34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1"/>
  <sheetViews>
    <sheetView topLeftCell="A367" zoomScale="160" zoomScaleNormal="160" zoomScaleSheetLayoutView="70" workbookViewId="0">
      <selection activeCell="C367" sqref="C367"/>
    </sheetView>
  </sheetViews>
  <sheetFormatPr defaultRowHeight="13.2" x14ac:dyDescent="0.25"/>
  <cols>
    <col min="1" max="1" width="2.44140625" style="21" customWidth="1"/>
    <col min="2" max="2" width="8.109375" style="32" customWidth="1"/>
    <col min="3" max="3" width="8.5546875" style="33" customWidth="1"/>
    <col min="4" max="4" width="10.88671875" style="33" customWidth="1"/>
    <col min="5" max="7" width="8.109375" style="21" hidden="1" customWidth="1"/>
    <col min="8" max="8" width="7.5546875" style="21" hidden="1" customWidth="1"/>
    <col min="9" max="9" width="7.44140625" style="21" hidden="1" customWidth="1"/>
    <col min="10" max="10" width="7.44140625" style="40" hidden="1" customWidth="1"/>
    <col min="11" max="12" width="7.44140625" style="21" hidden="1" customWidth="1"/>
    <col min="13" max="13" width="10.33203125" style="21" hidden="1" customWidth="1"/>
    <col min="14" max="14" width="2.5546875" style="21" customWidth="1"/>
    <col min="15" max="16" width="10.109375" style="21" customWidth="1"/>
    <col min="17" max="17" width="6.6640625" style="21" customWidth="1"/>
    <col min="18" max="18" width="8.88671875" style="21"/>
    <col min="19" max="19" width="25.5546875" style="21" customWidth="1"/>
    <col min="20" max="20" width="5.33203125" style="21" customWidth="1"/>
    <col min="21" max="258" width="8.886718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8.886718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8.886718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8.886718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8.886718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8.886718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8.886718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8.886718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8.886718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8.886718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8.886718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8.886718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8.886718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8.886718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8.886718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8.886718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8.886718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8.886718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8.886718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8.886718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8.886718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8.886718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8.886718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8.886718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8.886718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8.886718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8.886718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8.886718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8.886718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8.886718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8.886718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8.886718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8.886718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8.886718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8.886718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8.886718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8.886718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8.886718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8.886718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8.886718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8.886718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8.886718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8.886718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8.886718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8.886718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8.886718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8.886718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8.886718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8.886718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8.886718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8.886718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8.886718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8.886718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8.886718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8.886718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8.886718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8.886718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8.886718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8.886718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8.886718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8.886718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8.886718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8.886718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8.88671875" style="21"/>
  </cols>
  <sheetData>
    <row r="1" spans="1:22" ht="49.95" customHeight="1" x14ac:dyDescent="0.25">
      <c r="A1" s="43" t="s">
        <v>109</v>
      </c>
      <c r="B1" s="43"/>
      <c r="C1" s="43"/>
      <c r="D1" s="43"/>
      <c r="E1" s="43"/>
      <c r="F1" s="43"/>
      <c r="G1" s="43"/>
      <c r="H1" s="43"/>
      <c r="I1" s="43"/>
      <c r="J1" s="43"/>
      <c r="K1" s="43"/>
      <c r="L1" s="43"/>
      <c r="M1" s="43"/>
      <c r="N1" s="43"/>
      <c r="O1" s="43"/>
      <c r="P1" s="43"/>
      <c r="Q1" s="43"/>
      <c r="R1" s="43"/>
      <c r="S1" s="43"/>
      <c r="T1" s="43"/>
      <c r="U1" s="20"/>
      <c r="V1" s="20"/>
    </row>
    <row r="2" spans="1:22" ht="15" x14ac:dyDescent="0.25">
      <c r="B2" s="38"/>
      <c r="C2" s="22"/>
      <c r="D2" s="22"/>
      <c r="E2" s="38"/>
      <c r="F2" s="38"/>
      <c r="G2" s="38"/>
      <c r="H2" s="38"/>
      <c r="I2" s="38"/>
      <c r="J2" s="38"/>
      <c r="K2" s="38"/>
      <c r="L2" s="38"/>
      <c r="M2" s="38"/>
      <c r="N2" s="38"/>
      <c r="O2" s="38"/>
      <c r="P2" s="38"/>
      <c r="Q2" s="38"/>
      <c r="R2" s="38"/>
      <c r="S2" s="38"/>
      <c r="T2" s="20"/>
      <c r="U2" s="20"/>
      <c r="V2" s="20"/>
    </row>
    <row r="3" spans="1:22" ht="15" x14ac:dyDescent="0.25">
      <c r="B3" s="23" t="s">
        <v>110</v>
      </c>
      <c r="C3" s="23"/>
      <c r="D3" s="44">
        <v>0</v>
      </c>
      <c r="E3" s="44"/>
      <c r="J3" s="38"/>
      <c r="K3" s="38"/>
      <c r="L3" s="38"/>
      <c r="M3" s="38"/>
      <c r="N3" s="24"/>
      <c r="O3" s="24"/>
      <c r="P3" s="24"/>
    </row>
    <row r="4" spans="1:22" x14ac:dyDescent="0.25">
      <c r="B4" s="42"/>
      <c r="C4" s="42"/>
      <c r="D4" s="42"/>
      <c r="E4" s="42"/>
      <c r="F4" s="42"/>
      <c r="G4" s="42"/>
      <c r="I4" s="42" t="s">
        <v>111</v>
      </c>
      <c r="J4" s="42"/>
      <c r="K4" s="42"/>
      <c r="L4" s="42"/>
      <c r="M4" s="42"/>
      <c r="N4" s="25"/>
      <c r="O4" s="25"/>
      <c r="P4" s="25"/>
    </row>
    <row r="5" spans="1:22" x14ac:dyDescent="0.25">
      <c r="B5" s="26">
        <v>0</v>
      </c>
      <c r="C5" s="27">
        <v>0.26800000000000002</v>
      </c>
      <c r="D5" s="27" t="s">
        <v>71</v>
      </c>
      <c r="E5" s="37"/>
      <c r="F5" s="37"/>
      <c r="G5" s="37"/>
      <c r="H5" s="37"/>
      <c r="I5" s="28"/>
      <c r="J5" s="29"/>
      <c r="K5" s="39"/>
      <c r="L5" s="37"/>
      <c r="M5" s="39"/>
      <c r="N5" s="30"/>
      <c r="O5" s="30"/>
      <c r="P5" s="30"/>
      <c r="R5" s="31"/>
    </row>
    <row r="6" spans="1:22" x14ac:dyDescent="0.25">
      <c r="B6" s="26">
        <v>5</v>
      </c>
      <c r="C6" s="27">
        <v>0.25900000000000001</v>
      </c>
      <c r="D6" s="27"/>
      <c r="E6" s="39">
        <f>(C5+C6)/2</f>
        <v>0.26350000000000001</v>
      </c>
      <c r="F6" s="37">
        <f>B6-B5</f>
        <v>5</v>
      </c>
      <c r="G6" s="39">
        <f>E6*F6</f>
        <v>1.3175000000000001</v>
      </c>
      <c r="H6" s="37"/>
      <c r="I6" s="26">
        <v>0</v>
      </c>
      <c r="J6" s="27">
        <v>0.26800000000000002</v>
      </c>
      <c r="K6" s="39"/>
      <c r="L6" s="37"/>
      <c r="M6" s="39"/>
      <c r="N6" s="30"/>
      <c r="O6" s="30"/>
      <c r="P6" s="30"/>
      <c r="Q6" s="32"/>
      <c r="R6" s="31"/>
    </row>
    <row r="7" spans="1:22" x14ac:dyDescent="0.25">
      <c r="B7" s="26">
        <v>10</v>
      </c>
      <c r="C7" s="27">
        <v>0.23899999999999999</v>
      </c>
      <c r="D7" s="27" t="s">
        <v>24</v>
      </c>
      <c r="E7" s="39">
        <f t="shared" ref="E7:E17" si="0">(C6+C7)/2</f>
        <v>0.249</v>
      </c>
      <c r="F7" s="37">
        <f t="shared" ref="F7:F17" si="1">B7-B6</f>
        <v>5</v>
      </c>
      <c r="G7" s="39">
        <f t="shared" ref="G7:G17" si="2">E7*F7</f>
        <v>1.2450000000000001</v>
      </c>
      <c r="H7" s="37"/>
      <c r="I7" s="26">
        <v>5</v>
      </c>
      <c r="J7" s="27">
        <v>0.25900000000000001</v>
      </c>
      <c r="K7" s="39">
        <f t="shared" ref="K7:K12" si="3">AVERAGE(J6,J7)</f>
        <v>0.26350000000000001</v>
      </c>
      <c r="L7" s="37">
        <f t="shared" ref="L7:L12" si="4">I7-I6</f>
        <v>5</v>
      </c>
      <c r="M7" s="39">
        <f t="shared" ref="M7:M15" si="5">L7*K7</f>
        <v>1.3175000000000001</v>
      </c>
      <c r="N7" s="30"/>
      <c r="O7" s="30"/>
      <c r="P7" s="30"/>
      <c r="Q7" s="32"/>
      <c r="R7" s="31"/>
    </row>
    <row r="8" spans="1:22" x14ac:dyDescent="0.25">
      <c r="B8" s="26">
        <v>11</v>
      </c>
      <c r="C8" s="27">
        <v>-0.111</v>
      </c>
      <c r="E8" s="39">
        <f t="shared" si="0"/>
        <v>6.4000000000000001E-2</v>
      </c>
      <c r="F8" s="37">
        <f t="shared" si="1"/>
        <v>1</v>
      </c>
      <c r="G8" s="39">
        <f t="shared" si="2"/>
        <v>6.4000000000000001E-2</v>
      </c>
      <c r="H8" s="37"/>
      <c r="I8" s="26">
        <v>9.8000000000000007</v>
      </c>
      <c r="J8" s="27">
        <v>0.23899999999999999</v>
      </c>
      <c r="K8" s="39">
        <f t="shared" si="3"/>
        <v>0.249</v>
      </c>
      <c r="L8" s="37">
        <f t="shared" si="4"/>
        <v>4.8000000000000007</v>
      </c>
      <c r="M8" s="39">
        <f t="shared" si="5"/>
        <v>1.1952000000000003</v>
      </c>
      <c r="N8" s="30"/>
      <c r="O8" s="30"/>
      <c r="P8" s="30"/>
      <c r="Q8" s="32"/>
      <c r="R8" s="31"/>
    </row>
    <row r="9" spans="1:22" x14ac:dyDescent="0.25">
      <c r="B9" s="26">
        <v>13</v>
      </c>
      <c r="C9" s="27">
        <v>-0.17199999999999999</v>
      </c>
      <c r="D9" s="27"/>
      <c r="E9" s="39">
        <f t="shared" si="0"/>
        <v>-0.14149999999999999</v>
      </c>
      <c r="F9" s="37">
        <f t="shared" si="1"/>
        <v>2</v>
      </c>
      <c r="G9" s="39">
        <f t="shared" si="2"/>
        <v>-0.28299999999999997</v>
      </c>
      <c r="H9" s="37"/>
      <c r="I9" s="45">
        <f>I8+(J8-J9)*1.5</f>
        <v>12.5585</v>
      </c>
      <c r="J9" s="46">
        <v>-1.6</v>
      </c>
      <c r="K9" s="39">
        <f t="shared" si="3"/>
        <v>-0.6805000000000001</v>
      </c>
      <c r="L9" s="37">
        <f t="shared" si="4"/>
        <v>2.7584999999999997</v>
      </c>
      <c r="M9" s="39">
        <f t="shared" si="5"/>
        <v>-1.8771592500000001</v>
      </c>
      <c r="N9" s="30"/>
      <c r="O9" s="30"/>
      <c r="P9" s="30"/>
      <c r="Q9" s="32"/>
      <c r="R9" s="31"/>
    </row>
    <row r="10" spans="1:22" x14ac:dyDescent="0.25">
      <c r="B10" s="26">
        <v>14</v>
      </c>
      <c r="C10" s="27">
        <v>-0.30599999999999999</v>
      </c>
      <c r="D10" s="27"/>
      <c r="E10" s="39">
        <f t="shared" si="0"/>
        <v>-0.23899999999999999</v>
      </c>
      <c r="F10" s="37">
        <f t="shared" si="1"/>
        <v>1</v>
      </c>
      <c r="G10" s="39">
        <f t="shared" si="2"/>
        <v>-0.23899999999999999</v>
      </c>
      <c r="H10" s="37"/>
      <c r="I10" s="47">
        <f>I9+2.25</f>
        <v>14.8085</v>
      </c>
      <c r="J10" s="48">
        <f>J9</f>
        <v>-1.6</v>
      </c>
      <c r="K10" s="39">
        <f t="shared" si="3"/>
        <v>-1.6</v>
      </c>
      <c r="L10" s="37">
        <f t="shared" si="4"/>
        <v>2.25</v>
      </c>
      <c r="M10" s="39">
        <f t="shared" si="5"/>
        <v>-3.6</v>
      </c>
      <c r="N10" s="30"/>
      <c r="O10" s="30"/>
      <c r="P10" s="30"/>
      <c r="Q10" s="32"/>
      <c r="R10" s="31"/>
    </row>
    <row r="11" spans="1:22" x14ac:dyDescent="0.25">
      <c r="B11" s="26">
        <v>15</v>
      </c>
      <c r="C11" s="27">
        <v>-0.379</v>
      </c>
      <c r="D11" s="27" t="s">
        <v>23</v>
      </c>
      <c r="E11" s="39">
        <f t="shared" si="0"/>
        <v>-0.34250000000000003</v>
      </c>
      <c r="F11" s="37">
        <f t="shared" si="1"/>
        <v>1</v>
      </c>
      <c r="G11" s="39">
        <f t="shared" si="2"/>
        <v>-0.34250000000000003</v>
      </c>
      <c r="H11" s="37"/>
      <c r="I11" s="45">
        <f>I10+2.25</f>
        <v>17.058500000000002</v>
      </c>
      <c r="J11" s="46">
        <f>J9</f>
        <v>-1.6</v>
      </c>
      <c r="K11" s="39">
        <f t="shared" si="3"/>
        <v>-1.6</v>
      </c>
      <c r="L11" s="37">
        <f t="shared" si="4"/>
        <v>2.2500000000000018</v>
      </c>
      <c r="M11" s="39">
        <f t="shared" si="5"/>
        <v>-3.6000000000000032</v>
      </c>
      <c r="N11" s="30"/>
      <c r="O11" s="30"/>
      <c r="P11" s="30"/>
      <c r="Q11" s="32"/>
      <c r="R11" s="31"/>
    </row>
    <row r="12" spans="1:22" x14ac:dyDescent="0.25">
      <c r="B12" s="26">
        <v>16</v>
      </c>
      <c r="C12" s="27">
        <v>-0.307</v>
      </c>
      <c r="E12" s="39">
        <f t="shared" si="0"/>
        <v>-0.34299999999999997</v>
      </c>
      <c r="F12" s="37">
        <f t="shared" si="1"/>
        <v>1</v>
      </c>
      <c r="G12" s="39">
        <f t="shared" si="2"/>
        <v>-0.34299999999999997</v>
      </c>
      <c r="H12" s="37"/>
      <c r="I12" s="45">
        <f>I11+(J12-J11)*1.5</f>
        <v>20.477000000000004</v>
      </c>
      <c r="J12" s="49">
        <v>0.67900000000000005</v>
      </c>
      <c r="K12" s="39">
        <f t="shared" si="3"/>
        <v>-0.46050000000000002</v>
      </c>
      <c r="L12" s="37">
        <f t="shared" si="4"/>
        <v>3.4185000000000016</v>
      </c>
      <c r="M12" s="39">
        <f t="shared" si="5"/>
        <v>-1.5742192500000007</v>
      </c>
      <c r="N12" s="30"/>
      <c r="O12" s="30"/>
      <c r="P12" s="30"/>
      <c r="Q12" s="32"/>
      <c r="R12" s="31"/>
    </row>
    <row r="13" spans="1:22" x14ac:dyDescent="0.25">
      <c r="B13" s="26">
        <v>17</v>
      </c>
      <c r="C13" s="27">
        <v>-0.17199999999999999</v>
      </c>
      <c r="D13" s="27"/>
      <c r="E13" s="39">
        <f t="shared" si="0"/>
        <v>-0.23949999999999999</v>
      </c>
      <c r="F13" s="37">
        <f t="shared" si="1"/>
        <v>1</v>
      </c>
      <c r="G13" s="39">
        <f t="shared" si="2"/>
        <v>-0.23949999999999999</v>
      </c>
      <c r="H13" s="37"/>
      <c r="I13" s="26">
        <v>25</v>
      </c>
      <c r="J13" s="27">
        <v>0.67400000000000004</v>
      </c>
      <c r="K13" s="39">
        <f>AVERAGE(J12,J13)</f>
        <v>0.6765000000000001</v>
      </c>
      <c r="L13" s="37">
        <f>I13-I12</f>
        <v>4.5229999999999961</v>
      </c>
      <c r="M13" s="39">
        <f t="shared" si="5"/>
        <v>3.0598094999999979</v>
      </c>
      <c r="N13" s="34"/>
      <c r="O13" s="34"/>
      <c r="P13" s="34"/>
      <c r="Q13" s="32"/>
      <c r="R13" s="31"/>
    </row>
    <row r="14" spans="1:22" x14ac:dyDescent="0.25">
      <c r="B14" s="26">
        <v>19</v>
      </c>
      <c r="C14" s="27">
        <v>-1.0999999999999999E-2</v>
      </c>
      <c r="D14" s="27"/>
      <c r="E14" s="39">
        <f t="shared" si="0"/>
        <v>-9.1499999999999998E-2</v>
      </c>
      <c r="F14" s="37">
        <f t="shared" si="1"/>
        <v>2</v>
      </c>
      <c r="G14" s="39">
        <f t="shared" si="2"/>
        <v>-0.183</v>
      </c>
      <c r="H14" s="37"/>
      <c r="I14" s="26">
        <v>30</v>
      </c>
      <c r="J14" s="27">
        <v>0.65900000000000003</v>
      </c>
      <c r="K14" s="39">
        <f t="shared" ref="K14:K15" si="6">AVERAGE(J13,J14)</f>
        <v>0.66650000000000009</v>
      </c>
      <c r="L14" s="37">
        <f t="shared" ref="L14:L15" si="7">I14-I13</f>
        <v>5</v>
      </c>
      <c r="M14" s="39">
        <f t="shared" si="5"/>
        <v>3.3325000000000005</v>
      </c>
      <c r="N14" s="30"/>
      <c r="O14" s="30"/>
      <c r="P14" s="30"/>
      <c r="Q14" s="32"/>
      <c r="R14" s="31"/>
    </row>
    <row r="15" spans="1:22" x14ac:dyDescent="0.25">
      <c r="B15" s="26">
        <v>20</v>
      </c>
      <c r="C15" s="27">
        <v>0.67900000000000005</v>
      </c>
      <c r="D15" s="27" t="s">
        <v>22</v>
      </c>
      <c r="E15" s="39">
        <f t="shared" si="0"/>
        <v>0.33400000000000002</v>
      </c>
      <c r="F15" s="37">
        <f t="shared" si="1"/>
        <v>1</v>
      </c>
      <c r="G15" s="39">
        <f t="shared" si="2"/>
        <v>0.33400000000000002</v>
      </c>
      <c r="H15" s="23"/>
      <c r="I15" s="26">
        <v>30</v>
      </c>
      <c r="J15" s="27">
        <v>0.65900000000000003</v>
      </c>
      <c r="K15" s="39">
        <f t="shared" si="6"/>
        <v>0.65900000000000003</v>
      </c>
      <c r="L15" s="37">
        <f t="shared" si="7"/>
        <v>0</v>
      </c>
      <c r="M15" s="39">
        <f t="shared" si="5"/>
        <v>0</v>
      </c>
      <c r="N15" s="34"/>
      <c r="O15" s="34"/>
      <c r="P15" s="34"/>
      <c r="Q15" s="32"/>
      <c r="R15" s="31"/>
    </row>
    <row r="16" spans="1:22" x14ac:dyDescent="0.25">
      <c r="B16" s="26">
        <v>25</v>
      </c>
      <c r="C16" s="27">
        <v>0.67400000000000004</v>
      </c>
      <c r="E16" s="39">
        <f t="shared" si="0"/>
        <v>0.6765000000000001</v>
      </c>
      <c r="F16" s="37">
        <f t="shared" si="1"/>
        <v>5</v>
      </c>
      <c r="G16" s="39">
        <f t="shared" si="2"/>
        <v>3.3825000000000003</v>
      </c>
      <c r="H16" s="23"/>
      <c r="I16" s="26"/>
      <c r="J16" s="27"/>
      <c r="K16" s="39"/>
      <c r="L16" s="37"/>
      <c r="M16" s="39"/>
      <c r="N16" s="34"/>
      <c r="O16" s="34"/>
      <c r="P16" s="34"/>
      <c r="Q16" s="32"/>
      <c r="R16" s="31"/>
    </row>
    <row r="17" spans="2:18" x14ac:dyDescent="0.25">
      <c r="B17" s="26">
        <v>30</v>
      </c>
      <c r="C17" s="27">
        <v>0.65900000000000003</v>
      </c>
      <c r="D17" s="27" t="s">
        <v>71</v>
      </c>
      <c r="E17" s="39">
        <f t="shared" si="0"/>
        <v>0.66650000000000009</v>
      </c>
      <c r="F17" s="37">
        <f t="shared" si="1"/>
        <v>5</v>
      </c>
      <c r="G17" s="39">
        <f t="shared" si="2"/>
        <v>3.3325000000000005</v>
      </c>
      <c r="H17" s="23"/>
      <c r="I17" s="26"/>
      <c r="J17" s="27"/>
      <c r="K17" s="39"/>
      <c r="L17" s="37"/>
      <c r="M17" s="39"/>
      <c r="N17" s="30"/>
      <c r="O17" s="30"/>
      <c r="P17" s="30"/>
      <c r="R17" s="31"/>
    </row>
    <row r="18" spans="2:18" ht="15" x14ac:dyDescent="0.25">
      <c r="B18" s="38"/>
      <c r="C18" s="22"/>
      <c r="D18" s="22"/>
      <c r="E18" s="38"/>
      <c r="F18" s="37"/>
      <c r="G18" s="39"/>
      <c r="H18" s="50" t="s">
        <v>112</v>
      </c>
      <c r="I18" s="50"/>
      <c r="J18" s="39" t="e">
        <f>#REF!</f>
        <v>#REF!</v>
      </c>
      <c r="K18" s="39" t="s">
        <v>113</v>
      </c>
      <c r="L18" s="37" t="e">
        <f>#REF!</f>
        <v>#REF!</v>
      </c>
      <c r="M18" s="39" t="e">
        <f>J18-L18</f>
        <v>#REF!</v>
      </c>
      <c r="N18" s="34"/>
      <c r="O18" s="24"/>
      <c r="P18" s="24"/>
    </row>
    <row r="19" spans="2:18" ht="15" x14ac:dyDescent="0.25">
      <c r="B19" s="23" t="s">
        <v>110</v>
      </c>
      <c r="C19" s="23"/>
      <c r="D19" s="44">
        <v>0.1</v>
      </c>
      <c r="E19" s="44"/>
      <c r="J19" s="38"/>
      <c r="K19" s="38"/>
      <c r="L19" s="38"/>
      <c r="M19" s="38"/>
      <c r="N19" s="24"/>
      <c r="O19" s="24"/>
      <c r="P19" s="24"/>
    </row>
    <row r="20" spans="2:18" x14ac:dyDescent="0.25">
      <c r="B20" s="42"/>
      <c r="C20" s="42"/>
      <c r="D20" s="42"/>
      <c r="E20" s="42"/>
      <c r="F20" s="42"/>
      <c r="G20" s="42"/>
      <c r="H20" s="21" t="s">
        <v>114</v>
      </c>
      <c r="I20" s="42" t="s">
        <v>111</v>
      </c>
      <c r="J20" s="42"/>
      <c r="K20" s="42"/>
      <c r="L20" s="42"/>
      <c r="M20" s="42"/>
      <c r="N20" s="25"/>
      <c r="O20" s="25"/>
      <c r="P20" s="25"/>
    </row>
    <row r="21" spans="2:18" x14ac:dyDescent="0.25">
      <c r="B21" s="26">
        <v>0</v>
      </c>
      <c r="C21" s="27">
        <v>0.30199999999999999</v>
      </c>
      <c r="D21" s="27" t="s">
        <v>71</v>
      </c>
      <c r="E21" s="37"/>
      <c r="F21" s="37"/>
      <c r="G21" s="37"/>
      <c r="H21" s="37"/>
      <c r="I21" s="28"/>
      <c r="J21" s="29"/>
      <c r="K21" s="39"/>
      <c r="L21" s="37"/>
      <c r="M21" s="39"/>
      <c r="N21" s="30"/>
      <c r="O21" s="30"/>
      <c r="P21" s="30"/>
      <c r="R21" s="31"/>
    </row>
    <row r="22" spans="2:18" x14ac:dyDescent="0.25">
      <c r="B22" s="26">
        <v>5</v>
      </c>
      <c r="C22" s="27">
        <v>0.29299999999999998</v>
      </c>
      <c r="D22" s="27"/>
      <c r="E22" s="39">
        <f>(C21+C22)/2</f>
        <v>0.29749999999999999</v>
      </c>
      <c r="F22" s="37">
        <f>B22-B21</f>
        <v>5</v>
      </c>
      <c r="G22" s="39">
        <f>E22*F22</f>
        <v>1.4874999999999998</v>
      </c>
      <c r="H22" s="37"/>
      <c r="I22" s="26">
        <v>0</v>
      </c>
      <c r="J22" s="27">
        <v>0.30199999999999999</v>
      </c>
      <c r="K22" s="39"/>
      <c r="L22" s="37"/>
      <c r="M22" s="39"/>
      <c r="N22" s="30"/>
      <c r="O22" s="30"/>
      <c r="P22" s="30"/>
      <c r="Q22" s="32"/>
      <c r="R22" s="31"/>
    </row>
    <row r="23" spans="2:18" x14ac:dyDescent="0.25">
      <c r="B23" s="26">
        <v>8</v>
      </c>
      <c r="C23" s="27">
        <v>0.247</v>
      </c>
      <c r="E23" s="39">
        <f t="shared" ref="E23:E36" si="8">(C22+C23)/2</f>
        <v>0.27</v>
      </c>
      <c r="F23" s="37">
        <f t="shared" ref="F23:F36" si="9">B23-B22</f>
        <v>3</v>
      </c>
      <c r="G23" s="39">
        <f t="shared" ref="G23:G36" si="10">E23*F23</f>
        <v>0.81</v>
      </c>
      <c r="H23" s="37"/>
      <c r="I23" s="26">
        <v>5</v>
      </c>
      <c r="J23" s="27">
        <v>0.29299999999999998</v>
      </c>
      <c r="K23" s="39">
        <f t="shared" ref="K23:K28" si="11">AVERAGE(J22,J23)</f>
        <v>0.29749999999999999</v>
      </c>
      <c r="L23" s="37">
        <f t="shared" ref="L23:L28" si="12">I23-I22</f>
        <v>5</v>
      </c>
      <c r="M23" s="39">
        <f t="shared" ref="M23:M32" si="13">L23*K23</f>
        <v>1.4874999999999998</v>
      </c>
      <c r="N23" s="30"/>
      <c r="O23" s="30"/>
      <c r="P23" s="30"/>
      <c r="Q23" s="32"/>
      <c r="R23" s="31"/>
    </row>
    <row r="24" spans="2:18" x14ac:dyDescent="0.25">
      <c r="B24" s="26">
        <v>9</v>
      </c>
      <c r="C24" s="27">
        <v>1.103</v>
      </c>
      <c r="D24" s="27"/>
      <c r="E24" s="39">
        <f t="shared" si="8"/>
        <v>0.67500000000000004</v>
      </c>
      <c r="F24" s="37">
        <f t="shared" si="9"/>
        <v>1</v>
      </c>
      <c r="G24" s="39">
        <f t="shared" si="10"/>
        <v>0.67500000000000004</v>
      </c>
      <c r="H24" s="37"/>
      <c r="I24" s="26">
        <v>8</v>
      </c>
      <c r="J24" s="27">
        <v>0.247</v>
      </c>
      <c r="K24" s="39">
        <f t="shared" si="11"/>
        <v>0.27</v>
      </c>
      <c r="L24" s="37">
        <f t="shared" si="12"/>
        <v>3</v>
      </c>
      <c r="M24" s="39">
        <f t="shared" si="13"/>
        <v>0.81</v>
      </c>
      <c r="N24" s="30"/>
      <c r="O24" s="30"/>
      <c r="P24" s="30"/>
      <c r="Q24" s="32"/>
      <c r="R24" s="31"/>
    </row>
    <row r="25" spans="2:18" x14ac:dyDescent="0.25">
      <c r="B25" s="26">
        <v>10</v>
      </c>
      <c r="C25" s="27">
        <v>1.0980000000000001</v>
      </c>
      <c r="D25" s="27" t="s">
        <v>24</v>
      </c>
      <c r="E25" s="39">
        <f t="shared" si="8"/>
        <v>1.1005</v>
      </c>
      <c r="F25" s="37">
        <f t="shared" si="9"/>
        <v>1</v>
      </c>
      <c r="G25" s="39">
        <f t="shared" si="10"/>
        <v>1.1005</v>
      </c>
      <c r="H25" s="37"/>
      <c r="I25" s="26">
        <v>9</v>
      </c>
      <c r="J25" s="27">
        <v>1.103</v>
      </c>
      <c r="K25" s="39">
        <f t="shared" si="11"/>
        <v>0.67500000000000004</v>
      </c>
      <c r="L25" s="37">
        <f t="shared" si="12"/>
        <v>1</v>
      </c>
      <c r="M25" s="39">
        <f t="shared" si="13"/>
        <v>0.67500000000000004</v>
      </c>
      <c r="N25" s="30"/>
      <c r="O25" s="30"/>
      <c r="P25" s="30"/>
      <c r="Q25" s="32"/>
      <c r="R25" s="31"/>
    </row>
    <row r="26" spans="2:18" x14ac:dyDescent="0.25">
      <c r="B26" s="26">
        <v>11</v>
      </c>
      <c r="C26" s="27">
        <v>0.85799999999999998</v>
      </c>
      <c r="D26" s="27"/>
      <c r="E26" s="39">
        <f t="shared" si="8"/>
        <v>0.97799999999999998</v>
      </c>
      <c r="F26" s="37">
        <f t="shared" si="9"/>
        <v>1</v>
      </c>
      <c r="G26" s="39">
        <f t="shared" si="10"/>
        <v>0.97799999999999998</v>
      </c>
      <c r="H26" s="37"/>
      <c r="I26" s="45">
        <f>I25+(J25-J26)*1.5</f>
        <v>13.054500000000001</v>
      </c>
      <c r="J26" s="46">
        <v>-1.6</v>
      </c>
      <c r="K26" s="39">
        <f t="shared" si="11"/>
        <v>-0.24850000000000005</v>
      </c>
      <c r="L26" s="37">
        <f t="shared" si="12"/>
        <v>4.0545000000000009</v>
      </c>
      <c r="M26" s="39">
        <f t="shared" si="13"/>
        <v>-1.0075432500000003</v>
      </c>
      <c r="N26" s="30"/>
      <c r="O26" s="30"/>
      <c r="P26" s="30"/>
      <c r="Q26" s="32"/>
      <c r="R26" s="31"/>
    </row>
    <row r="27" spans="2:18" x14ac:dyDescent="0.25">
      <c r="B27" s="26">
        <v>12</v>
      </c>
      <c r="C27" s="27">
        <v>-0.38300000000000001</v>
      </c>
      <c r="D27" s="27"/>
      <c r="E27" s="39">
        <f t="shared" si="8"/>
        <v>0.23749999999999999</v>
      </c>
      <c r="F27" s="37">
        <f t="shared" si="9"/>
        <v>1</v>
      </c>
      <c r="G27" s="39">
        <f t="shared" si="10"/>
        <v>0.23749999999999999</v>
      </c>
      <c r="H27" s="37"/>
      <c r="I27" s="47">
        <f>I26+2.25</f>
        <v>15.304500000000001</v>
      </c>
      <c r="J27" s="48">
        <f>J26</f>
        <v>-1.6</v>
      </c>
      <c r="K27" s="39">
        <f t="shared" si="11"/>
        <v>-1.6</v>
      </c>
      <c r="L27" s="37">
        <f t="shared" si="12"/>
        <v>2.25</v>
      </c>
      <c r="M27" s="39">
        <f t="shared" si="13"/>
        <v>-3.6</v>
      </c>
      <c r="N27" s="30"/>
      <c r="O27" s="30"/>
      <c r="P27" s="30"/>
      <c r="Q27" s="32"/>
      <c r="R27" s="31"/>
    </row>
    <row r="28" spans="2:18" x14ac:dyDescent="0.25">
      <c r="B28" s="26">
        <v>13</v>
      </c>
      <c r="C28" s="27">
        <v>-0.63800000000000001</v>
      </c>
      <c r="E28" s="39">
        <f t="shared" si="8"/>
        <v>-0.51049999999999995</v>
      </c>
      <c r="F28" s="37">
        <f t="shared" si="9"/>
        <v>1</v>
      </c>
      <c r="G28" s="39">
        <f t="shared" si="10"/>
        <v>-0.51049999999999995</v>
      </c>
      <c r="H28" s="37"/>
      <c r="I28" s="45">
        <f>I27+2.25</f>
        <v>17.554500000000001</v>
      </c>
      <c r="J28" s="46">
        <f>J26</f>
        <v>-1.6</v>
      </c>
      <c r="K28" s="39">
        <f t="shared" si="11"/>
        <v>-1.6</v>
      </c>
      <c r="L28" s="37">
        <f t="shared" si="12"/>
        <v>2.25</v>
      </c>
      <c r="M28" s="39">
        <f t="shared" si="13"/>
        <v>-3.6</v>
      </c>
      <c r="N28" s="30"/>
      <c r="O28" s="30"/>
      <c r="P28" s="30"/>
      <c r="Q28" s="32"/>
      <c r="R28" s="31"/>
    </row>
    <row r="29" spans="2:18" x14ac:dyDescent="0.25">
      <c r="B29" s="26">
        <v>14</v>
      </c>
      <c r="C29" s="27">
        <v>-0.68700000000000006</v>
      </c>
      <c r="D29" s="27" t="s">
        <v>23</v>
      </c>
      <c r="E29" s="39">
        <f t="shared" si="8"/>
        <v>-0.66250000000000009</v>
      </c>
      <c r="F29" s="37">
        <f t="shared" si="9"/>
        <v>1</v>
      </c>
      <c r="G29" s="39">
        <f t="shared" si="10"/>
        <v>-0.66250000000000009</v>
      </c>
      <c r="H29" s="37"/>
      <c r="I29" s="45">
        <f>I28+(J29-J28)*1.5</f>
        <v>20.302500000000002</v>
      </c>
      <c r="J29" s="49">
        <v>0.23200000000000001</v>
      </c>
      <c r="K29" s="39">
        <f>AVERAGE(J28,J29)</f>
        <v>-0.68400000000000005</v>
      </c>
      <c r="L29" s="37">
        <f>I29-I28</f>
        <v>2.7480000000000011</v>
      </c>
      <c r="M29" s="39">
        <f t="shared" si="13"/>
        <v>-1.8796320000000009</v>
      </c>
      <c r="N29" s="34"/>
      <c r="O29" s="34"/>
      <c r="P29" s="34"/>
      <c r="Q29" s="32"/>
      <c r="R29" s="31"/>
    </row>
    <row r="30" spans="2:18" x14ac:dyDescent="0.25">
      <c r="B30" s="26">
        <v>15</v>
      </c>
      <c r="C30" s="27">
        <v>-0.63900000000000001</v>
      </c>
      <c r="D30" s="27"/>
      <c r="E30" s="39">
        <f t="shared" si="8"/>
        <v>-0.66300000000000003</v>
      </c>
      <c r="F30" s="37">
        <f t="shared" si="9"/>
        <v>1</v>
      </c>
      <c r="G30" s="39">
        <f t="shared" si="10"/>
        <v>-0.66300000000000003</v>
      </c>
      <c r="H30" s="37"/>
      <c r="I30" s="26">
        <v>25</v>
      </c>
      <c r="J30" s="27">
        <v>0.23200000000000001</v>
      </c>
      <c r="K30" s="39">
        <f t="shared" ref="K30:K32" si="14">AVERAGE(J29,J30)</f>
        <v>0.23200000000000001</v>
      </c>
      <c r="L30" s="37">
        <f t="shared" ref="L30:L32" si="15">I30-I29</f>
        <v>4.697499999999998</v>
      </c>
      <c r="M30" s="39">
        <f t="shared" si="13"/>
        <v>1.0898199999999996</v>
      </c>
      <c r="N30" s="30"/>
      <c r="O30" s="30"/>
      <c r="P30" s="30"/>
      <c r="Q30" s="32"/>
      <c r="R30" s="31"/>
    </row>
    <row r="31" spans="2:18" x14ac:dyDescent="0.25">
      <c r="B31" s="26">
        <v>16</v>
      </c>
      <c r="C31" s="27">
        <v>-0.36799999999999999</v>
      </c>
      <c r="D31" s="27"/>
      <c r="E31" s="39">
        <f t="shared" si="8"/>
        <v>-0.50350000000000006</v>
      </c>
      <c r="F31" s="37">
        <f t="shared" si="9"/>
        <v>1</v>
      </c>
      <c r="G31" s="39">
        <f t="shared" si="10"/>
        <v>-0.50350000000000006</v>
      </c>
      <c r="H31" s="23"/>
      <c r="I31" s="26">
        <v>30</v>
      </c>
      <c r="J31" s="27">
        <v>0.22800000000000001</v>
      </c>
      <c r="K31" s="39">
        <f t="shared" si="14"/>
        <v>0.23</v>
      </c>
      <c r="L31" s="37">
        <f t="shared" si="15"/>
        <v>5</v>
      </c>
      <c r="M31" s="39">
        <f t="shared" si="13"/>
        <v>1.1500000000000001</v>
      </c>
      <c r="N31" s="34"/>
      <c r="O31" s="34"/>
      <c r="P31" s="34"/>
      <c r="Q31" s="32"/>
      <c r="R31" s="31"/>
    </row>
    <row r="32" spans="2:18" x14ac:dyDescent="0.25">
      <c r="B32" s="26">
        <v>17</v>
      </c>
      <c r="C32" s="27">
        <v>-0.307</v>
      </c>
      <c r="D32" s="27"/>
      <c r="E32" s="39">
        <f t="shared" si="8"/>
        <v>-0.33750000000000002</v>
      </c>
      <c r="F32" s="37">
        <f t="shared" si="9"/>
        <v>1</v>
      </c>
      <c r="G32" s="39">
        <f t="shared" si="10"/>
        <v>-0.33750000000000002</v>
      </c>
      <c r="H32" s="23"/>
      <c r="I32" s="28">
        <v>35</v>
      </c>
      <c r="J32" s="36">
        <v>0.218</v>
      </c>
      <c r="K32" s="39">
        <f t="shared" si="14"/>
        <v>0.223</v>
      </c>
      <c r="L32" s="37">
        <f t="shared" si="15"/>
        <v>5</v>
      </c>
      <c r="M32" s="39">
        <f t="shared" si="13"/>
        <v>1.115</v>
      </c>
      <c r="N32" s="34"/>
      <c r="O32" s="34"/>
      <c r="P32" s="34"/>
      <c r="Q32" s="32"/>
      <c r="R32" s="31"/>
    </row>
    <row r="33" spans="2:18" x14ac:dyDescent="0.25">
      <c r="B33" s="26">
        <v>18</v>
      </c>
      <c r="C33" s="27">
        <v>0.24299999999999999</v>
      </c>
      <c r="D33" s="27" t="s">
        <v>22</v>
      </c>
      <c r="E33" s="39">
        <f t="shared" si="8"/>
        <v>-3.2000000000000001E-2</v>
      </c>
      <c r="F33" s="37">
        <f t="shared" si="9"/>
        <v>1</v>
      </c>
      <c r="G33" s="39">
        <f t="shared" si="10"/>
        <v>-3.2000000000000001E-2</v>
      </c>
      <c r="H33" s="23"/>
      <c r="I33" s="37"/>
      <c r="J33" s="37"/>
      <c r="K33" s="39"/>
      <c r="L33" s="37"/>
      <c r="M33" s="39"/>
      <c r="N33" s="30"/>
      <c r="O33" s="30"/>
      <c r="P33" s="30"/>
      <c r="R33" s="31"/>
    </row>
    <row r="34" spans="2:18" x14ac:dyDescent="0.25">
      <c r="B34" s="26">
        <v>25</v>
      </c>
      <c r="C34" s="27">
        <v>0.23200000000000001</v>
      </c>
      <c r="D34" s="27"/>
      <c r="E34" s="39">
        <f t="shared" si="8"/>
        <v>0.23749999999999999</v>
      </c>
      <c r="F34" s="37">
        <f t="shared" si="9"/>
        <v>7</v>
      </c>
      <c r="G34" s="39">
        <f t="shared" si="10"/>
        <v>1.6624999999999999</v>
      </c>
      <c r="H34" s="23"/>
      <c r="I34" s="26"/>
      <c r="J34" s="51"/>
      <c r="K34" s="39"/>
      <c r="L34" s="37"/>
      <c r="M34" s="39"/>
      <c r="N34" s="30"/>
      <c r="O34" s="30"/>
      <c r="P34" s="30"/>
      <c r="R34" s="31"/>
    </row>
    <row r="35" spans="2:18" x14ac:dyDescent="0.25">
      <c r="B35" s="26">
        <v>30</v>
      </c>
      <c r="C35" s="27">
        <v>0.22800000000000001</v>
      </c>
      <c r="D35" s="27"/>
      <c r="E35" s="39">
        <f t="shared" si="8"/>
        <v>0.23</v>
      </c>
      <c r="F35" s="37">
        <f t="shared" si="9"/>
        <v>5</v>
      </c>
      <c r="G35" s="39">
        <f t="shared" si="10"/>
        <v>1.1500000000000001</v>
      </c>
      <c r="H35" s="23"/>
      <c r="I35" s="28"/>
      <c r="J35" s="28"/>
      <c r="K35" s="39"/>
      <c r="L35" s="37"/>
      <c r="M35" s="39"/>
      <c r="N35" s="30"/>
      <c r="O35" s="30"/>
      <c r="P35" s="30"/>
      <c r="R35" s="31"/>
    </row>
    <row r="36" spans="2:18" x14ac:dyDescent="0.25">
      <c r="B36" s="28">
        <v>35</v>
      </c>
      <c r="C36" s="36">
        <v>0.218</v>
      </c>
      <c r="D36" s="27" t="s">
        <v>71</v>
      </c>
      <c r="E36" s="39">
        <f t="shared" si="8"/>
        <v>0.223</v>
      </c>
      <c r="F36" s="37">
        <f t="shared" si="9"/>
        <v>5</v>
      </c>
      <c r="G36" s="39">
        <f t="shared" si="10"/>
        <v>1.115</v>
      </c>
      <c r="I36" s="28"/>
      <c r="J36" s="28"/>
      <c r="K36" s="39"/>
      <c r="L36" s="37"/>
      <c r="M36" s="39"/>
      <c r="N36" s="30"/>
      <c r="O36" s="30"/>
      <c r="P36" s="30"/>
      <c r="R36" s="31"/>
    </row>
    <row r="37" spans="2:18" ht="15" x14ac:dyDescent="0.25">
      <c r="B37" s="38"/>
      <c r="C37" s="22"/>
      <c r="D37" s="22"/>
      <c r="E37" s="38"/>
      <c r="F37" s="37"/>
      <c r="G37" s="39"/>
      <c r="H37" s="50" t="s">
        <v>112</v>
      </c>
      <c r="I37" s="50"/>
      <c r="J37" s="39" t="e">
        <f>#REF!</f>
        <v>#REF!</v>
      </c>
      <c r="K37" s="39" t="s">
        <v>113</v>
      </c>
      <c r="L37" s="37" t="e">
        <f>#REF!</f>
        <v>#REF!</v>
      </c>
      <c r="M37" s="39" t="e">
        <f>J37-L37</f>
        <v>#REF!</v>
      </c>
      <c r="N37" s="34"/>
      <c r="O37" s="24"/>
      <c r="P37" s="24"/>
    </row>
    <row r="38" spans="2:18" ht="15" x14ac:dyDescent="0.25">
      <c r="B38" s="23" t="s">
        <v>110</v>
      </c>
      <c r="C38" s="23"/>
      <c r="D38" s="44">
        <v>0.2</v>
      </c>
      <c r="E38" s="44"/>
      <c r="J38" s="38"/>
      <c r="K38" s="38"/>
      <c r="L38" s="38"/>
      <c r="M38" s="38"/>
      <c r="N38" s="24"/>
      <c r="O38" s="24"/>
      <c r="P38" s="35"/>
    </row>
    <row r="39" spans="2:18" x14ac:dyDescent="0.25">
      <c r="B39" s="42"/>
      <c r="C39" s="42"/>
      <c r="D39" s="42"/>
      <c r="E39" s="42"/>
      <c r="F39" s="42"/>
      <c r="G39" s="42"/>
      <c r="H39" s="21" t="s">
        <v>114</v>
      </c>
      <c r="I39" s="42" t="s">
        <v>111</v>
      </c>
      <c r="J39" s="42"/>
      <c r="K39" s="42"/>
      <c r="L39" s="42"/>
      <c r="M39" s="42"/>
      <c r="N39" s="25"/>
      <c r="O39" s="25"/>
      <c r="P39" s="25"/>
    </row>
    <row r="40" spans="2:18" x14ac:dyDescent="0.25">
      <c r="B40" s="26">
        <v>0</v>
      </c>
      <c r="C40" s="27">
        <v>0.32400000000000001</v>
      </c>
      <c r="D40" s="27" t="s">
        <v>71</v>
      </c>
      <c r="E40" s="37"/>
      <c r="F40" s="37"/>
      <c r="G40" s="37"/>
      <c r="H40" s="37"/>
      <c r="I40" s="28"/>
      <c r="J40" s="29"/>
      <c r="K40" s="39"/>
      <c r="L40" s="37"/>
      <c r="M40" s="39"/>
      <c r="N40" s="30"/>
      <c r="O40" s="30"/>
      <c r="P40" s="30"/>
      <c r="R40" s="31"/>
    </row>
    <row r="41" spans="2:18" x14ac:dyDescent="0.25">
      <c r="B41" s="26">
        <v>5</v>
      </c>
      <c r="C41" s="27">
        <v>0.29899999999999999</v>
      </c>
      <c r="D41" s="27"/>
      <c r="E41" s="39">
        <f>(C40+C41)/2</f>
        <v>0.3115</v>
      </c>
      <c r="F41" s="37">
        <f>B41-B40</f>
        <v>5</v>
      </c>
      <c r="G41" s="39">
        <f>E41*F41</f>
        <v>1.5575000000000001</v>
      </c>
      <c r="H41" s="37"/>
      <c r="I41" s="26"/>
      <c r="J41" s="26"/>
      <c r="K41" s="39"/>
      <c r="L41" s="37"/>
      <c r="M41" s="39"/>
      <c r="N41" s="30"/>
      <c r="O41" s="30"/>
      <c r="P41" s="30"/>
      <c r="Q41" s="32"/>
      <c r="R41" s="31"/>
    </row>
    <row r="42" spans="2:18" x14ac:dyDescent="0.25">
      <c r="B42" s="26">
        <v>6</v>
      </c>
      <c r="C42" s="27">
        <v>1.0880000000000001</v>
      </c>
      <c r="D42" s="27"/>
      <c r="E42" s="39">
        <f t="shared" ref="E42:E56" si="16">(C41+C42)/2</f>
        <v>0.69350000000000001</v>
      </c>
      <c r="F42" s="37">
        <f t="shared" ref="F42:F56" si="17">B42-B41</f>
        <v>1</v>
      </c>
      <c r="G42" s="39">
        <f t="shared" ref="G42:G56" si="18">E42*F42</f>
        <v>0.69350000000000001</v>
      </c>
      <c r="H42" s="37"/>
      <c r="I42" s="26"/>
      <c r="J42" s="26"/>
      <c r="K42" s="39"/>
      <c r="L42" s="37"/>
      <c r="M42" s="39"/>
      <c r="N42" s="30"/>
      <c r="O42" s="30"/>
      <c r="P42" s="30"/>
      <c r="Q42" s="32"/>
      <c r="R42" s="31"/>
    </row>
    <row r="43" spans="2:18" x14ac:dyDescent="0.25">
      <c r="B43" s="26">
        <v>8</v>
      </c>
      <c r="C43" s="27">
        <v>1.0780000000000001</v>
      </c>
      <c r="E43" s="39">
        <f t="shared" si="16"/>
        <v>1.0830000000000002</v>
      </c>
      <c r="F43" s="37">
        <f t="shared" si="17"/>
        <v>2</v>
      </c>
      <c r="G43" s="39">
        <f t="shared" si="18"/>
        <v>2.1660000000000004</v>
      </c>
      <c r="H43" s="37"/>
      <c r="I43" s="26"/>
      <c r="J43" s="26"/>
      <c r="K43" s="39"/>
      <c r="L43" s="37"/>
      <c r="M43" s="39"/>
      <c r="N43" s="30"/>
      <c r="O43" s="30"/>
      <c r="P43" s="30"/>
      <c r="Q43" s="32"/>
      <c r="R43" s="31"/>
    </row>
    <row r="44" spans="2:18" x14ac:dyDescent="0.25">
      <c r="B44" s="26">
        <v>8.5</v>
      </c>
      <c r="C44" s="27">
        <v>0.57299999999999995</v>
      </c>
      <c r="D44" s="27"/>
      <c r="E44" s="39">
        <f t="shared" si="16"/>
        <v>0.82550000000000001</v>
      </c>
      <c r="F44" s="37">
        <f t="shared" si="17"/>
        <v>0.5</v>
      </c>
      <c r="G44" s="39">
        <f t="shared" si="18"/>
        <v>0.41275000000000001</v>
      </c>
      <c r="H44" s="37"/>
      <c r="I44" s="26"/>
      <c r="J44" s="26"/>
      <c r="K44" s="39"/>
      <c r="L44" s="37"/>
      <c r="M44" s="39"/>
      <c r="N44" s="30"/>
      <c r="O44" s="30"/>
      <c r="P44" s="30"/>
      <c r="Q44" s="32"/>
      <c r="R44" s="31"/>
    </row>
    <row r="45" spans="2:18" x14ac:dyDescent="0.25">
      <c r="B45" s="26">
        <v>10</v>
      </c>
      <c r="C45" s="27">
        <v>0.57199999999999995</v>
      </c>
      <c r="D45" s="27" t="s">
        <v>24</v>
      </c>
      <c r="E45" s="39">
        <f t="shared" si="16"/>
        <v>0.57250000000000001</v>
      </c>
      <c r="F45" s="37">
        <f t="shared" si="17"/>
        <v>1.5</v>
      </c>
      <c r="G45" s="39">
        <f t="shared" si="18"/>
        <v>0.85875000000000001</v>
      </c>
      <c r="H45" s="37"/>
      <c r="I45" s="26"/>
      <c r="J45" s="26"/>
      <c r="K45" s="39"/>
      <c r="L45" s="37"/>
      <c r="M45" s="39"/>
      <c r="N45" s="30"/>
      <c r="O45" s="30"/>
      <c r="P45" s="30"/>
      <c r="Q45" s="32"/>
      <c r="R45" s="31"/>
    </row>
    <row r="46" spans="2:18" x14ac:dyDescent="0.25">
      <c r="B46" s="26">
        <v>11</v>
      </c>
      <c r="C46" s="27">
        <v>-0.86099999999999999</v>
      </c>
      <c r="D46" s="27"/>
      <c r="E46" s="39">
        <f t="shared" si="16"/>
        <v>-0.14450000000000002</v>
      </c>
      <c r="F46" s="37">
        <f t="shared" si="17"/>
        <v>1</v>
      </c>
      <c r="G46" s="39">
        <f t="shared" si="18"/>
        <v>-0.14450000000000002</v>
      </c>
      <c r="H46" s="37"/>
      <c r="I46" s="26">
        <v>0</v>
      </c>
      <c r="J46" s="27">
        <v>0.32400000000000001</v>
      </c>
      <c r="K46" s="39"/>
      <c r="L46" s="37"/>
      <c r="M46" s="39"/>
      <c r="N46" s="30"/>
      <c r="O46" s="30"/>
      <c r="P46" s="30"/>
      <c r="Q46" s="32"/>
      <c r="R46" s="31"/>
    </row>
    <row r="47" spans="2:18" x14ac:dyDescent="0.25">
      <c r="B47" s="26">
        <v>12</v>
      </c>
      <c r="C47" s="27">
        <v>-1.1220000000000001</v>
      </c>
      <c r="E47" s="39">
        <f t="shared" si="16"/>
        <v>-0.99150000000000005</v>
      </c>
      <c r="F47" s="37">
        <f t="shared" si="17"/>
        <v>1</v>
      </c>
      <c r="G47" s="39">
        <f t="shared" si="18"/>
        <v>-0.99150000000000005</v>
      </c>
      <c r="H47" s="37"/>
      <c r="I47" s="26">
        <v>5</v>
      </c>
      <c r="J47" s="27">
        <v>0.29899999999999999</v>
      </c>
      <c r="K47" s="39">
        <f t="shared" ref="K47" si="19">AVERAGE(J46,J47)</f>
        <v>0.3115</v>
      </c>
      <c r="L47" s="37">
        <f t="shared" ref="L47" si="20">I47-I46</f>
        <v>5</v>
      </c>
      <c r="M47" s="39">
        <f t="shared" ref="M47:M59" si="21">L47*K47</f>
        <v>1.5575000000000001</v>
      </c>
      <c r="N47" s="30"/>
      <c r="O47" s="30"/>
      <c r="P47" s="30"/>
      <c r="Q47" s="32"/>
      <c r="R47" s="31"/>
    </row>
    <row r="48" spans="2:18" x14ac:dyDescent="0.25">
      <c r="B48" s="26">
        <v>13</v>
      </c>
      <c r="C48" s="27">
        <v>-1.3129999999999999</v>
      </c>
      <c r="D48" s="27"/>
      <c r="E48" s="39">
        <f t="shared" si="16"/>
        <v>-1.2175</v>
      </c>
      <c r="F48" s="37">
        <f t="shared" si="17"/>
        <v>1</v>
      </c>
      <c r="G48" s="39">
        <f t="shared" si="18"/>
        <v>-1.2175</v>
      </c>
      <c r="H48" s="37"/>
      <c r="I48" s="26">
        <v>6</v>
      </c>
      <c r="J48" s="27">
        <v>1.0880000000000001</v>
      </c>
      <c r="K48" s="39">
        <f>AVERAGE(J47,J48)</f>
        <v>0.69350000000000001</v>
      </c>
      <c r="L48" s="37">
        <f>I48-I47</f>
        <v>1</v>
      </c>
      <c r="M48" s="39">
        <f t="shared" si="21"/>
        <v>0.69350000000000001</v>
      </c>
      <c r="N48" s="34"/>
      <c r="O48" s="34"/>
      <c r="P48" s="34"/>
      <c r="Q48" s="32"/>
      <c r="R48" s="31"/>
    </row>
    <row r="49" spans="2:18" x14ac:dyDescent="0.25">
      <c r="B49" s="26">
        <v>14</v>
      </c>
      <c r="C49" s="27">
        <v>-1.365</v>
      </c>
      <c r="D49" s="27" t="s">
        <v>23</v>
      </c>
      <c r="E49" s="39">
        <f t="shared" si="16"/>
        <v>-1.339</v>
      </c>
      <c r="F49" s="37">
        <f t="shared" si="17"/>
        <v>1</v>
      </c>
      <c r="G49" s="39">
        <f t="shared" si="18"/>
        <v>-1.339</v>
      </c>
      <c r="H49" s="37"/>
      <c r="I49" s="26">
        <v>8</v>
      </c>
      <c r="J49" s="27">
        <v>1.0780000000000001</v>
      </c>
      <c r="K49" s="39">
        <f t="shared" ref="K49:K59" si="22">AVERAGE(J48,J49)</f>
        <v>1.0830000000000002</v>
      </c>
      <c r="L49" s="37">
        <f t="shared" ref="L49:L59" si="23">I49-I48</f>
        <v>2</v>
      </c>
      <c r="M49" s="39">
        <f t="shared" si="21"/>
        <v>2.1660000000000004</v>
      </c>
      <c r="N49" s="30"/>
      <c r="O49" s="30"/>
      <c r="P49" s="30"/>
      <c r="Q49" s="32"/>
      <c r="R49" s="31"/>
    </row>
    <row r="50" spans="2:18" x14ac:dyDescent="0.25">
      <c r="B50" s="26">
        <v>15</v>
      </c>
      <c r="C50" s="27">
        <v>-1.3120000000000001</v>
      </c>
      <c r="D50" s="27"/>
      <c r="E50" s="39">
        <f t="shared" si="16"/>
        <v>-1.3385</v>
      </c>
      <c r="F50" s="37">
        <f t="shared" si="17"/>
        <v>1</v>
      </c>
      <c r="G50" s="39">
        <f t="shared" si="18"/>
        <v>-1.3385</v>
      </c>
      <c r="H50" s="23"/>
      <c r="I50" s="26">
        <v>8.5</v>
      </c>
      <c r="J50" s="27">
        <v>0.57299999999999995</v>
      </c>
      <c r="K50" s="39">
        <f t="shared" si="22"/>
        <v>0.82550000000000001</v>
      </c>
      <c r="L50" s="37">
        <f t="shared" si="23"/>
        <v>0.5</v>
      </c>
      <c r="M50" s="39">
        <f t="shared" si="21"/>
        <v>0.41275000000000001</v>
      </c>
      <c r="N50" s="34"/>
      <c r="O50" s="34"/>
      <c r="P50" s="34"/>
      <c r="Q50" s="32"/>
      <c r="R50" s="31"/>
    </row>
    <row r="51" spans="2:18" x14ac:dyDescent="0.25">
      <c r="B51" s="26">
        <v>16</v>
      </c>
      <c r="C51" s="27">
        <v>-1.1220000000000001</v>
      </c>
      <c r="E51" s="39">
        <f t="shared" si="16"/>
        <v>-1.2170000000000001</v>
      </c>
      <c r="F51" s="37">
        <f t="shared" si="17"/>
        <v>1</v>
      </c>
      <c r="G51" s="39">
        <f t="shared" si="18"/>
        <v>-1.2170000000000001</v>
      </c>
      <c r="H51" s="23"/>
      <c r="I51" s="26">
        <v>10</v>
      </c>
      <c r="J51" s="27">
        <v>0.57199999999999995</v>
      </c>
      <c r="K51" s="39">
        <f t="shared" si="22"/>
        <v>0.57250000000000001</v>
      </c>
      <c r="L51" s="37">
        <f t="shared" si="23"/>
        <v>1.5</v>
      </c>
      <c r="M51" s="39">
        <f t="shared" si="21"/>
        <v>0.85875000000000001</v>
      </c>
      <c r="N51" s="34"/>
      <c r="O51" s="34"/>
      <c r="P51" s="34"/>
      <c r="Q51" s="32"/>
      <c r="R51" s="31"/>
    </row>
    <row r="52" spans="2:18" x14ac:dyDescent="0.25">
      <c r="B52" s="26">
        <v>17</v>
      </c>
      <c r="C52" s="27">
        <v>-0.871</v>
      </c>
      <c r="D52" s="27"/>
      <c r="E52" s="39">
        <f t="shared" si="16"/>
        <v>-0.99650000000000005</v>
      </c>
      <c r="F52" s="37">
        <f t="shared" si="17"/>
        <v>1</v>
      </c>
      <c r="G52" s="39">
        <f t="shared" si="18"/>
        <v>-0.99650000000000005</v>
      </c>
      <c r="H52" s="23"/>
      <c r="I52" s="26">
        <v>11</v>
      </c>
      <c r="J52" s="27">
        <v>-0.86099999999999999</v>
      </c>
      <c r="K52" s="39">
        <f t="shared" si="22"/>
        <v>-0.14450000000000002</v>
      </c>
      <c r="L52" s="37">
        <f t="shared" si="23"/>
        <v>1</v>
      </c>
      <c r="M52" s="39">
        <f t="shared" si="21"/>
        <v>-0.14450000000000002</v>
      </c>
      <c r="N52" s="30"/>
      <c r="O52" s="30"/>
      <c r="P52" s="30"/>
      <c r="R52" s="31"/>
    </row>
    <row r="53" spans="2:18" x14ac:dyDescent="0.25">
      <c r="B53" s="26">
        <v>18</v>
      </c>
      <c r="C53" s="27">
        <v>0.22900000000000001</v>
      </c>
      <c r="D53" s="27" t="s">
        <v>22</v>
      </c>
      <c r="E53" s="39">
        <f t="shared" si="16"/>
        <v>-0.32100000000000001</v>
      </c>
      <c r="F53" s="37">
        <f t="shared" si="17"/>
        <v>1</v>
      </c>
      <c r="G53" s="39">
        <f t="shared" si="18"/>
        <v>-0.32100000000000001</v>
      </c>
      <c r="H53" s="23"/>
      <c r="I53" s="45">
        <f>I52+(J52-J53)*1.5</f>
        <v>12.108499999999999</v>
      </c>
      <c r="J53" s="46">
        <v>-1.6</v>
      </c>
      <c r="K53" s="39">
        <f t="shared" si="22"/>
        <v>-1.2305000000000001</v>
      </c>
      <c r="L53" s="37">
        <f t="shared" si="23"/>
        <v>1.1084999999999994</v>
      </c>
      <c r="M53" s="39">
        <f t="shared" si="21"/>
        <v>-1.3640092499999994</v>
      </c>
      <c r="N53" s="30"/>
      <c r="O53" s="30"/>
      <c r="P53" s="30"/>
      <c r="R53" s="31"/>
    </row>
    <row r="54" spans="2:18" x14ac:dyDescent="0.25">
      <c r="B54" s="26">
        <v>25</v>
      </c>
      <c r="C54" s="27">
        <v>0.23400000000000001</v>
      </c>
      <c r="D54" s="36"/>
      <c r="E54" s="39">
        <f t="shared" si="16"/>
        <v>0.23150000000000001</v>
      </c>
      <c r="F54" s="37">
        <f t="shared" si="17"/>
        <v>7</v>
      </c>
      <c r="G54" s="39">
        <f t="shared" si="18"/>
        <v>1.6205000000000001</v>
      </c>
      <c r="H54" s="23"/>
      <c r="I54" s="47">
        <f>I53+2.25</f>
        <v>14.358499999999999</v>
      </c>
      <c r="J54" s="48">
        <f>J53</f>
        <v>-1.6</v>
      </c>
      <c r="K54" s="39">
        <f t="shared" si="22"/>
        <v>-1.6</v>
      </c>
      <c r="L54" s="37">
        <f t="shared" si="23"/>
        <v>2.25</v>
      </c>
      <c r="M54" s="39">
        <f t="shared" si="21"/>
        <v>-3.6</v>
      </c>
      <c r="N54" s="30"/>
      <c r="O54" s="30"/>
      <c r="P54" s="30"/>
      <c r="R54" s="31"/>
    </row>
    <row r="55" spans="2:18" x14ac:dyDescent="0.25">
      <c r="B55" s="28">
        <v>30</v>
      </c>
      <c r="C55" s="36">
        <v>0.23899999999999999</v>
      </c>
      <c r="D55" s="36"/>
      <c r="E55" s="39">
        <f t="shared" si="16"/>
        <v>0.23649999999999999</v>
      </c>
      <c r="F55" s="37">
        <f t="shared" si="17"/>
        <v>5</v>
      </c>
      <c r="G55" s="39">
        <f t="shared" si="18"/>
        <v>1.1824999999999999</v>
      </c>
      <c r="I55" s="45">
        <f>I54+2.25</f>
        <v>16.608499999999999</v>
      </c>
      <c r="J55" s="46">
        <f>J53</f>
        <v>-1.6</v>
      </c>
      <c r="K55" s="39">
        <f t="shared" si="22"/>
        <v>-1.6</v>
      </c>
      <c r="L55" s="37">
        <f t="shared" si="23"/>
        <v>2.25</v>
      </c>
      <c r="M55" s="39">
        <f t="shared" si="21"/>
        <v>-3.6</v>
      </c>
      <c r="N55" s="30"/>
      <c r="O55" s="30"/>
      <c r="P55" s="30"/>
      <c r="R55" s="31"/>
    </row>
    <row r="56" spans="2:18" x14ac:dyDescent="0.25">
      <c r="B56" s="28">
        <v>35</v>
      </c>
      <c r="C56" s="36">
        <v>0.249</v>
      </c>
      <c r="D56" s="27" t="s">
        <v>71</v>
      </c>
      <c r="E56" s="39">
        <f t="shared" si="16"/>
        <v>0.24399999999999999</v>
      </c>
      <c r="F56" s="37">
        <f t="shared" si="17"/>
        <v>5</v>
      </c>
      <c r="G56" s="39">
        <f t="shared" si="18"/>
        <v>1.22</v>
      </c>
      <c r="I56" s="45">
        <f>I55+(J56-J55)*1.5</f>
        <v>19.3565</v>
      </c>
      <c r="J56" s="49">
        <v>0.23200000000000001</v>
      </c>
      <c r="K56" s="39">
        <f t="shared" si="22"/>
        <v>-0.68400000000000005</v>
      </c>
      <c r="L56" s="37">
        <f t="shared" si="23"/>
        <v>2.7480000000000011</v>
      </c>
      <c r="M56" s="39">
        <f t="shared" si="21"/>
        <v>-1.8796320000000009</v>
      </c>
      <c r="O56" s="34"/>
      <c r="P56" s="34"/>
    </row>
    <row r="57" spans="2:18" x14ac:dyDescent="0.25">
      <c r="B57" s="28"/>
      <c r="C57" s="36"/>
      <c r="D57" s="36"/>
      <c r="E57" s="39"/>
      <c r="F57" s="37"/>
      <c r="G57" s="39"/>
      <c r="I57" s="26">
        <v>25</v>
      </c>
      <c r="J57" s="27">
        <v>0.23400000000000001</v>
      </c>
      <c r="K57" s="39">
        <f t="shared" si="22"/>
        <v>0.23300000000000001</v>
      </c>
      <c r="L57" s="37">
        <f t="shared" si="23"/>
        <v>5.6434999999999995</v>
      </c>
      <c r="M57" s="39">
        <f t="shared" si="21"/>
        <v>1.3149355</v>
      </c>
      <c r="O57" s="24"/>
      <c r="P57" s="24"/>
    </row>
    <row r="58" spans="2:18" x14ac:dyDescent="0.25">
      <c r="B58" s="28"/>
      <c r="C58" s="36"/>
      <c r="D58" s="36"/>
      <c r="E58" s="39"/>
      <c r="F58" s="37"/>
      <c r="G58" s="39"/>
      <c r="I58" s="28">
        <v>30</v>
      </c>
      <c r="J58" s="36">
        <v>0.23899999999999999</v>
      </c>
      <c r="K58" s="39">
        <f t="shared" si="22"/>
        <v>0.23649999999999999</v>
      </c>
      <c r="L58" s="37">
        <f t="shared" si="23"/>
        <v>5</v>
      </c>
      <c r="M58" s="39">
        <f t="shared" si="21"/>
        <v>1.1824999999999999</v>
      </c>
      <c r="O58" s="24"/>
      <c r="P58" s="24"/>
    </row>
    <row r="59" spans="2:18" x14ac:dyDescent="0.25">
      <c r="B59" s="28"/>
      <c r="C59" s="36"/>
      <c r="D59" s="36"/>
      <c r="E59" s="39"/>
      <c r="F59" s="37"/>
      <c r="G59" s="39"/>
      <c r="I59" s="28">
        <v>35</v>
      </c>
      <c r="J59" s="36">
        <v>0.249</v>
      </c>
      <c r="K59" s="39">
        <f t="shared" si="22"/>
        <v>0.24399999999999999</v>
      </c>
      <c r="L59" s="37">
        <f t="shared" si="23"/>
        <v>5</v>
      </c>
      <c r="M59" s="39">
        <f t="shared" si="21"/>
        <v>1.22</v>
      </c>
      <c r="O59" s="24"/>
      <c r="P59" s="24"/>
    </row>
    <row r="60" spans="2:18" x14ac:dyDescent="0.25">
      <c r="B60" s="28"/>
      <c r="C60" s="36"/>
      <c r="D60" s="36"/>
      <c r="E60" s="39"/>
      <c r="F60" s="37"/>
      <c r="G60" s="39"/>
      <c r="I60" s="28"/>
      <c r="J60" s="36"/>
      <c r="K60" s="39"/>
      <c r="L60" s="37"/>
      <c r="M60" s="39"/>
      <c r="O60" s="24"/>
      <c r="P60" s="24"/>
    </row>
    <row r="61" spans="2:18" x14ac:dyDescent="0.25">
      <c r="B61" s="28"/>
      <c r="C61" s="36"/>
      <c r="D61" s="36"/>
      <c r="E61" s="39"/>
      <c r="F61" s="37"/>
      <c r="G61" s="39"/>
      <c r="I61" s="26"/>
      <c r="J61" s="27"/>
      <c r="K61" s="39"/>
      <c r="L61" s="37"/>
      <c r="M61" s="39"/>
      <c r="O61" s="24"/>
      <c r="P61" s="24"/>
    </row>
    <row r="62" spans="2:18" x14ac:dyDescent="0.25">
      <c r="B62" s="28"/>
      <c r="C62" s="36"/>
      <c r="D62" s="36"/>
      <c r="E62" s="39"/>
      <c r="F62" s="37"/>
      <c r="G62" s="39"/>
      <c r="I62" s="28"/>
      <c r="J62" s="36"/>
      <c r="K62" s="39"/>
      <c r="L62" s="37"/>
      <c r="M62" s="39"/>
      <c r="O62" s="24"/>
      <c r="P62" s="24"/>
    </row>
    <row r="63" spans="2:18" ht="15" x14ac:dyDescent="0.25">
      <c r="B63" s="23" t="s">
        <v>110</v>
      </c>
      <c r="C63" s="23"/>
      <c r="D63" s="44">
        <v>0.3</v>
      </c>
      <c r="E63" s="44"/>
      <c r="J63" s="38"/>
      <c r="K63" s="38"/>
      <c r="L63" s="38"/>
      <c r="M63" s="38"/>
      <c r="N63" s="24"/>
      <c r="O63" s="24"/>
      <c r="P63" s="35"/>
    </row>
    <row r="64" spans="2:18" x14ac:dyDescent="0.25">
      <c r="B64" s="42"/>
      <c r="C64" s="42"/>
      <c r="D64" s="42"/>
      <c r="E64" s="42"/>
      <c r="F64" s="42"/>
      <c r="G64" s="42"/>
      <c r="H64" s="21" t="s">
        <v>114</v>
      </c>
      <c r="I64" s="42" t="s">
        <v>111</v>
      </c>
      <c r="J64" s="42"/>
      <c r="K64" s="42"/>
      <c r="L64" s="42"/>
      <c r="M64" s="42"/>
      <c r="N64" s="25"/>
      <c r="O64" s="25"/>
      <c r="P64" s="25"/>
    </row>
    <row r="65" spans="2:18" x14ac:dyDescent="0.25">
      <c r="B65" s="26">
        <v>0</v>
      </c>
      <c r="C65" s="27">
        <v>0.39900000000000002</v>
      </c>
      <c r="D65" s="27" t="s">
        <v>71</v>
      </c>
      <c r="E65" s="37"/>
      <c r="F65" s="37"/>
      <c r="G65" s="37"/>
      <c r="H65" s="37"/>
      <c r="I65" s="28"/>
      <c r="J65" s="29"/>
      <c r="K65" s="39"/>
      <c r="L65" s="37"/>
      <c r="M65" s="39"/>
      <c r="N65" s="30"/>
      <c r="O65" s="30"/>
      <c r="P65" s="30"/>
      <c r="R65" s="31"/>
    </row>
    <row r="66" spans="2:18" x14ac:dyDescent="0.25">
      <c r="B66" s="26">
        <v>5</v>
      </c>
      <c r="C66" s="27">
        <v>0.38800000000000001</v>
      </c>
      <c r="D66" s="27"/>
      <c r="E66" s="39">
        <f>(C65+C66)/2</f>
        <v>0.39350000000000002</v>
      </c>
      <c r="F66" s="37">
        <f>B66-B65</f>
        <v>5</v>
      </c>
      <c r="G66" s="39">
        <f>E66*F66</f>
        <v>1.9675</v>
      </c>
      <c r="H66" s="37"/>
      <c r="I66" s="26"/>
      <c r="J66" s="26"/>
      <c r="K66" s="39"/>
      <c r="L66" s="37"/>
      <c r="M66" s="39"/>
      <c r="N66" s="30"/>
      <c r="O66" s="30"/>
      <c r="P66" s="30"/>
      <c r="Q66" s="32"/>
      <c r="R66" s="31"/>
    </row>
    <row r="67" spans="2:18" x14ac:dyDescent="0.25">
      <c r="B67" s="26">
        <v>10</v>
      </c>
      <c r="C67" s="27">
        <v>0.378</v>
      </c>
      <c r="E67" s="39">
        <f t="shared" ref="E67:E84" si="24">(C66+C67)/2</f>
        <v>0.38300000000000001</v>
      </c>
      <c r="F67" s="37">
        <f t="shared" ref="F67:F84" si="25">B67-B66</f>
        <v>5</v>
      </c>
      <c r="G67" s="39">
        <f t="shared" ref="G67:G84" si="26">E67*F67</f>
        <v>1.915</v>
      </c>
      <c r="H67" s="37"/>
      <c r="I67" s="26"/>
      <c r="J67" s="26"/>
      <c r="K67" s="39"/>
      <c r="L67" s="37"/>
      <c r="M67" s="39"/>
      <c r="N67" s="30"/>
      <c r="O67" s="30"/>
      <c r="P67" s="30"/>
      <c r="Q67" s="32"/>
      <c r="R67" s="31"/>
    </row>
    <row r="68" spans="2:18" x14ac:dyDescent="0.25">
      <c r="B68" s="26">
        <v>12</v>
      </c>
      <c r="C68" s="27">
        <v>2.069</v>
      </c>
      <c r="D68" s="27"/>
      <c r="E68" s="39">
        <f t="shared" si="24"/>
        <v>1.2235</v>
      </c>
      <c r="F68" s="37">
        <f t="shared" si="25"/>
        <v>2</v>
      </c>
      <c r="G68" s="39">
        <f t="shared" si="26"/>
        <v>2.4470000000000001</v>
      </c>
      <c r="H68" s="37"/>
      <c r="I68" s="26"/>
      <c r="J68" s="26"/>
      <c r="K68" s="39"/>
      <c r="L68" s="37"/>
      <c r="M68" s="39"/>
      <c r="N68" s="30"/>
      <c r="O68" s="30"/>
      <c r="P68" s="30"/>
      <c r="Q68" s="32"/>
      <c r="R68" s="31"/>
    </row>
    <row r="69" spans="2:18" x14ac:dyDescent="0.25">
      <c r="B69" s="26">
        <v>14</v>
      </c>
      <c r="C69" s="27">
        <v>1.919</v>
      </c>
      <c r="D69" s="27"/>
      <c r="E69" s="39">
        <f t="shared" si="24"/>
        <v>1.994</v>
      </c>
      <c r="F69" s="37">
        <f t="shared" si="25"/>
        <v>2</v>
      </c>
      <c r="G69" s="39">
        <f t="shared" si="26"/>
        <v>3.988</v>
      </c>
      <c r="H69" s="37"/>
      <c r="I69" s="26"/>
      <c r="J69" s="26"/>
      <c r="K69" s="39"/>
      <c r="L69" s="37"/>
      <c r="M69" s="39"/>
      <c r="N69" s="30"/>
      <c r="O69" s="30"/>
      <c r="P69" s="30"/>
      <c r="Q69" s="32"/>
      <c r="R69" s="31"/>
    </row>
    <row r="70" spans="2:18" x14ac:dyDescent="0.25">
      <c r="B70" s="26">
        <v>16</v>
      </c>
      <c r="C70" s="27">
        <v>0.70799999999999996</v>
      </c>
      <c r="D70" s="27"/>
      <c r="E70" s="39">
        <f t="shared" si="24"/>
        <v>1.3134999999999999</v>
      </c>
      <c r="F70" s="37">
        <f t="shared" si="25"/>
        <v>2</v>
      </c>
      <c r="G70" s="39">
        <f t="shared" si="26"/>
        <v>2.6269999999999998</v>
      </c>
      <c r="H70" s="37"/>
      <c r="I70" s="26"/>
      <c r="J70" s="26"/>
      <c r="K70" s="39"/>
      <c r="L70" s="37"/>
      <c r="M70" s="39"/>
      <c r="N70" s="30"/>
      <c r="O70" s="30"/>
      <c r="P70" s="30"/>
      <c r="Q70" s="32"/>
      <c r="R70" s="31"/>
    </row>
    <row r="71" spans="2:18" x14ac:dyDescent="0.25">
      <c r="B71" s="26">
        <v>17</v>
      </c>
      <c r="C71" s="27">
        <v>0.69699999999999995</v>
      </c>
      <c r="D71" s="27" t="s">
        <v>24</v>
      </c>
      <c r="E71" s="39">
        <f t="shared" si="24"/>
        <v>0.7024999999999999</v>
      </c>
      <c r="F71" s="37">
        <f t="shared" si="25"/>
        <v>1</v>
      </c>
      <c r="G71" s="39">
        <f t="shared" si="26"/>
        <v>0.7024999999999999</v>
      </c>
      <c r="H71" s="37"/>
      <c r="I71" s="26">
        <v>0</v>
      </c>
      <c r="J71" s="27">
        <v>0.39900000000000002</v>
      </c>
      <c r="K71" s="39"/>
      <c r="L71" s="37"/>
      <c r="M71" s="39"/>
      <c r="N71" s="30"/>
      <c r="O71" s="30"/>
      <c r="P71" s="30"/>
      <c r="Q71" s="32"/>
      <c r="R71" s="31"/>
    </row>
    <row r="72" spans="2:18" x14ac:dyDescent="0.25">
      <c r="B72" s="26">
        <v>18</v>
      </c>
      <c r="C72" s="27">
        <v>-0.622</v>
      </c>
      <c r="D72" s="27"/>
      <c r="E72" s="39">
        <f t="shared" si="24"/>
        <v>3.7499999999999978E-2</v>
      </c>
      <c r="F72" s="37">
        <f t="shared" si="25"/>
        <v>1</v>
      </c>
      <c r="G72" s="39">
        <f t="shared" si="26"/>
        <v>3.7499999999999978E-2</v>
      </c>
      <c r="H72" s="37"/>
      <c r="I72" s="26">
        <v>5</v>
      </c>
      <c r="J72" s="27">
        <v>0.38800000000000001</v>
      </c>
      <c r="K72" s="39">
        <f t="shared" ref="K72" si="27">AVERAGE(J71,J72)</f>
        <v>0.39350000000000002</v>
      </c>
      <c r="L72" s="37">
        <f t="shared" ref="L72" si="28">I72-I71</f>
        <v>5</v>
      </c>
      <c r="M72" s="39">
        <f t="shared" ref="M72:M84" si="29">L72*K72</f>
        <v>1.9675</v>
      </c>
      <c r="N72" s="30"/>
      <c r="O72" s="30"/>
      <c r="P72" s="30"/>
      <c r="Q72" s="32"/>
      <c r="R72" s="31"/>
    </row>
    <row r="73" spans="2:18" x14ac:dyDescent="0.25">
      <c r="B73" s="26">
        <v>19</v>
      </c>
      <c r="C73" s="27">
        <v>-0.86099999999999999</v>
      </c>
      <c r="D73" s="27"/>
      <c r="E73" s="39">
        <f t="shared" si="24"/>
        <v>-0.74150000000000005</v>
      </c>
      <c r="F73" s="37">
        <f t="shared" si="25"/>
        <v>1</v>
      </c>
      <c r="G73" s="39">
        <f t="shared" si="26"/>
        <v>-0.74150000000000005</v>
      </c>
      <c r="H73" s="37"/>
      <c r="I73" s="26">
        <v>10</v>
      </c>
      <c r="J73" s="27">
        <v>0.378</v>
      </c>
      <c r="K73" s="39">
        <f>AVERAGE(J72,J73)</f>
        <v>0.38300000000000001</v>
      </c>
      <c r="L73" s="37">
        <f>I73-I72</f>
        <v>5</v>
      </c>
      <c r="M73" s="39">
        <f t="shared" si="29"/>
        <v>1.915</v>
      </c>
      <c r="N73" s="34"/>
      <c r="O73" s="34"/>
      <c r="P73" s="34"/>
      <c r="Q73" s="32"/>
      <c r="R73" s="31"/>
    </row>
    <row r="74" spans="2:18" x14ac:dyDescent="0.25">
      <c r="B74" s="26">
        <v>20</v>
      </c>
      <c r="C74" s="27">
        <v>-1.022</v>
      </c>
      <c r="D74" s="27"/>
      <c r="E74" s="39">
        <f t="shared" si="24"/>
        <v>-0.9415</v>
      </c>
      <c r="F74" s="37">
        <f t="shared" si="25"/>
        <v>1</v>
      </c>
      <c r="G74" s="39">
        <f t="shared" si="26"/>
        <v>-0.9415</v>
      </c>
      <c r="H74" s="37"/>
      <c r="I74" s="26">
        <v>12</v>
      </c>
      <c r="J74" s="27">
        <v>2.069</v>
      </c>
      <c r="K74" s="39">
        <f t="shared" ref="K74:K84" si="30">AVERAGE(J73,J74)</f>
        <v>1.2235</v>
      </c>
      <c r="L74" s="37">
        <f t="shared" ref="L74:L84" si="31">I74-I73</f>
        <v>2</v>
      </c>
      <c r="M74" s="39">
        <f t="shared" si="29"/>
        <v>2.4470000000000001</v>
      </c>
      <c r="N74" s="30"/>
      <c r="O74" s="30"/>
      <c r="P74" s="30"/>
      <c r="Q74" s="32"/>
      <c r="R74" s="31"/>
    </row>
    <row r="75" spans="2:18" x14ac:dyDescent="0.25">
      <c r="B75" s="26">
        <v>21</v>
      </c>
      <c r="C75" s="27">
        <v>-1.2230000000000001</v>
      </c>
      <c r="E75" s="39">
        <f t="shared" si="24"/>
        <v>-1.1225000000000001</v>
      </c>
      <c r="F75" s="37">
        <f t="shared" si="25"/>
        <v>1</v>
      </c>
      <c r="G75" s="39">
        <f t="shared" si="26"/>
        <v>-1.1225000000000001</v>
      </c>
      <c r="H75" s="23"/>
      <c r="I75" s="26">
        <v>14</v>
      </c>
      <c r="J75" s="27">
        <v>1.919</v>
      </c>
      <c r="K75" s="39">
        <f t="shared" si="30"/>
        <v>1.994</v>
      </c>
      <c r="L75" s="37">
        <f t="shared" si="31"/>
        <v>2</v>
      </c>
      <c r="M75" s="39">
        <f t="shared" si="29"/>
        <v>3.988</v>
      </c>
      <c r="N75" s="34"/>
      <c r="O75" s="34"/>
      <c r="P75" s="34"/>
      <c r="Q75" s="32"/>
      <c r="R75" s="31"/>
    </row>
    <row r="76" spans="2:18" x14ac:dyDescent="0.25">
      <c r="B76" s="26">
        <v>22</v>
      </c>
      <c r="C76" s="27">
        <v>-1.2709999999999999</v>
      </c>
      <c r="D76" s="27" t="s">
        <v>23</v>
      </c>
      <c r="E76" s="39">
        <f t="shared" si="24"/>
        <v>-1.2469999999999999</v>
      </c>
      <c r="F76" s="37">
        <f t="shared" si="25"/>
        <v>1</v>
      </c>
      <c r="G76" s="39">
        <f t="shared" si="26"/>
        <v>-1.2469999999999999</v>
      </c>
      <c r="H76" s="23"/>
      <c r="I76" s="26">
        <v>16</v>
      </c>
      <c r="J76" s="27">
        <v>0.70799999999999996</v>
      </c>
      <c r="K76" s="39">
        <f t="shared" si="30"/>
        <v>1.3134999999999999</v>
      </c>
      <c r="L76" s="37">
        <f t="shared" si="31"/>
        <v>2</v>
      </c>
      <c r="M76" s="39">
        <f t="shared" si="29"/>
        <v>2.6269999999999998</v>
      </c>
      <c r="N76" s="34"/>
      <c r="O76" s="34"/>
      <c r="P76" s="34"/>
      <c r="Q76" s="32"/>
      <c r="R76" s="31"/>
    </row>
    <row r="77" spans="2:18" x14ac:dyDescent="0.25">
      <c r="B77" s="26">
        <v>23</v>
      </c>
      <c r="C77" s="27">
        <v>-1.222</v>
      </c>
      <c r="D77" s="27"/>
      <c r="E77" s="39">
        <f t="shared" si="24"/>
        <v>-1.2464999999999999</v>
      </c>
      <c r="F77" s="37">
        <f t="shared" si="25"/>
        <v>1</v>
      </c>
      <c r="G77" s="39">
        <f t="shared" si="26"/>
        <v>-1.2464999999999999</v>
      </c>
      <c r="H77" s="23"/>
      <c r="I77" s="26">
        <v>17</v>
      </c>
      <c r="J77" s="27">
        <v>0.69699999999999995</v>
      </c>
      <c r="K77" s="39">
        <f t="shared" si="30"/>
        <v>0.7024999999999999</v>
      </c>
      <c r="L77" s="37">
        <f t="shared" si="31"/>
        <v>1</v>
      </c>
      <c r="M77" s="39">
        <f t="shared" si="29"/>
        <v>0.7024999999999999</v>
      </c>
      <c r="N77" s="30"/>
      <c r="O77" s="30"/>
      <c r="P77" s="30"/>
      <c r="R77" s="31"/>
    </row>
    <row r="78" spans="2:18" x14ac:dyDescent="0.25">
      <c r="B78" s="26">
        <v>24</v>
      </c>
      <c r="C78" s="27">
        <v>-1.022</v>
      </c>
      <c r="D78" s="36"/>
      <c r="E78" s="39">
        <f t="shared" si="24"/>
        <v>-1.1219999999999999</v>
      </c>
      <c r="F78" s="37">
        <f t="shared" si="25"/>
        <v>1</v>
      </c>
      <c r="G78" s="39">
        <f t="shared" si="26"/>
        <v>-1.1219999999999999</v>
      </c>
      <c r="H78" s="23"/>
      <c r="I78" s="26">
        <v>18</v>
      </c>
      <c r="J78" s="27">
        <v>-0.622</v>
      </c>
      <c r="K78" s="39">
        <f t="shared" si="30"/>
        <v>3.7499999999999978E-2</v>
      </c>
      <c r="L78" s="37">
        <f t="shared" si="31"/>
        <v>1</v>
      </c>
      <c r="M78" s="39">
        <f t="shared" si="29"/>
        <v>3.7499999999999978E-2</v>
      </c>
      <c r="N78" s="30"/>
      <c r="O78" s="30"/>
      <c r="P78" s="30"/>
      <c r="R78" s="31"/>
    </row>
    <row r="79" spans="2:18" x14ac:dyDescent="0.25">
      <c r="B79" s="26">
        <v>25</v>
      </c>
      <c r="C79" s="27">
        <v>-0.72299999999999998</v>
      </c>
      <c r="D79" s="27"/>
      <c r="E79" s="39">
        <f t="shared" si="24"/>
        <v>-0.87250000000000005</v>
      </c>
      <c r="F79" s="37">
        <f t="shared" si="25"/>
        <v>1</v>
      </c>
      <c r="G79" s="39">
        <f t="shared" si="26"/>
        <v>-0.87250000000000005</v>
      </c>
      <c r="H79" s="23"/>
      <c r="I79" s="45">
        <f>I78+(J78-J79)*1.5</f>
        <v>19.466999999999999</v>
      </c>
      <c r="J79" s="46">
        <v>-1.6</v>
      </c>
      <c r="K79" s="39">
        <f t="shared" si="30"/>
        <v>-1.111</v>
      </c>
      <c r="L79" s="37">
        <f t="shared" si="31"/>
        <v>1.4669999999999987</v>
      </c>
      <c r="M79" s="39">
        <f t="shared" si="29"/>
        <v>-1.6298369999999986</v>
      </c>
      <c r="N79" s="30"/>
      <c r="O79" s="30"/>
      <c r="P79" s="30"/>
      <c r="R79" s="31"/>
    </row>
    <row r="80" spans="2:18" x14ac:dyDescent="0.25">
      <c r="B80" s="28">
        <v>26</v>
      </c>
      <c r="C80" s="36">
        <v>-0.47099999999999997</v>
      </c>
      <c r="D80" s="36"/>
      <c r="E80" s="39">
        <f t="shared" si="24"/>
        <v>-0.59699999999999998</v>
      </c>
      <c r="F80" s="37">
        <f t="shared" si="25"/>
        <v>1</v>
      </c>
      <c r="G80" s="39">
        <f t="shared" si="26"/>
        <v>-0.59699999999999998</v>
      </c>
      <c r="I80" s="47">
        <f>I79+2.25</f>
        <v>21.716999999999999</v>
      </c>
      <c r="J80" s="48">
        <f>J79</f>
        <v>-1.6</v>
      </c>
      <c r="K80" s="39">
        <f t="shared" si="30"/>
        <v>-1.6</v>
      </c>
      <c r="L80" s="37">
        <f t="shared" si="31"/>
        <v>2.25</v>
      </c>
      <c r="M80" s="39">
        <f t="shared" si="29"/>
        <v>-3.6</v>
      </c>
      <c r="N80" s="30"/>
      <c r="O80" s="30"/>
      <c r="P80" s="30"/>
      <c r="R80" s="31"/>
    </row>
    <row r="81" spans="2:18" x14ac:dyDescent="0.25">
      <c r="B81" s="28">
        <v>27</v>
      </c>
      <c r="C81" s="36">
        <v>0.13300000000000001</v>
      </c>
      <c r="D81" s="27" t="s">
        <v>22</v>
      </c>
      <c r="E81" s="39">
        <f t="shared" si="24"/>
        <v>-0.16899999999999998</v>
      </c>
      <c r="F81" s="37">
        <f t="shared" si="25"/>
        <v>1</v>
      </c>
      <c r="G81" s="39">
        <f t="shared" si="26"/>
        <v>-0.16899999999999998</v>
      </c>
      <c r="I81" s="45">
        <f>I80+2.25</f>
        <v>23.966999999999999</v>
      </c>
      <c r="J81" s="46">
        <f>J79</f>
        <v>-1.6</v>
      </c>
      <c r="K81" s="39">
        <f t="shared" si="30"/>
        <v>-1.6</v>
      </c>
      <c r="L81" s="37">
        <f t="shared" si="31"/>
        <v>2.25</v>
      </c>
      <c r="M81" s="39">
        <f t="shared" si="29"/>
        <v>-3.6</v>
      </c>
      <c r="O81" s="34"/>
      <c r="P81" s="34"/>
    </row>
    <row r="82" spans="2:18" x14ac:dyDescent="0.25">
      <c r="B82" s="28">
        <v>30</v>
      </c>
      <c r="C82" s="36">
        <v>0.14799999999999999</v>
      </c>
      <c r="D82" s="36"/>
      <c r="E82" s="39">
        <f t="shared" si="24"/>
        <v>0.14050000000000001</v>
      </c>
      <c r="F82" s="37">
        <f t="shared" si="25"/>
        <v>3</v>
      </c>
      <c r="G82" s="39">
        <f t="shared" si="26"/>
        <v>0.42150000000000004</v>
      </c>
      <c r="I82" s="45">
        <f>I81+(J82-J81)*1.5</f>
        <v>25.466999999999999</v>
      </c>
      <c r="J82" s="49">
        <v>-0.6</v>
      </c>
      <c r="K82" s="39">
        <f t="shared" si="30"/>
        <v>-1.1000000000000001</v>
      </c>
      <c r="L82" s="37">
        <f t="shared" si="31"/>
        <v>1.5</v>
      </c>
      <c r="M82" s="39">
        <f t="shared" si="29"/>
        <v>-1.6500000000000001</v>
      </c>
      <c r="O82" s="24"/>
      <c r="P82" s="24"/>
    </row>
    <row r="83" spans="2:18" x14ac:dyDescent="0.25">
      <c r="B83" s="28">
        <v>35</v>
      </c>
      <c r="C83" s="36">
        <v>0.16400000000000001</v>
      </c>
      <c r="D83" s="36"/>
      <c r="E83" s="39">
        <f t="shared" si="24"/>
        <v>0.156</v>
      </c>
      <c r="F83" s="37">
        <f t="shared" si="25"/>
        <v>5</v>
      </c>
      <c r="G83" s="39">
        <f t="shared" si="26"/>
        <v>0.78</v>
      </c>
      <c r="I83" s="28">
        <v>26</v>
      </c>
      <c r="J83" s="36">
        <v>-0.47099999999999997</v>
      </c>
      <c r="K83" s="39">
        <f t="shared" si="30"/>
        <v>-0.53549999999999998</v>
      </c>
      <c r="L83" s="37">
        <f t="shared" si="31"/>
        <v>0.53300000000000125</v>
      </c>
      <c r="M83" s="39">
        <f t="shared" si="29"/>
        <v>-0.28542150000000066</v>
      </c>
      <c r="O83" s="24"/>
      <c r="P83" s="24"/>
    </row>
    <row r="84" spans="2:18" x14ac:dyDescent="0.25">
      <c r="B84" s="28">
        <v>40</v>
      </c>
      <c r="C84" s="36">
        <v>0.17399999999999999</v>
      </c>
      <c r="D84" s="27" t="s">
        <v>71</v>
      </c>
      <c r="E84" s="39">
        <f t="shared" si="24"/>
        <v>0.16899999999999998</v>
      </c>
      <c r="F84" s="37">
        <f t="shared" si="25"/>
        <v>5</v>
      </c>
      <c r="G84" s="39">
        <f t="shared" si="26"/>
        <v>0.84499999999999997</v>
      </c>
      <c r="H84" s="39"/>
      <c r="I84" s="28">
        <v>27</v>
      </c>
      <c r="J84" s="36">
        <v>0.13300000000000001</v>
      </c>
      <c r="K84" s="39">
        <f t="shared" si="30"/>
        <v>-0.16899999999999998</v>
      </c>
      <c r="L84" s="37">
        <f t="shared" si="31"/>
        <v>1</v>
      </c>
      <c r="M84" s="39">
        <f t="shared" si="29"/>
        <v>-0.16899999999999998</v>
      </c>
      <c r="N84" s="24"/>
      <c r="O84" s="24"/>
      <c r="P84" s="24"/>
    </row>
    <row r="85" spans="2:18" x14ac:dyDescent="0.25">
      <c r="B85" s="26"/>
      <c r="C85" s="27"/>
      <c r="D85" s="27"/>
      <c r="E85" s="39"/>
      <c r="F85" s="37"/>
      <c r="G85" s="39"/>
      <c r="H85" s="37"/>
      <c r="I85" s="26"/>
      <c r="J85" s="26"/>
      <c r="K85" s="39"/>
      <c r="L85" s="37"/>
      <c r="M85" s="39"/>
      <c r="N85" s="34"/>
      <c r="O85" s="34"/>
      <c r="P85" s="34"/>
      <c r="Q85" s="32"/>
      <c r="R85" s="31"/>
    </row>
    <row r="86" spans="2:18" ht="15" x14ac:dyDescent="0.25">
      <c r="B86" s="23" t="s">
        <v>110</v>
      </c>
      <c r="C86" s="23"/>
      <c r="D86" s="44">
        <v>0.4</v>
      </c>
      <c r="E86" s="44"/>
      <c r="J86" s="38"/>
      <c r="K86" s="38"/>
      <c r="L86" s="38"/>
      <c r="M86" s="38"/>
      <c r="N86" s="24"/>
      <c r="O86" s="24"/>
      <c r="P86" s="24"/>
    </row>
    <row r="87" spans="2:18" x14ac:dyDescent="0.25">
      <c r="B87" s="42"/>
      <c r="C87" s="42"/>
      <c r="D87" s="42"/>
      <c r="E87" s="42"/>
      <c r="F87" s="42"/>
      <c r="G87" s="42"/>
      <c r="H87" s="21" t="s">
        <v>114</v>
      </c>
      <c r="I87" s="42" t="s">
        <v>111</v>
      </c>
      <c r="J87" s="42"/>
      <c r="K87" s="42"/>
      <c r="L87" s="42"/>
      <c r="M87" s="42"/>
      <c r="N87" s="25"/>
      <c r="O87" s="25"/>
      <c r="P87" s="30"/>
    </row>
    <row r="88" spans="2:18" x14ac:dyDescent="0.25">
      <c r="B88" s="26">
        <v>0</v>
      </c>
      <c r="C88" s="27">
        <v>-0.01</v>
      </c>
      <c r="D88" s="27" t="s">
        <v>71</v>
      </c>
      <c r="E88" s="37"/>
      <c r="F88" s="37"/>
      <c r="G88" s="37"/>
      <c r="H88" s="37"/>
      <c r="I88" s="26">
        <v>0</v>
      </c>
      <c r="J88" s="27">
        <v>-0.01</v>
      </c>
      <c r="K88" s="39"/>
      <c r="L88" s="37"/>
      <c r="M88" s="39"/>
      <c r="N88" s="30"/>
      <c r="O88" s="30"/>
      <c r="P88" s="30"/>
      <c r="R88" s="31"/>
    </row>
    <row r="89" spans="2:18" x14ac:dyDescent="0.25">
      <c r="B89" s="26">
        <v>5</v>
      </c>
      <c r="C89" s="27">
        <v>-1.4999999999999999E-2</v>
      </c>
      <c r="D89" s="27"/>
      <c r="E89" s="39">
        <f>(C88+C89)/2</f>
        <v>-1.2500000000000001E-2</v>
      </c>
      <c r="F89" s="37">
        <f>B89-B88</f>
        <v>5</v>
      </c>
      <c r="G89" s="39">
        <f>E89*F89</f>
        <v>-6.25E-2</v>
      </c>
      <c r="H89" s="37"/>
      <c r="I89" s="26">
        <v>5</v>
      </c>
      <c r="J89" s="27">
        <v>-1.4999999999999999E-2</v>
      </c>
      <c r="K89" s="39">
        <f t="shared" ref="K89:K95" si="32">AVERAGE(J88,J89)</f>
        <v>-1.2500000000000001E-2</v>
      </c>
      <c r="L89" s="37">
        <f t="shared" ref="L89:L95" si="33">I89-I88</f>
        <v>5</v>
      </c>
      <c r="M89" s="39">
        <f t="shared" ref="M89:M100" si="34">L89*K89</f>
        <v>-6.25E-2</v>
      </c>
      <c r="N89" s="30"/>
      <c r="O89" s="30"/>
      <c r="P89" s="30"/>
      <c r="Q89" s="32"/>
      <c r="R89" s="31"/>
    </row>
    <row r="90" spans="2:18" x14ac:dyDescent="0.25">
      <c r="B90" s="26">
        <v>10</v>
      </c>
      <c r="C90" s="27">
        <v>-0.02</v>
      </c>
      <c r="E90" s="39">
        <f t="shared" ref="E90:E104" si="35">(C89+C90)/2</f>
        <v>-1.7500000000000002E-2</v>
      </c>
      <c r="F90" s="37">
        <f t="shared" ref="F90:F104" si="36">B90-B89</f>
        <v>5</v>
      </c>
      <c r="G90" s="39">
        <f t="shared" ref="G90:G104" si="37">E90*F90</f>
        <v>-8.7500000000000008E-2</v>
      </c>
      <c r="H90" s="37"/>
      <c r="I90" s="26">
        <v>10</v>
      </c>
      <c r="J90" s="27">
        <v>-0.02</v>
      </c>
      <c r="K90" s="39">
        <f t="shared" si="32"/>
        <v>-1.7500000000000002E-2</v>
      </c>
      <c r="L90" s="37">
        <f t="shared" si="33"/>
        <v>5</v>
      </c>
      <c r="M90" s="39">
        <f t="shared" si="34"/>
        <v>-8.7500000000000008E-2</v>
      </c>
      <c r="N90" s="30"/>
      <c r="O90" s="30"/>
      <c r="P90" s="30"/>
      <c r="Q90" s="32"/>
      <c r="R90" s="31"/>
    </row>
    <row r="91" spans="2:18" x14ac:dyDescent="0.25">
      <c r="B91" s="26">
        <v>16</v>
      </c>
      <c r="C91" s="27">
        <v>-2.5000000000000001E-2</v>
      </c>
      <c r="D91" s="27"/>
      <c r="E91" s="39">
        <f t="shared" si="35"/>
        <v>-2.2499999999999999E-2</v>
      </c>
      <c r="F91" s="37">
        <f t="shared" si="36"/>
        <v>6</v>
      </c>
      <c r="G91" s="39">
        <f t="shared" si="37"/>
        <v>-0.13500000000000001</v>
      </c>
      <c r="H91" s="37"/>
      <c r="I91" s="26">
        <v>16</v>
      </c>
      <c r="J91" s="27">
        <v>-2.5000000000000001E-2</v>
      </c>
      <c r="K91" s="39">
        <f t="shared" si="32"/>
        <v>-2.2499999999999999E-2</v>
      </c>
      <c r="L91" s="37">
        <f t="shared" si="33"/>
        <v>6</v>
      </c>
      <c r="M91" s="39">
        <f t="shared" si="34"/>
        <v>-0.13500000000000001</v>
      </c>
      <c r="N91" s="30"/>
      <c r="O91" s="30"/>
      <c r="P91" s="30"/>
      <c r="Q91" s="32"/>
      <c r="R91" s="31"/>
    </row>
    <row r="92" spans="2:18" x14ac:dyDescent="0.25">
      <c r="B92" s="26">
        <v>18</v>
      </c>
      <c r="C92" s="27">
        <v>2.0840000000000001</v>
      </c>
      <c r="D92" s="27"/>
      <c r="E92" s="39">
        <f t="shared" si="35"/>
        <v>1.0295000000000001</v>
      </c>
      <c r="F92" s="37">
        <f t="shared" si="36"/>
        <v>2</v>
      </c>
      <c r="G92" s="39">
        <f t="shared" si="37"/>
        <v>2.0590000000000002</v>
      </c>
      <c r="H92" s="37"/>
      <c r="I92" s="26">
        <v>18</v>
      </c>
      <c r="J92" s="27">
        <v>2.0840000000000001</v>
      </c>
      <c r="K92" s="39">
        <f t="shared" si="32"/>
        <v>1.0295000000000001</v>
      </c>
      <c r="L92" s="37">
        <f t="shared" si="33"/>
        <v>2</v>
      </c>
      <c r="M92" s="39">
        <f t="shared" si="34"/>
        <v>2.0590000000000002</v>
      </c>
      <c r="N92" s="30"/>
      <c r="O92" s="30"/>
      <c r="P92" s="30"/>
      <c r="Q92" s="32"/>
      <c r="R92" s="31"/>
    </row>
    <row r="93" spans="2:18" x14ac:dyDescent="0.25">
      <c r="B93" s="26">
        <v>20</v>
      </c>
      <c r="C93" s="27">
        <v>2.0790000000000002</v>
      </c>
      <c r="D93" s="27" t="s">
        <v>24</v>
      </c>
      <c r="E93" s="39">
        <f t="shared" si="35"/>
        <v>2.0815000000000001</v>
      </c>
      <c r="F93" s="37">
        <f t="shared" si="36"/>
        <v>2</v>
      </c>
      <c r="G93" s="39">
        <f t="shared" si="37"/>
        <v>4.1630000000000003</v>
      </c>
      <c r="H93" s="37"/>
      <c r="I93" s="26">
        <v>20</v>
      </c>
      <c r="J93" s="27">
        <v>2.0790000000000002</v>
      </c>
      <c r="K93" s="39">
        <f t="shared" si="32"/>
        <v>2.0815000000000001</v>
      </c>
      <c r="L93" s="37">
        <f t="shared" si="33"/>
        <v>2</v>
      </c>
      <c r="M93" s="39">
        <f t="shared" si="34"/>
        <v>4.1630000000000003</v>
      </c>
      <c r="N93" s="30"/>
      <c r="O93" s="30"/>
      <c r="P93" s="30"/>
      <c r="Q93" s="32"/>
      <c r="R93" s="31"/>
    </row>
    <row r="94" spans="2:18" x14ac:dyDescent="0.25">
      <c r="B94" s="26">
        <v>22</v>
      </c>
      <c r="C94" s="27">
        <v>-0.4</v>
      </c>
      <c r="E94" s="39">
        <f t="shared" si="35"/>
        <v>0.83950000000000014</v>
      </c>
      <c r="F94" s="37">
        <f t="shared" si="36"/>
        <v>2</v>
      </c>
      <c r="G94" s="39">
        <f t="shared" si="37"/>
        <v>1.6790000000000003</v>
      </c>
      <c r="H94" s="37"/>
      <c r="I94" s="26">
        <v>22</v>
      </c>
      <c r="J94" s="27">
        <v>-0.4</v>
      </c>
      <c r="K94" s="39">
        <f t="shared" si="32"/>
        <v>0.83950000000000014</v>
      </c>
      <c r="L94" s="37">
        <f t="shared" si="33"/>
        <v>2</v>
      </c>
      <c r="M94" s="39">
        <f t="shared" si="34"/>
        <v>1.6790000000000003</v>
      </c>
      <c r="N94" s="30"/>
      <c r="O94" s="30"/>
      <c r="P94" s="30"/>
      <c r="Q94" s="32"/>
      <c r="R94" s="31"/>
    </row>
    <row r="95" spans="2:18" x14ac:dyDescent="0.25">
      <c r="B95" s="26">
        <v>23</v>
      </c>
      <c r="C95" s="27">
        <v>-0.71599999999999997</v>
      </c>
      <c r="D95" s="27"/>
      <c r="E95" s="39">
        <f t="shared" si="35"/>
        <v>-0.55800000000000005</v>
      </c>
      <c r="F95" s="37">
        <f t="shared" si="36"/>
        <v>1</v>
      </c>
      <c r="G95" s="39">
        <f t="shared" si="37"/>
        <v>-0.55800000000000005</v>
      </c>
      <c r="H95" s="37"/>
      <c r="I95" s="45">
        <f>I94+(J94-J95)*1.5</f>
        <v>23.8</v>
      </c>
      <c r="J95" s="46">
        <v>-1.6</v>
      </c>
      <c r="K95" s="39">
        <f t="shared" si="32"/>
        <v>-1</v>
      </c>
      <c r="L95" s="37">
        <f t="shared" si="33"/>
        <v>1.8000000000000007</v>
      </c>
      <c r="M95" s="39">
        <f t="shared" si="34"/>
        <v>-1.8000000000000007</v>
      </c>
      <c r="N95" s="30"/>
      <c r="O95" s="30"/>
      <c r="P95" s="30"/>
      <c r="Q95" s="32"/>
      <c r="R95" s="31"/>
    </row>
    <row r="96" spans="2:18" x14ac:dyDescent="0.25">
      <c r="B96" s="26">
        <v>24</v>
      </c>
      <c r="C96" s="27">
        <v>-0.94599999999999995</v>
      </c>
      <c r="D96" s="27"/>
      <c r="E96" s="39">
        <f t="shared" si="35"/>
        <v>-0.83099999999999996</v>
      </c>
      <c r="F96" s="37">
        <f t="shared" si="36"/>
        <v>1</v>
      </c>
      <c r="G96" s="39">
        <f t="shared" si="37"/>
        <v>-0.83099999999999996</v>
      </c>
      <c r="H96" s="37"/>
      <c r="I96" s="47">
        <f>I95+2.25</f>
        <v>26.05</v>
      </c>
      <c r="J96" s="48">
        <f>J95</f>
        <v>-1.6</v>
      </c>
      <c r="K96" s="39">
        <f>AVERAGE(J95,J96)</f>
        <v>-1.6</v>
      </c>
      <c r="L96" s="37">
        <f>I96-I95</f>
        <v>2.25</v>
      </c>
      <c r="M96" s="39">
        <f t="shared" si="34"/>
        <v>-3.6</v>
      </c>
      <c r="N96" s="34"/>
      <c r="O96" s="34"/>
      <c r="P96" s="34"/>
      <c r="Q96" s="32"/>
      <c r="R96" s="31"/>
    </row>
    <row r="97" spans="2:18" x14ac:dyDescent="0.25">
      <c r="B97" s="26">
        <v>25</v>
      </c>
      <c r="C97" s="27">
        <v>-0.995</v>
      </c>
      <c r="D97" s="27" t="s">
        <v>23</v>
      </c>
      <c r="E97" s="39">
        <f t="shared" si="35"/>
        <v>-0.97049999999999992</v>
      </c>
      <c r="F97" s="37">
        <f t="shared" si="36"/>
        <v>1</v>
      </c>
      <c r="G97" s="39">
        <f t="shared" si="37"/>
        <v>-0.97049999999999992</v>
      </c>
      <c r="H97" s="37"/>
      <c r="I97" s="45">
        <f>I96+2.25</f>
        <v>28.3</v>
      </c>
      <c r="J97" s="46">
        <f>J95</f>
        <v>-1.6</v>
      </c>
      <c r="K97" s="39">
        <f t="shared" ref="K97:K100" si="38">AVERAGE(J96,J97)</f>
        <v>-1.6</v>
      </c>
      <c r="L97" s="37">
        <f t="shared" ref="L97:L100" si="39">I97-I96</f>
        <v>2.25</v>
      </c>
      <c r="M97" s="39">
        <f t="shared" si="34"/>
        <v>-3.6</v>
      </c>
      <c r="N97" s="30"/>
      <c r="O97" s="30"/>
      <c r="P97" s="30"/>
      <c r="Q97" s="32"/>
      <c r="R97" s="31"/>
    </row>
    <row r="98" spans="2:18" x14ac:dyDescent="0.25">
      <c r="B98" s="26">
        <v>26</v>
      </c>
      <c r="C98" s="27">
        <v>-0.95</v>
      </c>
      <c r="E98" s="39">
        <f t="shared" si="35"/>
        <v>-0.97249999999999992</v>
      </c>
      <c r="F98" s="37">
        <f t="shared" si="36"/>
        <v>1</v>
      </c>
      <c r="G98" s="39">
        <f t="shared" si="37"/>
        <v>-0.97249999999999992</v>
      </c>
      <c r="H98" s="23"/>
      <c r="I98" s="45">
        <f>I97+(J98-J97)*1.5</f>
        <v>30.968500000000002</v>
      </c>
      <c r="J98" s="49">
        <v>0.17899999999999999</v>
      </c>
      <c r="K98" s="39">
        <f t="shared" si="38"/>
        <v>-0.71050000000000002</v>
      </c>
      <c r="L98" s="37">
        <f t="shared" si="39"/>
        <v>2.6685000000000016</v>
      </c>
      <c r="M98" s="39">
        <f t="shared" si="34"/>
        <v>-1.8959692500000012</v>
      </c>
      <c r="N98" s="34"/>
      <c r="O98" s="34"/>
      <c r="P98" s="34"/>
      <c r="Q98" s="32"/>
      <c r="R98" s="31"/>
    </row>
    <row r="99" spans="2:18" x14ac:dyDescent="0.25">
      <c r="B99" s="26">
        <v>27</v>
      </c>
      <c r="C99" s="27">
        <v>-0.71699999999999997</v>
      </c>
      <c r="D99" s="27"/>
      <c r="E99" s="39">
        <f t="shared" si="35"/>
        <v>-0.83349999999999991</v>
      </c>
      <c r="F99" s="37">
        <f t="shared" si="36"/>
        <v>1</v>
      </c>
      <c r="G99" s="39">
        <f t="shared" si="37"/>
        <v>-0.83349999999999991</v>
      </c>
      <c r="H99" s="23"/>
      <c r="I99" s="28">
        <v>35</v>
      </c>
      <c r="J99" s="36">
        <v>0.185</v>
      </c>
      <c r="K99" s="39">
        <f t="shared" si="38"/>
        <v>0.182</v>
      </c>
      <c r="L99" s="37">
        <f t="shared" si="39"/>
        <v>4.0314999999999976</v>
      </c>
      <c r="M99" s="39">
        <f t="shared" si="34"/>
        <v>0.73373299999999952</v>
      </c>
      <c r="N99" s="34"/>
      <c r="O99" s="34"/>
      <c r="P99" s="34"/>
      <c r="Q99" s="32"/>
      <c r="R99" s="31"/>
    </row>
    <row r="100" spans="2:18" x14ac:dyDescent="0.25">
      <c r="B100" s="26">
        <v>28</v>
      </c>
      <c r="C100" s="27">
        <v>-0.59</v>
      </c>
      <c r="E100" s="39">
        <f t="shared" si="35"/>
        <v>-0.65349999999999997</v>
      </c>
      <c r="F100" s="37">
        <f t="shared" si="36"/>
        <v>1</v>
      </c>
      <c r="G100" s="39">
        <f t="shared" si="37"/>
        <v>-0.65349999999999997</v>
      </c>
      <c r="H100" s="23"/>
      <c r="I100" s="28">
        <v>40</v>
      </c>
      <c r="J100" s="36">
        <v>0.19</v>
      </c>
      <c r="K100" s="39">
        <f t="shared" si="38"/>
        <v>0.1875</v>
      </c>
      <c r="L100" s="37">
        <f t="shared" si="39"/>
        <v>5</v>
      </c>
      <c r="M100" s="39">
        <f t="shared" si="34"/>
        <v>0.9375</v>
      </c>
      <c r="N100" s="30"/>
      <c r="O100" s="30"/>
      <c r="P100" s="30"/>
      <c r="R100" s="31"/>
    </row>
    <row r="101" spans="2:18" x14ac:dyDescent="0.25">
      <c r="B101" s="26">
        <v>29</v>
      </c>
      <c r="C101" s="27">
        <v>-0.39100000000000001</v>
      </c>
      <c r="D101" s="27"/>
      <c r="E101" s="39">
        <f t="shared" si="35"/>
        <v>-0.49049999999999999</v>
      </c>
      <c r="F101" s="37">
        <f t="shared" si="36"/>
        <v>1</v>
      </c>
      <c r="G101" s="39">
        <f t="shared" si="37"/>
        <v>-0.49049999999999999</v>
      </c>
      <c r="H101" s="23"/>
      <c r="I101" s="28"/>
      <c r="J101" s="36"/>
      <c r="K101" s="39"/>
      <c r="L101" s="37"/>
      <c r="M101" s="39"/>
      <c r="N101" s="30"/>
      <c r="O101" s="30"/>
      <c r="P101" s="30"/>
      <c r="R101" s="31"/>
    </row>
    <row r="102" spans="2:18" x14ac:dyDescent="0.25">
      <c r="B102" s="26">
        <v>30</v>
      </c>
      <c r="C102" s="27">
        <v>0.17899999999999999</v>
      </c>
      <c r="D102" s="27" t="s">
        <v>22</v>
      </c>
      <c r="E102" s="39">
        <f t="shared" si="35"/>
        <v>-0.10600000000000001</v>
      </c>
      <c r="F102" s="37">
        <f t="shared" si="36"/>
        <v>1</v>
      </c>
      <c r="G102" s="39">
        <f t="shared" si="37"/>
        <v>-0.10600000000000001</v>
      </c>
      <c r="H102" s="23"/>
      <c r="I102" s="28"/>
      <c r="J102" s="36"/>
      <c r="K102" s="39"/>
      <c r="L102" s="37"/>
      <c r="M102" s="39"/>
      <c r="N102" s="30"/>
      <c r="O102" s="30"/>
      <c r="P102" s="30"/>
      <c r="R102" s="31"/>
    </row>
    <row r="103" spans="2:18" x14ac:dyDescent="0.25">
      <c r="B103" s="28">
        <v>35</v>
      </c>
      <c r="C103" s="36">
        <v>0.185</v>
      </c>
      <c r="D103" s="36"/>
      <c r="E103" s="39">
        <f t="shared" si="35"/>
        <v>0.182</v>
      </c>
      <c r="F103" s="37">
        <f t="shared" si="36"/>
        <v>5</v>
      </c>
      <c r="G103" s="39">
        <f t="shared" si="37"/>
        <v>0.90999999999999992</v>
      </c>
      <c r="I103" s="28"/>
      <c r="J103" s="28"/>
      <c r="K103" s="39"/>
      <c r="L103" s="37"/>
      <c r="M103" s="39"/>
      <c r="N103" s="30"/>
      <c r="O103" s="30"/>
      <c r="P103" s="30"/>
      <c r="R103" s="31"/>
    </row>
    <row r="104" spans="2:18" x14ac:dyDescent="0.25">
      <c r="B104" s="28">
        <v>40</v>
      </c>
      <c r="C104" s="36">
        <v>0.19</v>
      </c>
      <c r="D104" s="27" t="s">
        <v>71</v>
      </c>
      <c r="E104" s="39">
        <f t="shared" si="35"/>
        <v>0.1875</v>
      </c>
      <c r="F104" s="37">
        <f t="shared" si="36"/>
        <v>5</v>
      </c>
      <c r="G104" s="39">
        <f t="shared" si="37"/>
        <v>0.9375</v>
      </c>
      <c r="I104" s="28"/>
      <c r="J104" s="28"/>
      <c r="K104" s="39"/>
      <c r="L104" s="37"/>
      <c r="M104" s="39"/>
      <c r="O104" s="34"/>
      <c r="P104" s="34"/>
    </row>
    <row r="105" spans="2:18" ht="15" x14ac:dyDescent="0.25">
      <c r="B105" s="38"/>
      <c r="C105" s="22"/>
      <c r="D105" s="22"/>
      <c r="E105" s="38"/>
      <c r="F105" s="37"/>
      <c r="G105" s="39"/>
      <c r="H105" s="50" t="s">
        <v>112</v>
      </c>
      <c r="I105" s="50"/>
      <c r="J105" s="39" t="e">
        <f>#REF!</f>
        <v>#REF!</v>
      </c>
      <c r="K105" s="39" t="s">
        <v>113</v>
      </c>
      <c r="L105" s="37" t="e">
        <f>#REF!</f>
        <v>#REF!</v>
      </c>
      <c r="M105" s="39" t="e">
        <f>J105-L105</f>
        <v>#REF!</v>
      </c>
      <c r="N105" s="34"/>
      <c r="O105" s="24"/>
      <c r="P105" s="24"/>
    </row>
    <row r="106" spans="2:18" ht="15" x14ac:dyDescent="0.25">
      <c r="B106" s="23" t="s">
        <v>110</v>
      </c>
      <c r="C106" s="23"/>
      <c r="D106" s="44">
        <v>0.5</v>
      </c>
      <c r="E106" s="44"/>
      <c r="J106" s="38"/>
      <c r="K106" s="38"/>
      <c r="L106" s="38"/>
      <c r="M106" s="38"/>
      <c r="N106" s="24"/>
      <c r="O106" s="24"/>
      <c r="P106" s="24"/>
    </row>
    <row r="107" spans="2:18" x14ac:dyDescent="0.25">
      <c r="B107" s="42"/>
      <c r="C107" s="42"/>
      <c r="D107" s="42"/>
      <c r="E107" s="42"/>
      <c r="F107" s="42"/>
      <c r="G107" s="42"/>
      <c r="I107" s="42"/>
      <c r="J107" s="42"/>
      <c r="K107" s="42"/>
      <c r="L107" s="42"/>
      <c r="M107" s="42"/>
      <c r="N107" s="25"/>
      <c r="O107" s="25"/>
      <c r="P107" s="30"/>
    </row>
    <row r="108" spans="2:18" x14ac:dyDescent="0.25">
      <c r="B108" s="26">
        <v>0</v>
      </c>
      <c r="C108" s="27">
        <v>1.4E-2</v>
      </c>
      <c r="D108" s="27" t="s">
        <v>71</v>
      </c>
      <c r="E108" s="37"/>
      <c r="F108" s="37"/>
      <c r="G108" s="37"/>
      <c r="H108" s="37"/>
      <c r="I108" s="28"/>
      <c r="J108" s="29"/>
      <c r="K108" s="39"/>
      <c r="L108" s="37"/>
      <c r="M108" s="39"/>
      <c r="N108" s="30"/>
      <c r="O108" s="30"/>
      <c r="P108" s="30"/>
      <c r="R108" s="31"/>
    </row>
    <row r="109" spans="2:18" x14ac:dyDescent="0.25">
      <c r="B109" s="26">
        <v>5</v>
      </c>
      <c r="C109" s="27">
        <v>5.0000000000000001E-3</v>
      </c>
      <c r="D109" s="27"/>
      <c r="E109" s="39">
        <f>(C108+C109)/2</f>
        <v>9.4999999999999998E-3</v>
      </c>
      <c r="F109" s="37">
        <f>B109-B108</f>
        <v>5</v>
      </c>
      <c r="G109" s="39">
        <f>E109*F109</f>
        <v>4.7500000000000001E-2</v>
      </c>
      <c r="H109" s="37"/>
      <c r="I109" s="26"/>
      <c r="J109" s="26"/>
      <c r="K109" s="39"/>
      <c r="L109" s="37"/>
      <c r="M109" s="39"/>
      <c r="N109" s="30"/>
      <c r="O109" s="30"/>
      <c r="P109" s="30"/>
      <c r="Q109" s="32"/>
      <c r="R109" s="31"/>
    </row>
    <row r="110" spans="2:18" x14ac:dyDescent="0.25">
      <c r="B110" s="26">
        <v>10</v>
      </c>
      <c r="C110" s="27">
        <v>6.0000000000000001E-3</v>
      </c>
      <c r="D110" s="27"/>
      <c r="E110" s="39">
        <f t="shared" ref="E110:E123" si="40">(C109+C110)/2</f>
        <v>5.4999999999999997E-3</v>
      </c>
      <c r="F110" s="37">
        <f t="shared" ref="F110:F123" si="41">B110-B109</f>
        <v>5</v>
      </c>
      <c r="G110" s="39">
        <f t="shared" ref="G110:G123" si="42">E110*F110</f>
        <v>2.7499999999999997E-2</v>
      </c>
      <c r="H110" s="37"/>
      <c r="I110" s="26"/>
      <c r="J110" s="26"/>
      <c r="K110" s="39"/>
      <c r="L110" s="37"/>
      <c r="M110" s="39"/>
      <c r="N110" s="30"/>
      <c r="O110" s="30"/>
      <c r="P110" s="30"/>
      <c r="Q110" s="32"/>
      <c r="R110" s="31"/>
    </row>
    <row r="111" spans="2:18" x14ac:dyDescent="0.25">
      <c r="B111" s="26">
        <v>16</v>
      </c>
      <c r="C111" s="27">
        <v>1.6E-2</v>
      </c>
      <c r="E111" s="39">
        <f t="shared" si="40"/>
        <v>1.0999999999999999E-2</v>
      </c>
      <c r="F111" s="37">
        <f t="shared" si="41"/>
        <v>6</v>
      </c>
      <c r="G111" s="39">
        <f t="shared" si="42"/>
        <v>6.6000000000000003E-2</v>
      </c>
      <c r="H111" s="37"/>
      <c r="I111" s="26"/>
      <c r="J111" s="26"/>
      <c r="K111" s="39"/>
      <c r="L111" s="37"/>
      <c r="M111" s="39"/>
      <c r="N111" s="30"/>
      <c r="O111" s="30"/>
      <c r="P111" s="30"/>
      <c r="Q111" s="32"/>
      <c r="R111" s="31"/>
    </row>
    <row r="112" spans="2:18" x14ac:dyDescent="0.25">
      <c r="B112" s="26">
        <v>18</v>
      </c>
      <c r="C112" s="27">
        <v>2.0350000000000001</v>
      </c>
      <c r="D112" s="27"/>
      <c r="E112" s="39">
        <f t="shared" si="40"/>
        <v>1.0255000000000001</v>
      </c>
      <c r="F112" s="37">
        <f t="shared" si="41"/>
        <v>2</v>
      </c>
      <c r="G112" s="39">
        <f t="shared" si="42"/>
        <v>2.0510000000000002</v>
      </c>
      <c r="H112" s="37"/>
      <c r="I112" s="26">
        <v>0</v>
      </c>
      <c r="J112" s="27">
        <v>1.4E-2</v>
      </c>
      <c r="K112" s="39"/>
      <c r="L112" s="37"/>
      <c r="M112" s="39"/>
      <c r="N112" s="30"/>
      <c r="O112" s="30"/>
      <c r="P112" s="30"/>
      <c r="Q112" s="32"/>
      <c r="R112" s="31"/>
    </row>
    <row r="113" spans="2:18" x14ac:dyDescent="0.25">
      <c r="B113" s="26">
        <v>20</v>
      </c>
      <c r="C113" s="27">
        <v>2.0299999999999998</v>
      </c>
      <c r="D113" s="27" t="s">
        <v>24</v>
      </c>
      <c r="E113" s="39">
        <f t="shared" si="40"/>
        <v>2.0324999999999998</v>
      </c>
      <c r="F113" s="37">
        <f t="shared" si="41"/>
        <v>2</v>
      </c>
      <c r="G113" s="39">
        <f t="shared" si="42"/>
        <v>4.0649999999999995</v>
      </c>
      <c r="H113" s="37"/>
      <c r="I113" s="26">
        <v>5</v>
      </c>
      <c r="J113" s="27">
        <v>5.0000000000000001E-3</v>
      </c>
      <c r="K113" s="39">
        <f t="shared" ref="K113:K115" si="43">AVERAGE(J112,J113)</f>
        <v>9.4999999999999998E-3</v>
      </c>
      <c r="L113" s="37">
        <f t="shared" ref="L113:L115" si="44">I113-I112</f>
        <v>5</v>
      </c>
      <c r="M113" s="39">
        <f t="shared" ref="M113:M124" si="45">L113*K113</f>
        <v>4.7500000000000001E-2</v>
      </c>
      <c r="N113" s="30"/>
      <c r="O113" s="30"/>
      <c r="P113" s="30"/>
      <c r="Q113" s="32"/>
      <c r="R113" s="31"/>
    </row>
    <row r="114" spans="2:18" x14ac:dyDescent="0.25">
      <c r="B114" s="26">
        <v>21</v>
      </c>
      <c r="C114" s="27">
        <v>-0.42099999999999999</v>
      </c>
      <c r="D114" s="27"/>
      <c r="E114" s="39">
        <f t="shared" si="40"/>
        <v>0.80449999999999988</v>
      </c>
      <c r="F114" s="37">
        <f t="shared" si="41"/>
        <v>1</v>
      </c>
      <c r="G114" s="39">
        <f t="shared" si="42"/>
        <v>0.80449999999999988</v>
      </c>
      <c r="H114" s="37"/>
      <c r="I114" s="26">
        <v>10</v>
      </c>
      <c r="J114" s="27">
        <v>6.0000000000000001E-3</v>
      </c>
      <c r="K114" s="39">
        <f t="shared" si="43"/>
        <v>5.4999999999999997E-3</v>
      </c>
      <c r="L114" s="37">
        <f t="shared" si="44"/>
        <v>5</v>
      </c>
      <c r="M114" s="39">
        <f t="shared" si="45"/>
        <v>2.7499999999999997E-2</v>
      </c>
      <c r="N114" s="30"/>
      <c r="O114" s="30"/>
      <c r="P114" s="30"/>
      <c r="Q114" s="32"/>
      <c r="R114" s="31"/>
    </row>
    <row r="115" spans="2:18" x14ac:dyDescent="0.25">
      <c r="B115" s="26">
        <v>22</v>
      </c>
      <c r="C115" s="27">
        <v>-0.51700000000000002</v>
      </c>
      <c r="E115" s="39">
        <f t="shared" si="40"/>
        <v>-0.46899999999999997</v>
      </c>
      <c r="F115" s="37">
        <f t="shared" si="41"/>
        <v>1</v>
      </c>
      <c r="G115" s="39">
        <f t="shared" si="42"/>
        <v>-0.46899999999999997</v>
      </c>
      <c r="H115" s="37"/>
      <c r="I115" s="26">
        <v>16</v>
      </c>
      <c r="J115" s="27">
        <v>1.6E-2</v>
      </c>
      <c r="K115" s="39">
        <f t="shared" si="43"/>
        <v>1.0999999999999999E-2</v>
      </c>
      <c r="L115" s="37">
        <f t="shared" si="44"/>
        <v>6</v>
      </c>
      <c r="M115" s="39">
        <f t="shared" si="45"/>
        <v>6.6000000000000003E-2</v>
      </c>
      <c r="N115" s="30"/>
      <c r="O115" s="30"/>
      <c r="P115" s="30"/>
      <c r="Q115" s="32"/>
      <c r="R115" s="31"/>
    </row>
    <row r="116" spans="2:18" x14ac:dyDescent="0.25">
      <c r="B116" s="26">
        <v>23</v>
      </c>
      <c r="C116" s="27">
        <v>-0.79500000000000004</v>
      </c>
      <c r="E116" s="39">
        <f t="shared" si="40"/>
        <v>-0.65600000000000003</v>
      </c>
      <c r="F116" s="37">
        <f t="shared" si="41"/>
        <v>1</v>
      </c>
      <c r="G116" s="39">
        <f t="shared" si="42"/>
        <v>-0.65600000000000003</v>
      </c>
      <c r="H116" s="37"/>
      <c r="I116" s="26">
        <v>18</v>
      </c>
      <c r="J116" s="27">
        <v>2.0350000000000001</v>
      </c>
      <c r="K116" s="39">
        <f>AVERAGE(J115,J116)</f>
        <v>1.0255000000000001</v>
      </c>
      <c r="L116" s="37">
        <f>I116-I115</f>
        <v>2</v>
      </c>
      <c r="M116" s="39">
        <f t="shared" si="45"/>
        <v>2.0510000000000002</v>
      </c>
      <c r="N116" s="34"/>
      <c r="O116" s="34"/>
      <c r="P116" s="34"/>
      <c r="Q116" s="32"/>
      <c r="R116" s="31"/>
    </row>
    <row r="117" spans="2:18" x14ac:dyDescent="0.25">
      <c r="B117" s="26">
        <v>24</v>
      </c>
      <c r="C117" s="27">
        <v>-0.82</v>
      </c>
      <c r="D117" s="27" t="s">
        <v>23</v>
      </c>
      <c r="E117" s="39">
        <f t="shared" si="40"/>
        <v>-0.8075</v>
      </c>
      <c r="F117" s="37">
        <f t="shared" si="41"/>
        <v>1</v>
      </c>
      <c r="G117" s="39">
        <f t="shared" si="42"/>
        <v>-0.8075</v>
      </c>
      <c r="H117" s="37"/>
      <c r="I117" s="26">
        <v>20</v>
      </c>
      <c r="J117" s="27">
        <v>2.0299999999999998</v>
      </c>
      <c r="K117" s="39">
        <f t="shared" ref="K117:K124" si="46">AVERAGE(J116,J117)</f>
        <v>2.0324999999999998</v>
      </c>
      <c r="L117" s="37">
        <f t="shared" ref="L117:L124" si="47">I117-I116</f>
        <v>2</v>
      </c>
      <c r="M117" s="39">
        <f t="shared" si="45"/>
        <v>4.0649999999999995</v>
      </c>
      <c r="N117" s="30"/>
      <c r="O117" s="30"/>
      <c r="P117" s="30"/>
      <c r="Q117" s="32"/>
      <c r="R117" s="31"/>
    </row>
    <row r="118" spans="2:18" x14ac:dyDescent="0.25">
      <c r="B118" s="26">
        <v>25</v>
      </c>
      <c r="C118" s="27">
        <v>-0.78600000000000003</v>
      </c>
      <c r="D118" s="27"/>
      <c r="E118" s="39">
        <f t="shared" si="40"/>
        <v>-0.80299999999999994</v>
      </c>
      <c r="F118" s="37">
        <f t="shared" si="41"/>
        <v>1</v>
      </c>
      <c r="G118" s="39">
        <f t="shared" si="42"/>
        <v>-0.80299999999999994</v>
      </c>
      <c r="H118" s="23"/>
      <c r="I118" s="26">
        <v>21</v>
      </c>
      <c r="J118" s="27">
        <v>-0.42099999999999999</v>
      </c>
      <c r="K118" s="39">
        <f t="shared" si="46"/>
        <v>0.80449999999999988</v>
      </c>
      <c r="L118" s="37">
        <f t="shared" si="47"/>
        <v>1</v>
      </c>
      <c r="M118" s="39">
        <f t="shared" si="45"/>
        <v>0.80449999999999988</v>
      </c>
      <c r="N118" s="34"/>
      <c r="O118" s="34"/>
      <c r="P118" s="34"/>
      <c r="Q118" s="32"/>
      <c r="R118" s="31"/>
    </row>
    <row r="119" spans="2:18" x14ac:dyDescent="0.25">
      <c r="B119" s="26">
        <v>26</v>
      </c>
      <c r="C119" s="27">
        <v>-0.51600000000000001</v>
      </c>
      <c r="E119" s="39">
        <f t="shared" si="40"/>
        <v>-0.65100000000000002</v>
      </c>
      <c r="F119" s="37">
        <f t="shared" si="41"/>
        <v>1</v>
      </c>
      <c r="G119" s="39">
        <f t="shared" si="42"/>
        <v>-0.65100000000000002</v>
      </c>
      <c r="H119" s="23"/>
      <c r="I119" s="45">
        <f>I118+(J118-J119)*1.5</f>
        <v>22.7685</v>
      </c>
      <c r="J119" s="46">
        <v>-1.6</v>
      </c>
      <c r="K119" s="39">
        <f t="shared" si="46"/>
        <v>-1.0105</v>
      </c>
      <c r="L119" s="37">
        <f t="shared" si="47"/>
        <v>1.7684999999999995</v>
      </c>
      <c r="M119" s="39">
        <f t="shared" si="45"/>
        <v>-1.7870692499999994</v>
      </c>
      <c r="N119" s="34"/>
      <c r="O119" s="34"/>
      <c r="P119" s="34"/>
      <c r="Q119" s="32"/>
      <c r="R119" s="31"/>
    </row>
    <row r="120" spans="2:18" x14ac:dyDescent="0.25">
      <c r="B120" s="26">
        <v>27</v>
      </c>
      <c r="C120" s="27">
        <v>-0.42299999999999999</v>
      </c>
      <c r="D120" s="27"/>
      <c r="E120" s="39">
        <f t="shared" si="40"/>
        <v>-0.46950000000000003</v>
      </c>
      <c r="F120" s="37">
        <f t="shared" si="41"/>
        <v>1</v>
      </c>
      <c r="G120" s="39">
        <f t="shared" si="42"/>
        <v>-0.46950000000000003</v>
      </c>
      <c r="H120" s="23"/>
      <c r="I120" s="47">
        <f>I119+2.25</f>
        <v>25.0185</v>
      </c>
      <c r="J120" s="48">
        <f>J119</f>
        <v>-1.6</v>
      </c>
      <c r="K120" s="39">
        <f t="shared" si="46"/>
        <v>-1.6</v>
      </c>
      <c r="L120" s="37">
        <f t="shared" si="47"/>
        <v>2.25</v>
      </c>
      <c r="M120" s="39">
        <f t="shared" si="45"/>
        <v>-3.6</v>
      </c>
      <c r="N120" s="30"/>
      <c r="O120" s="30"/>
      <c r="P120" s="30"/>
      <c r="R120" s="31"/>
    </row>
    <row r="121" spans="2:18" x14ac:dyDescent="0.25">
      <c r="B121" s="26">
        <v>28</v>
      </c>
      <c r="C121" s="27">
        <v>8.5000000000000006E-2</v>
      </c>
      <c r="D121" s="27" t="s">
        <v>22</v>
      </c>
      <c r="E121" s="39">
        <f t="shared" si="40"/>
        <v>-0.16899999999999998</v>
      </c>
      <c r="F121" s="37">
        <f t="shared" si="41"/>
        <v>1</v>
      </c>
      <c r="G121" s="39">
        <f t="shared" si="42"/>
        <v>-0.16899999999999998</v>
      </c>
      <c r="H121" s="23"/>
      <c r="I121" s="45">
        <f>I120+2.25</f>
        <v>27.2685</v>
      </c>
      <c r="J121" s="46">
        <f>J119</f>
        <v>-1.6</v>
      </c>
      <c r="K121" s="39">
        <f t="shared" si="46"/>
        <v>-1.6</v>
      </c>
      <c r="L121" s="37">
        <f t="shared" si="47"/>
        <v>2.25</v>
      </c>
      <c r="M121" s="39">
        <f t="shared" si="45"/>
        <v>-3.6</v>
      </c>
      <c r="N121" s="30"/>
      <c r="O121" s="30"/>
      <c r="P121" s="30"/>
      <c r="R121" s="31"/>
    </row>
    <row r="122" spans="2:18" x14ac:dyDescent="0.25">
      <c r="B122" s="26">
        <v>35</v>
      </c>
      <c r="C122" s="27">
        <v>0.04</v>
      </c>
      <c r="D122" s="27"/>
      <c r="E122" s="39">
        <f t="shared" si="40"/>
        <v>6.25E-2</v>
      </c>
      <c r="F122" s="37">
        <f t="shared" si="41"/>
        <v>7</v>
      </c>
      <c r="G122" s="39">
        <f t="shared" si="42"/>
        <v>0.4375</v>
      </c>
      <c r="H122" s="23"/>
      <c r="I122" s="45">
        <f>I121+(J122-J121)*1.5</f>
        <v>29.7285</v>
      </c>
      <c r="J122" s="49">
        <v>0.04</v>
      </c>
      <c r="K122" s="39">
        <f t="shared" si="46"/>
        <v>-0.78</v>
      </c>
      <c r="L122" s="37">
        <f t="shared" si="47"/>
        <v>2.4600000000000009</v>
      </c>
      <c r="M122" s="39">
        <f t="shared" si="45"/>
        <v>-1.9188000000000007</v>
      </c>
      <c r="N122" s="30"/>
      <c r="O122" s="30"/>
      <c r="P122" s="30"/>
      <c r="R122" s="31"/>
    </row>
    <row r="123" spans="2:18" x14ac:dyDescent="0.25">
      <c r="B123" s="28">
        <v>40</v>
      </c>
      <c r="C123" s="36">
        <v>9.5000000000000001E-2</v>
      </c>
      <c r="D123" s="27" t="s">
        <v>71</v>
      </c>
      <c r="E123" s="39">
        <f t="shared" si="40"/>
        <v>6.7500000000000004E-2</v>
      </c>
      <c r="F123" s="37">
        <f t="shared" si="41"/>
        <v>5</v>
      </c>
      <c r="G123" s="39">
        <f t="shared" si="42"/>
        <v>0.33750000000000002</v>
      </c>
      <c r="I123" s="26">
        <v>35</v>
      </c>
      <c r="J123" s="27">
        <v>0.04</v>
      </c>
      <c r="K123" s="39">
        <f t="shared" si="46"/>
        <v>0.04</v>
      </c>
      <c r="L123" s="37">
        <f t="shared" si="47"/>
        <v>5.2714999999999996</v>
      </c>
      <c r="M123" s="39">
        <f t="shared" si="45"/>
        <v>0.21085999999999999</v>
      </c>
      <c r="N123" s="30"/>
      <c r="O123" s="30"/>
      <c r="P123" s="30"/>
      <c r="R123" s="31"/>
    </row>
    <row r="124" spans="2:18" x14ac:dyDescent="0.25">
      <c r="B124" s="28"/>
      <c r="C124" s="36"/>
      <c r="D124" s="36"/>
      <c r="E124" s="39"/>
      <c r="F124" s="37"/>
      <c r="G124" s="39"/>
      <c r="I124" s="28">
        <v>40</v>
      </c>
      <c r="J124" s="36">
        <v>9.5000000000000001E-2</v>
      </c>
      <c r="K124" s="39">
        <f t="shared" si="46"/>
        <v>6.7500000000000004E-2</v>
      </c>
      <c r="L124" s="37">
        <f t="shared" si="47"/>
        <v>5</v>
      </c>
      <c r="M124" s="39">
        <f t="shared" si="45"/>
        <v>0.33750000000000002</v>
      </c>
      <c r="O124" s="34"/>
      <c r="P124" s="34"/>
    </row>
    <row r="125" spans="2:18" x14ac:dyDescent="0.25">
      <c r="B125" s="28"/>
      <c r="C125" s="36"/>
      <c r="D125" s="36"/>
      <c r="E125" s="39"/>
      <c r="F125" s="37"/>
      <c r="G125" s="39"/>
      <c r="I125" s="28"/>
      <c r="J125" s="28"/>
      <c r="K125" s="39"/>
      <c r="L125" s="37"/>
      <c r="M125" s="39"/>
      <c r="O125" s="24"/>
      <c r="P125" s="24"/>
    </row>
    <row r="126" spans="2:18" x14ac:dyDescent="0.25">
      <c r="B126" s="28"/>
      <c r="C126" s="36"/>
      <c r="D126" s="36"/>
      <c r="E126" s="39"/>
      <c r="F126" s="37"/>
      <c r="G126" s="39"/>
      <c r="I126" s="28"/>
      <c r="J126" s="28"/>
      <c r="K126" s="39"/>
      <c r="L126" s="37"/>
      <c r="M126" s="39"/>
      <c r="O126" s="24"/>
      <c r="P126" s="24"/>
    </row>
    <row r="127" spans="2:18" x14ac:dyDescent="0.25">
      <c r="B127" s="28"/>
      <c r="C127" s="36"/>
      <c r="D127" s="36"/>
      <c r="E127" s="39"/>
      <c r="F127" s="37"/>
      <c r="G127" s="39"/>
      <c r="H127" s="39"/>
      <c r="I127" s="28"/>
      <c r="J127" s="28"/>
      <c r="K127" s="39"/>
      <c r="L127" s="37"/>
      <c r="M127" s="39"/>
      <c r="N127" s="24"/>
      <c r="O127" s="24"/>
      <c r="P127" s="24"/>
    </row>
    <row r="128" spans="2:18" ht="15" x14ac:dyDescent="0.25">
      <c r="B128" s="23" t="s">
        <v>110</v>
      </c>
      <c r="C128" s="23"/>
      <c r="D128" s="44">
        <v>0.6</v>
      </c>
      <c r="E128" s="44"/>
      <c r="J128" s="38"/>
      <c r="K128" s="38"/>
      <c r="L128" s="38"/>
      <c r="M128" s="38"/>
      <c r="N128" s="24"/>
      <c r="O128" s="24"/>
      <c r="P128" s="24"/>
    </row>
    <row r="129" spans="2:18" x14ac:dyDescent="0.25">
      <c r="B129" s="42"/>
      <c r="C129" s="42"/>
      <c r="D129" s="42"/>
      <c r="E129" s="42"/>
      <c r="F129" s="42"/>
      <c r="G129" s="42"/>
      <c r="I129" s="42"/>
      <c r="J129" s="42"/>
      <c r="K129" s="42"/>
      <c r="L129" s="42"/>
      <c r="M129" s="42"/>
      <c r="N129" s="25"/>
      <c r="O129" s="25"/>
      <c r="P129" s="30"/>
    </row>
    <row r="130" spans="2:18" x14ac:dyDescent="0.25">
      <c r="B130" s="26">
        <v>0</v>
      </c>
      <c r="C130" s="27">
        <v>0.14299999999999999</v>
      </c>
      <c r="D130" s="27" t="s">
        <v>71</v>
      </c>
      <c r="E130" s="37"/>
      <c r="F130" s="37"/>
      <c r="G130" s="37"/>
      <c r="H130" s="37"/>
      <c r="I130" s="26">
        <v>0</v>
      </c>
      <c r="J130" s="27">
        <v>0.14299999999999999</v>
      </c>
      <c r="K130" s="39"/>
      <c r="L130" s="37"/>
      <c r="M130" s="39"/>
      <c r="N130" s="30"/>
      <c r="O130" s="30"/>
      <c r="P130" s="30"/>
      <c r="R130" s="31"/>
    </row>
    <row r="131" spans="2:18" x14ac:dyDescent="0.25">
      <c r="B131" s="26">
        <v>5</v>
      </c>
      <c r="C131" s="27">
        <v>0.128</v>
      </c>
      <c r="D131" s="27"/>
      <c r="E131" s="39">
        <f>(C130+C131)/2</f>
        <v>0.13550000000000001</v>
      </c>
      <c r="F131" s="37">
        <f>B131-B130</f>
        <v>5</v>
      </c>
      <c r="G131" s="39">
        <f>E131*F131</f>
        <v>0.67749999999999999</v>
      </c>
      <c r="H131" s="37"/>
      <c r="I131" s="26">
        <v>5</v>
      </c>
      <c r="J131" s="27">
        <v>0.128</v>
      </c>
      <c r="K131" s="39">
        <f t="shared" ref="K131:K137" si="48">AVERAGE(J130,J131)</f>
        <v>0.13550000000000001</v>
      </c>
      <c r="L131" s="37">
        <f t="shared" ref="L131:L137" si="49">I131-I130</f>
        <v>5</v>
      </c>
      <c r="M131" s="39">
        <f t="shared" ref="M131:M148" si="50">L131*K131</f>
        <v>0.67749999999999999</v>
      </c>
      <c r="N131" s="30"/>
      <c r="O131" s="30"/>
      <c r="P131" s="30"/>
      <c r="Q131" s="32"/>
      <c r="R131" s="31"/>
    </row>
    <row r="132" spans="2:18" x14ac:dyDescent="0.25">
      <c r="B132" s="26">
        <v>10</v>
      </c>
      <c r="C132" s="27">
        <v>0.122</v>
      </c>
      <c r="E132" s="39">
        <f t="shared" ref="E132:E148" si="51">(C131+C132)/2</f>
        <v>0.125</v>
      </c>
      <c r="F132" s="37">
        <f t="shared" ref="F132:F148" si="52">B132-B131</f>
        <v>5</v>
      </c>
      <c r="G132" s="39">
        <f t="shared" ref="G132:G148" si="53">E132*F132</f>
        <v>0.625</v>
      </c>
      <c r="H132" s="37"/>
      <c r="I132" s="26">
        <v>10</v>
      </c>
      <c r="J132" s="27">
        <v>0.122</v>
      </c>
      <c r="K132" s="39">
        <f t="shared" si="48"/>
        <v>0.125</v>
      </c>
      <c r="L132" s="37">
        <f t="shared" si="49"/>
        <v>5</v>
      </c>
      <c r="M132" s="39">
        <f t="shared" si="50"/>
        <v>0.625</v>
      </c>
      <c r="N132" s="30"/>
      <c r="O132" s="30"/>
      <c r="P132" s="30"/>
      <c r="Q132" s="32"/>
      <c r="R132" s="31"/>
    </row>
    <row r="133" spans="2:18" x14ac:dyDescent="0.25">
      <c r="B133" s="26">
        <v>15</v>
      </c>
      <c r="C133" s="27">
        <v>0.113</v>
      </c>
      <c r="D133" s="27"/>
      <c r="E133" s="39">
        <f t="shared" si="51"/>
        <v>0.11749999999999999</v>
      </c>
      <c r="F133" s="37">
        <f t="shared" si="52"/>
        <v>5</v>
      </c>
      <c r="G133" s="39">
        <f t="shared" si="53"/>
        <v>0.58749999999999991</v>
      </c>
      <c r="H133" s="37"/>
      <c r="I133" s="26">
        <v>15</v>
      </c>
      <c r="J133" s="27">
        <v>0.113</v>
      </c>
      <c r="K133" s="39">
        <f t="shared" si="48"/>
        <v>0.11749999999999999</v>
      </c>
      <c r="L133" s="37">
        <f t="shared" si="49"/>
        <v>5</v>
      </c>
      <c r="M133" s="39">
        <f t="shared" si="50"/>
        <v>0.58749999999999991</v>
      </c>
      <c r="N133" s="30"/>
      <c r="O133" s="30"/>
      <c r="P133" s="30"/>
      <c r="Q133" s="32"/>
      <c r="R133" s="31"/>
    </row>
    <row r="134" spans="2:18" x14ac:dyDescent="0.25">
      <c r="B134" s="26">
        <v>18</v>
      </c>
      <c r="C134" s="27">
        <v>0.10299999999999999</v>
      </c>
      <c r="D134" s="27"/>
      <c r="E134" s="39">
        <f t="shared" si="51"/>
        <v>0.108</v>
      </c>
      <c r="F134" s="37">
        <f t="shared" si="52"/>
        <v>3</v>
      </c>
      <c r="G134" s="39">
        <f t="shared" si="53"/>
        <v>0.32400000000000001</v>
      </c>
      <c r="H134" s="37"/>
      <c r="I134" s="26">
        <v>18</v>
      </c>
      <c r="J134" s="27">
        <v>0.10299999999999999</v>
      </c>
      <c r="K134" s="39">
        <f t="shared" si="48"/>
        <v>0.108</v>
      </c>
      <c r="L134" s="37">
        <f t="shared" si="49"/>
        <v>3</v>
      </c>
      <c r="M134" s="39">
        <f t="shared" si="50"/>
        <v>0.32400000000000001</v>
      </c>
      <c r="N134" s="30"/>
      <c r="O134" s="30"/>
      <c r="P134" s="30"/>
      <c r="Q134" s="32"/>
      <c r="R134" s="31"/>
    </row>
    <row r="135" spans="2:18" x14ac:dyDescent="0.25">
      <c r="B135" s="26">
        <v>19</v>
      </c>
      <c r="C135" s="27">
        <v>2.073</v>
      </c>
      <c r="D135" s="27"/>
      <c r="E135" s="39">
        <f t="shared" si="51"/>
        <v>1.0880000000000001</v>
      </c>
      <c r="F135" s="37">
        <f t="shared" si="52"/>
        <v>1</v>
      </c>
      <c r="G135" s="39">
        <f t="shared" si="53"/>
        <v>1.0880000000000001</v>
      </c>
      <c r="H135" s="37"/>
      <c r="I135" s="26">
        <v>19</v>
      </c>
      <c r="J135" s="27">
        <v>2.073</v>
      </c>
      <c r="K135" s="39">
        <f t="shared" si="48"/>
        <v>1.0880000000000001</v>
      </c>
      <c r="L135" s="37">
        <f t="shared" si="49"/>
        <v>1</v>
      </c>
      <c r="M135" s="39">
        <f t="shared" si="50"/>
        <v>1.0880000000000001</v>
      </c>
      <c r="N135" s="30"/>
      <c r="O135" s="30"/>
      <c r="P135" s="30"/>
      <c r="Q135" s="32"/>
      <c r="R135" s="31"/>
    </row>
    <row r="136" spans="2:18" x14ac:dyDescent="0.25">
      <c r="B136" s="26">
        <v>20</v>
      </c>
      <c r="C136" s="27">
        <v>2.1219999999999999</v>
      </c>
      <c r="D136" s="27" t="s">
        <v>24</v>
      </c>
      <c r="E136" s="39">
        <f t="shared" si="51"/>
        <v>2.0975000000000001</v>
      </c>
      <c r="F136" s="37">
        <f t="shared" si="52"/>
        <v>1</v>
      </c>
      <c r="G136" s="39">
        <f t="shared" si="53"/>
        <v>2.0975000000000001</v>
      </c>
      <c r="H136" s="37"/>
      <c r="I136" s="26">
        <v>20</v>
      </c>
      <c r="J136" s="27">
        <v>2.1219999999999999</v>
      </c>
      <c r="K136" s="39">
        <f t="shared" si="48"/>
        <v>2.0975000000000001</v>
      </c>
      <c r="L136" s="37">
        <f t="shared" si="49"/>
        <v>1</v>
      </c>
      <c r="M136" s="39">
        <f t="shared" si="50"/>
        <v>2.0975000000000001</v>
      </c>
      <c r="N136" s="30"/>
      <c r="O136" s="30"/>
      <c r="P136" s="30"/>
      <c r="Q136" s="32"/>
      <c r="R136" s="31"/>
    </row>
    <row r="137" spans="2:18" x14ac:dyDescent="0.25">
      <c r="B137" s="26">
        <v>21</v>
      </c>
      <c r="C137" s="27">
        <v>-0.69199999999999995</v>
      </c>
      <c r="D137" s="27"/>
      <c r="E137" s="39">
        <f t="shared" si="51"/>
        <v>0.71499999999999997</v>
      </c>
      <c r="F137" s="37">
        <f t="shared" si="52"/>
        <v>1</v>
      </c>
      <c r="G137" s="39">
        <f t="shared" si="53"/>
        <v>0.71499999999999997</v>
      </c>
      <c r="H137" s="37"/>
      <c r="I137" s="26">
        <v>21</v>
      </c>
      <c r="J137" s="27">
        <v>-0.69199999999999995</v>
      </c>
      <c r="K137" s="39">
        <f t="shared" si="48"/>
        <v>0.71499999999999997</v>
      </c>
      <c r="L137" s="37">
        <f t="shared" si="49"/>
        <v>1</v>
      </c>
      <c r="M137" s="39">
        <f t="shared" si="50"/>
        <v>0.71499999999999997</v>
      </c>
      <c r="N137" s="30"/>
      <c r="O137" s="30"/>
      <c r="P137" s="30"/>
      <c r="Q137" s="32"/>
      <c r="R137" s="31"/>
    </row>
    <row r="138" spans="2:18" x14ac:dyDescent="0.25">
      <c r="B138" s="26">
        <v>22</v>
      </c>
      <c r="C138" s="27">
        <v>-0.97799999999999998</v>
      </c>
      <c r="D138" s="27"/>
      <c r="E138" s="39">
        <f t="shared" si="51"/>
        <v>-0.83499999999999996</v>
      </c>
      <c r="F138" s="37">
        <f t="shared" si="52"/>
        <v>1</v>
      </c>
      <c r="G138" s="39">
        <f t="shared" si="53"/>
        <v>-0.83499999999999996</v>
      </c>
      <c r="H138" s="37"/>
      <c r="I138" s="26">
        <v>22</v>
      </c>
      <c r="J138" s="27">
        <v>-0.97799999999999998</v>
      </c>
      <c r="K138" s="39">
        <f>AVERAGE(J137,J138)</f>
        <v>-0.83499999999999996</v>
      </c>
      <c r="L138" s="37">
        <f>I138-I137</f>
        <v>1</v>
      </c>
      <c r="M138" s="39">
        <f t="shared" si="50"/>
        <v>-0.83499999999999996</v>
      </c>
      <c r="N138" s="34"/>
      <c r="O138" s="34"/>
      <c r="P138" s="34"/>
      <c r="Q138" s="32"/>
      <c r="R138" s="31"/>
    </row>
    <row r="139" spans="2:18" x14ac:dyDescent="0.25">
      <c r="B139" s="26">
        <v>24</v>
      </c>
      <c r="C139" s="27">
        <v>-1.262</v>
      </c>
      <c r="D139" s="27"/>
      <c r="E139" s="39">
        <f t="shared" si="51"/>
        <v>-1.1200000000000001</v>
      </c>
      <c r="F139" s="37">
        <f t="shared" si="52"/>
        <v>2</v>
      </c>
      <c r="G139" s="39">
        <f t="shared" si="53"/>
        <v>-2.2400000000000002</v>
      </c>
      <c r="H139" s="37"/>
      <c r="I139" s="45">
        <f>I138+(J138-J139)*1.5</f>
        <v>22.933</v>
      </c>
      <c r="J139" s="46">
        <v>-1.6</v>
      </c>
      <c r="K139" s="39">
        <f t="shared" ref="K139:K148" si="54">AVERAGE(J138,J139)</f>
        <v>-1.2890000000000001</v>
      </c>
      <c r="L139" s="37">
        <f t="shared" ref="L139:L148" si="55">I139-I138</f>
        <v>0.93299999999999983</v>
      </c>
      <c r="M139" s="39">
        <f t="shared" si="50"/>
        <v>-1.202637</v>
      </c>
      <c r="N139" s="30"/>
      <c r="O139" s="30"/>
      <c r="P139" s="30"/>
      <c r="Q139" s="32"/>
      <c r="R139" s="31"/>
    </row>
    <row r="140" spans="2:18" x14ac:dyDescent="0.25">
      <c r="B140" s="26">
        <v>25</v>
      </c>
      <c r="C140" s="27">
        <v>-1.3069999999999999</v>
      </c>
      <c r="D140" s="27" t="s">
        <v>23</v>
      </c>
      <c r="E140" s="39">
        <f t="shared" si="51"/>
        <v>-1.2845</v>
      </c>
      <c r="F140" s="37">
        <f t="shared" si="52"/>
        <v>1</v>
      </c>
      <c r="G140" s="39">
        <f t="shared" si="53"/>
        <v>-1.2845</v>
      </c>
      <c r="H140" s="23"/>
      <c r="I140" s="47">
        <f>I139+2.25</f>
        <v>25.183</v>
      </c>
      <c r="J140" s="48">
        <f>J139</f>
        <v>-1.6</v>
      </c>
      <c r="K140" s="39">
        <f t="shared" si="54"/>
        <v>-1.6</v>
      </c>
      <c r="L140" s="37">
        <f t="shared" si="55"/>
        <v>2.25</v>
      </c>
      <c r="M140" s="39">
        <f t="shared" si="50"/>
        <v>-3.6</v>
      </c>
      <c r="N140" s="34"/>
      <c r="O140" s="34"/>
      <c r="P140" s="34"/>
      <c r="Q140" s="32"/>
      <c r="R140" s="31"/>
    </row>
    <row r="141" spans="2:18" x14ac:dyDescent="0.25">
      <c r="B141" s="26">
        <v>26</v>
      </c>
      <c r="C141" s="27">
        <v>-1.268</v>
      </c>
      <c r="D141" s="27"/>
      <c r="E141" s="39">
        <f t="shared" si="51"/>
        <v>-1.2875000000000001</v>
      </c>
      <c r="F141" s="37">
        <f t="shared" si="52"/>
        <v>1</v>
      </c>
      <c r="G141" s="39">
        <f t="shared" si="53"/>
        <v>-1.2875000000000001</v>
      </c>
      <c r="H141" s="23"/>
      <c r="I141" s="45">
        <f>I140+2.25</f>
        <v>27.433</v>
      </c>
      <c r="J141" s="46">
        <f>J139</f>
        <v>-1.6</v>
      </c>
      <c r="K141" s="39">
        <f t="shared" si="54"/>
        <v>-1.6</v>
      </c>
      <c r="L141" s="37">
        <f t="shared" si="55"/>
        <v>2.25</v>
      </c>
      <c r="M141" s="39">
        <f t="shared" si="50"/>
        <v>-3.6</v>
      </c>
      <c r="N141" s="34"/>
      <c r="O141" s="34"/>
      <c r="P141" s="34"/>
      <c r="Q141" s="32"/>
      <c r="R141" s="31"/>
    </row>
    <row r="142" spans="2:18" x14ac:dyDescent="0.25">
      <c r="B142" s="26">
        <v>28</v>
      </c>
      <c r="C142" s="27">
        <v>-0.97899999999999998</v>
      </c>
      <c r="D142" s="27"/>
      <c r="E142" s="39">
        <f t="shared" si="51"/>
        <v>-1.1234999999999999</v>
      </c>
      <c r="F142" s="37">
        <f t="shared" si="52"/>
        <v>2</v>
      </c>
      <c r="G142" s="39">
        <f t="shared" si="53"/>
        <v>-2.2469999999999999</v>
      </c>
      <c r="H142" s="23"/>
      <c r="I142" s="45">
        <f>I141+(J142-J141)*1.5</f>
        <v>28.632999999999999</v>
      </c>
      <c r="J142" s="49">
        <v>-0.8</v>
      </c>
      <c r="K142" s="39">
        <f t="shared" si="54"/>
        <v>-1.2000000000000002</v>
      </c>
      <c r="L142" s="37">
        <f t="shared" si="55"/>
        <v>1.1999999999999993</v>
      </c>
      <c r="M142" s="39">
        <f t="shared" si="50"/>
        <v>-1.4399999999999993</v>
      </c>
      <c r="N142" s="30"/>
      <c r="O142" s="30"/>
      <c r="P142" s="30"/>
      <c r="R142" s="31"/>
    </row>
    <row r="143" spans="2:18" x14ac:dyDescent="0.25">
      <c r="B143" s="26">
        <v>29</v>
      </c>
      <c r="C143" s="27">
        <v>-0.68700000000000006</v>
      </c>
      <c r="D143" s="36"/>
      <c r="E143" s="39">
        <f t="shared" si="51"/>
        <v>-0.83299999999999996</v>
      </c>
      <c r="F143" s="37">
        <f t="shared" si="52"/>
        <v>1</v>
      </c>
      <c r="G143" s="39">
        <f t="shared" si="53"/>
        <v>-0.83299999999999996</v>
      </c>
      <c r="H143" s="23"/>
      <c r="I143" s="26">
        <v>29</v>
      </c>
      <c r="J143" s="27">
        <v>-0.68700000000000006</v>
      </c>
      <c r="K143" s="39">
        <f t="shared" si="54"/>
        <v>-0.74350000000000005</v>
      </c>
      <c r="L143" s="37">
        <f t="shared" si="55"/>
        <v>0.36700000000000088</v>
      </c>
      <c r="M143" s="39">
        <f t="shared" si="50"/>
        <v>-0.27286450000000068</v>
      </c>
      <c r="N143" s="30"/>
      <c r="O143" s="30"/>
      <c r="P143" s="30"/>
      <c r="R143" s="31"/>
    </row>
    <row r="144" spans="2:18" x14ac:dyDescent="0.25">
      <c r="B144" s="26">
        <v>30</v>
      </c>
      <c r="C144" s="27">
        <v>0.71699999999999997</v>
      </c>
      <c r="D144" s="27" t="s">
        <v>22</v>
      </c>
      <c r="E144" s="39">
        <f t="shared" si="51"/>
        <v>1.4999999999999958E-2</v>
      </c>
      <c r="F144" s="37">
        <f t="shared" si="52"/>
        <v>1</v>
      </c>
      <c r="G144" s="39">
        <f t="shared" si="53"/>
        <v>1.4999999999999958E-2</v>
      </c>
      <c r="H144" s="23"/>
      <c r="I144" s="26">
        <v>30</v>
      </c>
      <c r="J144" s="27">
        <v>0.71699999999999997</v>
      </c>
      <c r="K144" s="39">
        <f t="shared" si="54"/>
        <v>1.4999999999999958E-2</v>
      </c>
      <c r="L144" s="37">
        <f t="shared" si="55"/>
        <v>1</v>
      </c>
      <c r="M144" s="39">
        <f t="shared" si="50"/>
        <v>1.4999999999999958E-2</v>
      </c>
      <c r="N144" s="30"/>
      <c r="O144" s="30"/>
      <c r="P144" s="30"/>
      <c r="R144" s="31"/>
    </row>
    <row r="145" spans="2:18" x14ac:dyDescent="0.25">
      <c r="B145" s="28">
        <v>32</v>
      </c>
      <c r="C145" s="36">
        <v>0.70799999999999996</v>
      </c>
      <c r="E145" s="39">
        <f t="shared" si="51"/>
        <v>0.71249999999999991</v>
      </c>
      <c r="F145" s="37">
        <f t="shared" si="52"/>
        <v>2</v>
      </c>
      <c r="G145" s="39">
        <f t="shared" si="53"/>
        <v>1.4249999999999998</v>
      </c>
      <c r="I145" s="28">
        <v>32</v>
      </c>
      <c r="J145" s="36">
        <v>0.70799999999999996</v>
      </c>
      <c r="K145" s="39">
        <f t="shared" si="54"/>
        <v>0.71249999999999991</v>
      </c>
      <c r="L145" s="37">
        <f t="shared" si="55"/>
        <v>2</v>
      </c>
      <c r="M145" s="39">
        <f t="shared" si="50"/>
        <v>1.4249999999999998</v>
      </c>
      <c r="N145" s="30"/>
      <c r="O145" s="30"/>
      <c r="P145" s="30"/>
      <c r="R145" s="31"/>
    </row>
    <row r="146" spans="2:18" x14ac:dyDescent="0.25">
      <c r="B146" s="28">
        <v>33</v>
      </c>
      <c r="C146" s="36">
        <v>0.122</v>
      </c>
      <c r="D146" s="36"/>
      <c r="E146" s="39">
        <f t="shared" si="51"/>
        <v>0.41499999999999998</v>
      </c>
      <c r="F146" s="37">
        <f t="shared" si="52"/>
        <v>1</v>
      </c>
      <c r="G146" s="39">
        <f t="shared" si="53"/>
        <v>0.41499999999999998</v>
      </c>
      <c r="I146" s="28">
        <v>33</v>
      </c>
      <c r="J146" s="36">
        <v>0.122</v>
      </c>
      <c r="K146" s="39">
        <f t="shared" si="54"/>
        <v>0.41499999999999998</v>
      </c>
      <c r="L146" s="37">
        <f t="shared" si="55"/>
        <v>1</v>
      </c>
      <c r="M146" s="39">
        <f t="shared" si="50"/>
        <v>0.41499999999999998</v>
      </c>
      <c r="O146" s="34"/>
      <c r="P146" s="34"/>
    </row>
    <row r="147" spans="2:18" x14ac:dyDescent="0.25">
      <c r="B147" s="28">
        <v>35</v>
      </c>
      <c r="C147" s="36">
        <v>0.11799999999999999</v>
      </c>
      <c r="D147" s="36"/>
      <c r="E147" s="39">
        <f t="shared" si="51"/>
        <v>0.12</v>
      </c>
      <c r="F147" s="37">
        <f t="shared" si="52"/>
        <v>2</v>
      </c>
      <c r="G147" s="39">
        <f t="shared" si="53"/>
        <v>0.24</v>
      </c>
      <c r="I147" s="28">
        <v>35</v>
      </c>
      <c r="J147" s="36">
        <v>0.11799999999999999</v>
      </c>
      <c r="K147" s="39">
        <f t="shared" si="54"/>
        <v>0.12</v>
      </c>
      <c r="L147" s="37">
        <f t="shared" si="55"/>
        <v>2</v>
      </c>
      <c r="M147" s="39">
        <f t="shared" si="50"/>
        <v>0.24</v>
      </c>
      <c r="O147" s="24"/>
      <c r="P147" s="24"/>
    </row>
    <row r="148" spans="2:18" x14ac:dyDescent="0.25">
      <c r="B148" s="28">
        <v>40</v>
      </c>
      <c r="C148" s="36">
        <v>0.112</v>
      </c>
      <c r="D148" s="27" t="s">
        <v>71</v>
      </c>
      <c r="E148" s="39">
        <f t="shared" si="51"/>
        <v>0.11499999999999999</v>
      </c>
      <c r="F148" s="37">
        <f t="shared" si="52"/>
        <v>5</v>
      </c>
      <c r="G148" s="39">
        <f t="shared" si="53"/>
        <v>0.57499999999999996</v>
      </c>
      <c r="I148" s="28">
        <v>40</v>
      </c>
      <c r="J148" s="36">
        <v>0.112</v>
      </c>
      <c r="K148" s="39">
        <f t="shared" si="54"/>
        <v>0.11499999999999999</v>
      </c>
      <c r="L148" s="37">
        <f t="shared" si="55"/>
        <v>5</v>
      </c>
      <c r="M148" s="39">
        <f t="shared" si="50"/>
        <v>0.57499999999999996</v>
      </c>
      <c r="O148" s="24"/>
      <c r="P148" s="24"/>
    </row>
    <row r="149" spans="2:18" x14ac:dyDescent="0.25">
      <c r="B149" s="28"/>
      <c r="C149" s="36"/>
      <c r="D149" s="27"/>
      <c r="E149" s="39"/>
      <c r="F149" s="37"/>
      <c r="G149" s="39"/>
      <c r="I149" s="28"/>
      <c r="J149" s="36"/>
      <c r="K149" s="39"/>
      <c r="L149" s="37"/>
      <c r="M149" s="39"/>
      <c r="O149" s="24"/>
      <c r="P149" s="24"/>
    </row>
    <row r="150" spans="2:18" ht="15" x14ac:dyDescent="0.25">
      <c r="B150" s="23" t="s">
        <v>110</v>
      </c>
      <c r="C150" s="23"/>
      <c r="D150" s="44">
        <v>0.7</v>
      </c>
      <c r="E150" s="44"/>
      <c r="J150" s="38"/>
      <c r="K150" s="38"/>
      <c r="L150" s="38"/>
      <c r="M150" s="38"/>
      <c r="N150" s="24"/>
      <c r="O150" s="24"/>
      <c r="P150" s="24"/>
    </row>
    <row r="151" spans="2:18" x14ac:dyDescent="0.25">
      <c r="B151" s="42"/>
      <c r="C151" s="42"/>
      <c r="D151" s="42"/>
      <c r="E151" s="42"/>
      <c r="F151" s="42"/>
      <c r="G151" s="42"/>
      <c r="I151" s="42"/>
      <c r="J151" s="42"/>
      <c r="K151" s="42"/>
      <c r="L151" s="42"/>
      <c r="M151" s="42"/>
      <c r="N151" s="25"/>
      <c r="O151" s="25"/>
      <c r="P151" s="30"/>
    </row>
    <row r="152" spans="2:18" x14ac:dyDescent="0.25">
      <c r="B152" s="26">
        <v>0</v>
      </c>
      <c r="C152" s="27">
        <v>-6.2E-2</v>
      </c>
      <c r="D152" s="27" t="s">
        <v>71</v>
      </c>
      <c r="E152" s="37"/>
      <c r="F152" s="37"/>
      <c r="G152" s="37"/>
      <c r="H152" s="37"/>
      <c r="I152" s="28"/>
      <c r="J152" s="29"/>
      <c r="K152" s="39"/>
      <c r="L152" s="37"/>
      <c r="M152" s="39"/>
      <c r="N152" s="30"/>
      <c r="O152" s="30"/>
      <c r="P152" s="30"/>
      <c r="R152" s="31"/>
    </row>
    <row r="153" spans="2:18" x14ac:dyDescent="0.25">
      <c r="B153" s="26">
        <v>5</v>
      </c>
      <c r="C153" s="27">
        <v>-5.7000000000000002E-2</v>
      </c>
      <c r="D153" s="27"/>
      <c r="E153" s="39">
        <f>(C152+C153)/2</f>
        <v>-5.9499999999999997E-2</v>
      </c>
      <c r="F153" s="37">
        <f>B153-B152</f>
        <v>5</v>
      </c>
      <c r="G153" s="39">
        <f>E153*F153</f>
        <v>-0.29749999999999999</v>
      </c>
      <c r="H153" s="37"/>
      <c r="I153" s="26"/>
      <c r="J153" s="26"/>
      <c r="K153" s="39"/>
      <c r="L153" s="37"/>
      <c r="M153" s="39"/>
      <c r="N153" s="30"/>
      <c r="O153" s="30"/>
      <c r="P153" s="30"/>
      <c r="Q153" s="32"/>
      <c r="R153" s="31"/>
    </row>
    <row r="154" spans="2:18" x14ac:dyDescent="0.25">
      <c r="B154" s="26">
        <v>10</v>
      </c>
      <c r="C154" s="27">
        <v>-6.7000000000000004E-2</v>
      </c>
      <c r="D154" s="27"/>
      <c r="E154" s="39">
        <f t="shared" ref="E154:E166" si="56">(C153+C154)/2</f>
        <v>-6.2E-2</v>
      </c>
      <c r="F154" s="37">
        <f t="shared" ref="F154:F166" si="57">B154-B153</f>
        <v>5</v>
      </c>
      <c r="G154" s="39">
        <f t="shared" ref="G154:G166" si="58">E154*F154</f>
        <v>-0.31</v>
      </c>
      <c r="H154" s="37"/>
      <c r="I154" s="26"/>
      <c r="J154" s="26"/>
      <c r="K154" s="39"/>
      <c r="L154" s="37"/>
      <c r="M154" s="39"/>
      <c r="N154" s="30"/>
      <c r="O154" s="30"/>
      <c r="P154" s="30"/>
      <c r="Q154" s="32"/>
      <c r="R154" s="31"/>
    </row>
    <row r="155" spans="2:18" x14ac:dyDescent="0.25">
      <c r="B155" s="26">
        <v>15</v>
      </c>
      <c r="C155" s="27">
        <v>-7.1999999999999995E-2</v>
      </c>
      <c r="E155" s="39">
        <f t="shared" si="56"/>
        <v>-6.9500000000000006E-2</v>
      </c>
      <c r="F155" s="37">
        <f t="shared" si="57"/>
        <v>5</v>
      </c>
      <c r="G155" s="39">
        <f t="shared" si="58"/>
        <v>-0.34750000000000003</v>
      </c>
      <c r="H155" s="37"/>
      <c r="I155" s="26"/>
      <c r="J155" s="26"/>
      <c r="K155" s="39"/>
      <c r="L155" s="37"/>
      <c r="M155" s="39"/>
      <c r="N155" s="30"/>
      <c r="O155" s="30"/>
      <c r="P155" s="30"/>
      <c r="Q155" s="32"/>
      <c r="R155" s="31"/>
    </row>
    <row r="156" spans="2:18" x14ac:dyDescent="0.25">
      <c r="B156" s="26">
        <v>20</v>
      </c>
      <c r="C156" s="27">
        <v>-7.6999999999999999E-2</v>
      </c>
      <c r="D156" s="27" t="s">
        <v>24</v>
      </c>
      <c r="E156" s="39">
        <f t="shared" si="56"/>
        <v>-7.4499999999999997E-2</v>
      </c>
      <c r="F156" s="37">
        <f t="shared" si="57"/>
        <v>5</v>
      </c>
      <c r="G156" s="39">
        <f t="shared" si="58"/>
        <v>-0.3725</v>
      </c>
      <c r="H156" s="37"/>
      <c r="I156" s="26"/>
      <c r="J156" s="26"/>
      <c r="K156" s="39"/>
      <c r="L156" s="37"/>
      <c r="M156" s="39"/>
      <c r="N156" s="30"/>
      <c r="O156" s="30"/>
      <c r="P156" s="30"/>
      <c r="Q156" s="32"/>
      <c r="R156" s="31"/>
    </row>
    <row r="157" spans="2:18" x14ac:dyDescent="0.25">
      <c r="B157" s="26">
        <v>21</v>
      </c>
      <c r="C157" s="27">
        <v>-0.68300000000000005</v>
      </c>
      <c r="D157" s="27"/>
      <c r="E157" s="39">
        <f t="shared" si="56"/>
        <v>-0.38</v>
      </c>
      <c r="F157" s="37">
        <f t="shared" si="57"/>
        <v>1</v>
      </c>
      <c r="G157" s="39">
        <f t="shared" si="58"/>
        <v>-0.38</v>
      </c>
      <c r="H157" s="37"/>
      <c r="I157" s="26"/>
      <c r="J157" s="26"/>
      <c r="K157" s="39"/>
      <c r="L157" s="37"/>
      <c r="M157" s="39"/>
      <c r="N157" s="30"/>
      <c r="O157" s="30"/>
      <c r="P157" s="30"/>
      <c r="Q157" s="32"/>
      <c r="R157" s="31"/>
    </row>
    <row r="158" spans="2:18" x14ac:dyDescent="0.25">
      <c r="B158" s="26">
        <v>23</v>
      </c>
      <c r="C158" s="27">
        <v>-0.97799999999999998</v>
      </c>
      <c r="D158" s="27"/>
      <c r="E158" s="39">
        <f t="shared" si="56"/>
        <v>-0.83050000000000002</v>
      </c>
      <c r="F158" s="37">
        <f t="shared" si="57"/>
        <v>2</v>
      </c>
      <c r="G158" s="39">
        <f t="shared" si="58"/>
        <v>-1.661</v>
      </c>
      <c r="H158" s="37"/>
      <c r="I158" s="26">
        <v>0</v>
      </c>
      <c r="J158" s="27">
        <v>-6.2E-2</v>
      </c>
      <c r="K158" s="39"/>
      <c r="L158" s="37"/>
      <c r="M158" s="39"/>
      <c r="N158" s="30"/>
      <c r="O158" s="30"/>
      <c r="P158" s="30"/>
      <c r="Q158" s="32"/>
      <c r="R158" s="31"/>
    </row>
    <row r="159" spans="2:18" x14ac:dyDescent="0.25">
      <c r="B159" s="26">
        <v>24</v>
      </c>
      <c r="C159" s="27">
        <v>-1.173</v>
      </c>
      <c r="E159" s="39">
        <f t="shared" si="56"/>
        <v>-1.0754999999999999</v>
      </c>
      <c r="F159" s="37">
        <f t="shared" si="57"/>
        <v>1</v>
      </c>
      <c r="G159" s="39">
        <f t="shared" si="58"/>
        <v>-1.0754999999999999</v>
      </c>
      <c r="H159" s="37"/>
      <c r="I159" s="26">
        <v>5</v>
      </c>
      <c r="J159" s="27">
        <v>-5.7000000000000002E-2</v>
      </c>
      <c r="K159" s="39">
        <f t="shared" ref="K159" si="59">AVERAGE(J158,J159)</f>
        <v>-5.9499999999999997E-2</v>
      </c>
      <c r="L159" s="37">
        <f t="shared" ref="L159" si="60">I159-I158</f>
        <v>5</v>
      </c>
      <c r="M159" s="39">
        <f t="shared" ref="M159:M167" si="61">L159*K159</f>
        <v>-0.29749999999999999</v>
      </c>
      <c r="N159" s="30"/>
      <c r="O159" s="30"/>
      <c r="P159" s="30"/>
      <c r="Q159" s="32"/>
      <c r="R159" s="31"/>
    </row>
    <row r="160" spans="2:18" x14ac:dyDescent="0.25">
      <c r="B160" s="26">
        <v>25</v>
      </c>
      <c r="C160" s="27">
        <v>-1.2170000000000001</v>
      </c>
      <c r="D160" s="27" t="s">
        <v>23</v>
      </c>
      <c r="E160" s="39">
        <f t="shared" si="56"/>
        <v>-1.1950000000000001</v>
      </c>
      <c r="F160" s="37">
        <f t="shared" si="57"/>
        <v>1</v>
      </c>
      <c r="G160" s="39">
        <f t="shared" si="58"/>
        <v>-1.1950000000000001</v>
      </c>
      <c r="H160" s="37"/>
      <c r="I160" s="26">
        <v>10</v>
      </c>
      <c r="J160" s="27">
        <v>-6.7000000000000004E-2</v>
      </c>
      <c r="K160" s="39">
        <f>AVERAGE(J159,J160)</f>
        <v>-6.2E-2</v>
      </c>
      <c r="L160" s="37">
        <f>I160-I159</f>
        <v>5</v>
      </c>
      <c r="M160" s="39">
        <f t="shared" si="61"/>
        <v>-0.31</v>
      </c>
      <c r="N160" s="34"/>
      <c r="O160" s="34"/>
      <c r="P160" s="34"/>
      <c r="Q160" s="32"/>
      <c r="R160" s="31"/>
    </row>
    <row r="161" spans="2:18" x14ac:dyDescent="0.25">
      <c r="B161" s="26">
        <v>26</v>
      </c>
      <c r="C161" s="27">
        <v>-1.1719999999999999</v>
      </c>
      <c r="D161" s="27"/>
      <c r="E161" s="39">
        <f t="shared" si="56"/>
        <v>-1.1945000000000001</v>
      </c>
      <c r="F161" s="37">
        <f t="shared" si="57"/>
        <v>1</v>
      </c>
      <c r="G161" s="39">
        <f t="shared" si="58"/>
        <v>-1.1945000000000001</v>
      </c>
      <c r="H161" s="37"/>
      <c r="I161" s="26">
        <v>15</v>
      </c>
      <c r="J161" s="27">
        <v>-7.1999999999999995E-2</v>
      </c>
      <c r="K161" s="39">
        <f t="shared" ref="K161:K167" si="62">AVERAGE(J160,J161)</f>
        <v>-6.9500000000000006E-2</v>
      </c>
      <c r="L161" s="37">
        <f t="shared" ref="L161:L167" si="63">I161-I160</f>
        <v>5</v>
      </c>
      <c r="M161" s="39">
        <f t="shared" si="61"/>
        <v>-0.34750000000000003</v>
      </c>
      <c r="N161" s="30"/>
      <c r="O161" s="30"/>
      <c r="P161" s="30"/>
      <c r="Q161" s="32"/>
      <c r="R161" s="31"/>
    </row>
    <row r="162" spans="2:18" x14ac:dyDescent="0.25">
      <c r="B162" s="26">
        <v>27</v>
      </c>
      <c r="C162" s="27">
        <v>-0.98299999999999998</v>
      </c>
      <c r="D162" s="27"/>
      <c r="E162" s="39">
        <f t="shared" si="56"/>
        <v>-1.0774999999999999</v>
      </c>
      <c r="F162" s="37">
        <f t="shared" si="57"/>
        <v>1</v>
      </c>
      <c r="G162" s="39">
        <f t="shared" si="58"/>
        <v>-1.0774999999999999</v>
      </c>
      <c r="H162" s="23"/>
      <c r="I162" s="26">
        <v>20</v>
      </c>
      <c r="J162" s="27">
        <v>-7.6999999999999999E-2</v>
      </c>
      <c r="K162" s="39">
        <f t="shared" si="62"/>
        <v>-7.4499999999999997E-2</v>
      </c>
      <c r="L162" s="37">
        <f t="shared" si="63"/>
        <v>5</v>
      </c>
      <c r="M162" s="39">
        <f t="shared" si="61"/>
        <v>-0.3725</v>
      </c>
      <c r="N162" s="34"/>
      <c r="O162" s="34"/>
      <c r="P162" s="34"/>
      <c r="Q162" s="32"/>
      <c r="R162" s="31"/>
    </row>
    <row r="163" spans="2:18" x14ac:dyDescent="0.25">
      <c r="B163" s="26">
        <v>29</v>
      </c>
      <c r="C163" s="27">
        <v>-0.67800000000000005</v>
      </c>
      <c r="E163" s="39">
        <f t="shared" si="56"/>
        <v>-0.83050000000000002</v>
      </c>
      <c r="F163" s="37">
        <f t="shared" si="57"/>
        <v>2</v>
      </c>
      <c r="G163" s="39">
        <f t="shared" si="58"/>
        <v>-1.661</v>
      </c>
      <c r="H163" s="23"/>
      <c r="I163" s="26">
        <v>21</v>
      </c>
      <c r="J163" s="27">
        <v>-0.68300000000000005</v>
      </c>
      <c r="K163" s="39">
        <f t="shared" si="62"/>
        <v>-0.38</v>
      </c>
      <c r="L163" s="37">
        <f t="shared" si="63"/>
        <v>1</v>
      </c>
      <c r="M163" s="39">
        <f t="shared" si="61"/>
        <v>-0.38</v>
      </c>
      <c r="N163" s="34"/>
      <c r="O163" s="34"/>
      <c r="P163" s="34"/>
      <c r="Q163" s="32"/>
      <c r="R163" s="31"/>
    </row>
    <row r="164" spans="2:18" x14ac:dyDescent="0.25">
      <c r="B164" s="26">
        <v>30</v>
      </c>
      <c r="C164" s="27">
        <v>-0.127</v>
      </c>
      <c r="D164" s="27" t="s">
        <v>22</v>
      </c>
      <c r="E164" s="39">
        <f t="shared" si="56"/>
        <v>-0.40250000000000002</v>
      </c>
      <c r="F164" s="37">
        <f t="shared" si="57"/>
        <v>1</v>
      </c>
      <c r="G164" s="39">
        <f t="shared" si="58"/>
        <v>-0.40250000000000002</v>
      </c>
      <c r="H164" s="23"/>
      <c r="I164" s="26">
        <v>22</v>
      </c>
      <c r="J164" s="27">
        <v>-0.85</v>
      </c>
      <c r="K164" s="39">
        <f t="shared" si="62"/>
        <v>-0.76649999999999996</v>
      </c>
      <c r="L164" s="37">
        <f t="shared" si="63"/>
        <v>1</v>
      </c>
      <c r="M164" s="39">
        <f t="shared" si="61"/>
        <v>-0.76649999999999996</v>
      </c>
      <c r="N164" s="30"/>
      <c r="O164" s="30"/>
      <c r="P164" s="30"/>
      <c r="R164" s="31"/>
    </row>
    <row r="165" spans="2:18" x14ac:dyDescent="0.25">
      <c r="B165" s="26">
        <v>35</v>
      </c>
      <c r="C165" s="27">
        <v>-0.122</v>
      </c>
      <c r="E165" s="39">
        <f t="shared" si="56"/>
        <v>-0.1245</v>
      </c>
      <c r="F165" s="37">
        <f t="shared" si="57"/>
        <v>5</v>
      </c>
      <c r="G165" s="39">
        <f t="shared" si="58"/>
        <v>-0.62250000000000005</v>
      </c>
      <c r="H165" s="23"/>
      <c r="I165" s="45">
        <f>I164+(J164-J165)*1.5</f>
        <v>23.125</v>
      </c>
      <c r="J165" s="46">
        <v>-1.6</v>
      </c>
      <c r="K165" s="39">
        <f t="shared" si="62"/>
        <v>-1.2250000000000001</v>
      </c>
      <c r="L165" s="37">
        <f t="shared" si="63"/>
        <v>1.125</v>
      </c>
      <c r="M165" s="39">
        <f t="shared" si="61"/>
        <v>-1.378125</v>
      </c>
      <c r="N165" s="30"/>
      <c r="O165" s="30"/>
      <c r="P165" s="30"/>
      <c r="R165" s="31"/>
    </row>
    <row r="166" spans="2:18" x14ac:dyDescent="0.25">
      <c r="B166" s="26">
        <v>40</v>
      </c>
      <c r="C166" s="27">
        <v>-0.11700000000000001</v>
      </c>
      <c r="D166" s="27" t="s">
        <v>71</v>
      </c>
      <c r="E166" s="39">
        <f t="shared" si="56"/>
        <v>-0.1195</v>
      </c>
      <c r="F166" s="37">
        <f t="shared" si="57"/>
        <v>5</v>
      </c>
      <c r="G166" s="39">
        <f t="shared" si="58"/>
        <v>-0.59749999999999992</v>
      </c>
      <c r="H166" s="23"/>
      <c r="I166" s="47">
        <f>I165+2.25</f>
        <v>25.375</v>
      </c>
      <c r="J166" s="48">
        <f>J165</f>
        <v>-1.6</v>
      </c>
      <c r="K166" s="39">
        <f t="shared" si="62"/>
        <v>-1.6</v>
      </c>
      <c r="L166" s="37">
        <f t="shared" si="63"/>
        <v>2.25</v>
      </c>
      <c r="M166" s="39">
        <f t="shared" si="61"/>
        <v>-3.6</v>
      </c>
      <c r="N166" s="30"/>
      <c r="O166" s="30"/>
      <c r="P166" s="30"/>
      <c r="R166" s="31"/>
    </row>
    <row r="167" spans="2:18" x14ac:dyDescent="0.25">
      <c r="B167" s="28"/>
      <c r="C167" s="36"/>
      <c r="D167" s="36"/>
      <c r="E167" s="39"/>
      <c r="F167" s="37"/>
      <c r="G167" s="39"/>
      <c r="I167" s="45">
        <f>I166+2.25</f>
        <v>27.625</v>
      </c>
      <c r="J167" s="46">
        <f>J165</f>
        <v>-1.6</v>
      </c>
      <c r="K167" s="39">
        <f t="shared" si="62"/>
        <v>-1.6</v>
      </c>
      <c r="L167" s="37">
        <f t="shared" si="63"/>
        <v>2.25</v>
      </c>
      <c r="M167" s="39">
        <f t="shared" si="61"/>
        <v>-3.6</v>
      </c>
      <c r="N167" s="30"/>
      <c r="O167" s="30"/>
      <c r="P167" s="30"/>
      <c r="R167" s="31"/>
    </row>
    <row r="168" spans="2:18" ht="15" x14ac:dyDescent="0.25">
      <c r="B168" s="23" t="s">
        <v>110</v>
      </c>
      <c r="C168" s="23"/>
      <c r="D168" s="44">
        <v>0.8</v>
      </c>
      <c r="E168" s="44"/>
      <c r="J168" s="38"/>
      <c r="K168" s="38"/>
      <c r="L168" s="38"/>
      <c r="M168" s="38"/>
      <c r="N168" s="24"/>
      <c r="O168" s="24"/>
      <c r="P168" s="24"/>
    </row>
    <row r="169" spans="2:18" x14ac:dyDescent="0.25">
      <c r="B169" s="42"/>
      <c r="C169" s="42"/>
      <c r="D169" s="42"/>
      <c r="E169" s="42"/>
      <c r="F169" s="42"/>
      <c r="G169" s="42"/>
      <c r="I169" s="42"/>
      <c r="J169" s="42"/>
      <c r="K169" s="42"/>
      <c r="L169" s="42"/>
      <c r="M169" s="42"/>
      <c r="N169" s="25"/>
      <c r="O169" s="25"/>
      <c r="P169" s="30"/>
    </row>
    <row r="170" spans="2:18" x14ac:dyDescent="0.25">
      <c r="B170" s="26">
        <v>0</v>
      </c>
      <c r="C170" s="27">
        <v>9.5000000000000001E-2</v>
      </c>
      <c r="D170" s="27" t="s">
        <v>71</v>
      </c>
      <c r="E170" s="37"/>
      <c r="F170" s="37"/>
      <c r="G170" s="37"/>
      <c r="H170" s="37"/>
      <c r="I170" s="28"/>
      <c r="J170" s="29"/>
      <c r="K170" s="39"/>
      <c r="L170" s="37"/>
      <c r="M170" s="39"/>
      <c r="N170" s="30"/>
      <c r="O170" s="30"/>
      <c r="P170" s="30"/>
      <c r="R170" s="31"/>
    </row>
    <row r="171" spans="2:18" x14ac:dyDescent="0.25">
      <c r="B171" s="26">
        <v>5</v>
      </c>
      <c r="C171" s="27">
        <v>8.4000000000000005E-2</v>
      </c>
      <c r="D171" s="27"/>
      <c r="E171" s="39">
        <f>(C170+C171)/2</f>
        <v>8.9499999999999996E-2</v>
      </c>
      <c r="F171" s="37">
        <f>B171-B170</f>
        <v>5</v>
      </c>
      <c r="G171" s="39">
        <f>E171*F171</f>
        <v>0.44750000000000001</v>
      </c>
      <c r="H171" s="37"/>
      <c r="I171" s="26"/>
      <c r="J171" s="26"/>
      <c r="K171" s="39"/>
      <c r="L171" s="37"/>
      <c r="M171" s="39"/>
      <c r="N171" s="30"/>
      <c r="O171" s="30"/>
      <c r="P171" s="30"/>
      <c r="Q171" s="32"/>
      <c r="R171" s="31"/>
    </row>
    <row r="172" spans="2:18" x14ac:dyDescent="0.25">
      <c r="B172" s="26">
        <v>10</v>
      </c>
      <c r="C172" s="27">
        <v>7.4999999999999997E-2</v>
      </c>
      <c r="D172" s="27"/>
      <c r="E172" s="39">
        <f t="shared" ref="E172:E184" si="64">(C171+C172)/2</f>
        <v>7.9500000000000001E-2</v>
      </c>
      <c r="F172" s="37">
        <f t="shared" ref="F172:F184" si="65">B172-B171</f>
        <v>5</v>
      </c>
      <c r="G172" s="39">
        <f t="shared" ref="G172:G184" si="66">E172*F172</f>
        <v>0.39750000000000002</v>
      </c>
      <c r="H172" s="37"/>
      <c r="I172" s="26"/>
      <c r="J172" s="26"/>
      <c r="K172" s="39"/>
      <c r="L172" s="37"/>
      <c r="M172" s="39"/>
      <c r="N172" s="30"/>
      <c r="O172" s="30"/>
      <c r="P172" s="30"/>
      <c r="Q172" s="32"/>
      <c r="R172" s="31"/>
    </row>
    <row r="173" spans="2:18" x14ac:dyDescent="0.25">
      <c r="B173" s="26">
        <v>15</v>
      </c>
      <c r="C173" s="27">
        <v>7.0000000000000007E-2</v>
      </c>
      <c r="E173" s="39">
        <f t="shared" si="64"/>
        <v>7.2500000000000009E-2</v>
      </c>
      <c r="F173" s="37">
        <f t="shared" si="65"/>
        <v>5</v>
      </c>
      <c r="G173" s="39">
        <f t="shared" si="66"/>
        <v>0.36250000000000004</v>
      </c>
      <c r="H173" s="37"/>
      <c r="I173" s="26"/>
      <c r="J173" s="26"/>
      <c r="K173" s="39"/>
      <c r="L173" s="37"/>
      <c r="M173" s="39"/>
      <c r="N173" s="30"/>
      <c r="O173" s="30"/>
      <c r="P173" s="30"/>
      <c r="Q173" s="32"/>
      <c r="R173" s="31"/>
    </row>
    <row r="174" spans="2:18" x14ac:dyDescent="0.25">
      <c r="B174" s="26">
        <v>20</v>
      </c>
      <c r="C174" s="27">
        <v>6.4000000000000001E-2</v>
      </c>
      <c r="D174" s="27" t="s">
        <v>24</v>
      </c>
      <c r="E174" s="39">
        <f t="shared" si="64"/>
        <v>6.7000000000000004E-2</v>
      </c>
      <c r="F174" s="37">
        <f t="shared" si="65"/>
        <v>5</v>
      </c>
      <c r="G174" s="39">
        <f t="shared" si="66"/>
        <v>0.33500000000000002</v>
      </c>
      <c r="H174" s="37"/>
      <c r="I174" s="26"/>
      <c r="J174" s="26"/>
      <c r="K174" s="39"/>
      <c r="L174" s="37"/>
      <c r="M174" s="39"/>
      <c r="N174" s="30"/>
      <c r="O174" s="30"/>
      <c r="P174" s="30"/>
      <c r="Q174" s="32"/>
      <c r="R174" s="31"/>
    </row>
    <row r="175" spans="2:18" x14ac:dyDescent="0.25">
      <c r="B175" s="26">
        <v>22</v>
      </c>
      <c r="C175" s="27">
        <v>-0.88700000000000001</v>
      </c>
      <c r="D175" s="27"/>
      <c r="E175" s="39">
        <f t="shared" si="64"/>
        <v>-0.41149999999999998</v>
      </c>
      <c r="F175" s="37">
        <f t="shared" si="65"/>
        <v>2</v>
      </c>
      <c r="G175" s="39">
        <f t="shared" si="66"/>
        <v>-0.82299999999999995</v>
      </c>
      <c r="H175" s="37"/>
      <c r="I175" s="26"/>
      <c r="J175" s="26"/>
      <c r="K175" s="39"/>
      <c r="L175" s="37"/>
      <c r="M175" s="39"/>
      <c r="N175" s="30"/>
      <c r="O175" s="30"/>
      <c r="P175" s="30"/>
      <c r="Q175" s="32"/>
      <c r="R175" s="31"/>
    </row>
    <row r="176" spans="2:18" x14ac:dyDescent="0.25">
      <c r="B176" s="26">
        <v>24</v>
      </c>
      <c r="C176" s="27">
        <v>-1.085</v>
      </c>
      <c r="D176" s="27"/>
      <c r="E176" s="39">
        <f t="shared" si="64"/>
        <v>-0.98599999999999999</v>
      </c>
      <c r="F176" s="37">
        <f t="shared" si="65"/>
        <v>2</v>
      </c>
      <c r="G176" s="39">
        <f t="shared" si="66"/>
        <v>-1.972</v>
      </c>
      <c r="H176" s="37"/>
      <c r="I176" s="26"/>
      <c r="J176" s="26"/>
      <c r="K176" s="39"/>
      <c r="L176" s="37"/>
      <c r="M176" s="39"/>
      <c r="N176" s="30"/>
      <c r="O176" s="30"/>
      <c r="P176" s="30"/>
      <c r="Q176" s="32"/>
      <c r="R176" s="31"/>
    </row>
    <row r="177" spans="2:18" x14ac:dyDescent="0.25">
      <c r="B177" s="26">
        <v>25</v>
      </c>
      <c r="C177" s="27">
        <v>-1.2869999999999999</v>
      </c>
      <c r="E177" s="39">
        <f t="shared" si="64"/>
        <v>-1.1859999999999999</v>
      </c>
      <c r="F177" s="37">
        <f t="shared" si="65"/>
        <v>1</v>
      </c>
      <c r="G177" s="39">
        <f t="shared" si="66"/>
        <v>-1.1859999999999999</v>
      </c>
      <c r="H177" s="37"/>
      <c r="I177" s="26">
        <v>0</v>
      </c>
      <c r="J177" s="27">
        <v>9.5000000000000001E-2</v>
      </c>
      <c r="K177" s="39"/>
      <c r="L177" s="37"/>
      <c r="M177" s="39"/>
      <c r="N177" s="30"/>
      <c r="O177" s="30"/>
      <c r="P177" s="30"/>
      <c r="Q177" s="32"/>
      <c r="R177" s="31"/>
    </row>
    <row r="178" spans="2:18" x14ac:dyDescent="0.25">
      <c r="B178" s="26">
        <v>26</v>
      </c>
      <c r="C178" s="27">
        <v>-1.335</v>
      </c>
      <c r="D178" s="27" t="s">
        <v>23</v>
      </c>
      <c r="E178" s="39">
        <f t="shared" si="64"/>
        <v>-1.3109999999999999</v>
      </c>
      <c r="F178" s="37">
        <f t="shared" si="65"/>
        <v>1</v>
      </c>
      <c r="G178" s="39">
        <f t="shared" si="66"/>
        <v>-1.3109999999999999</v>
      </c>
      <c r="H178" s="37"/>
      <c r="I178" s="26">
        <v>5</v>
      </c>
      <c r="J178" s="27">
        <v>8.4000000000000005E-2</v>
      </c>
      <c r="K178" s="39">
        <f>AVERAGE(J177,J178)</f>
        <v>8.9499999999999996E-2</v>
      </c>
      <c r="L178" s="37">
        <f>I178-I177</f>
        <v>5</v>
      </c>
      <c r="M178" s="39">
        <f t="shared" ref="M178:M191" si="67">L178*K178</f>
        <v>0.44750000000000001</v>
      </c>
      <c r="N178" s="34"/>
      <c r="O178" s="34"/>
      <c r="P178" s="34"/>
      <c r="Q178" s="32"/>
      <c r="R178" s="31"/>
    </row>
    <row r="179" spans="2:18" x14ac:dyDescent="0.25">
      <c r="B179" s="26">
        <v>27</v>
      </c>
      <c r="C179" s="27">
        <v>-1.286</v>
      </c>
      <c r="D179" s="27"/>
      <c r="E179" s="39">
        <f t="shared" si="64"/>
        <v>-1.3105</v>
      </c>
      <c r="F179" s="37">
        <f t="shared" si="65"/>
        <v>1</v>
      </c>
      <c r="G179" s="39">
        <f t="shared" si="66"/>
        <v>-1.3105</v>
      </c>
      <c r="H179" s="37"/>
      <c r="I179" s="26">
        <v>10</v>
      </c>
      <c r="J179" s="27">
        <v>7.4999999999999997E-2</v>
      </c>
      <c r="K179" s="39">
        <f t="shared" ref="K179:K191" si="68">AVERAGE(J178,J179)</f>
        <v>7.9500000000000001E-2</v>
      </c>
      <c r="L179" s="37">
        <f t="shared" ref="L179:L191" si="69">I179-I178</f>
        <v>5</v>
      </c>
      <c r="M179" s="39">
        <f t="shared" si="67"/>
        <v>0.39750000000000002</v>
      </c>
      <c r="N179" s="30"/>
      <c r="O179" s="30"/>
      <c r="P179" s="30"/>
      <c r="Q179" s="32"/>
      <c r="R179" s="31"/>
    </row>
    <row r="180" spans="2:18" x14ac:dyDescent="0.25">
      <c r="B180" s="26">
        <v>28</v>
      </c>
      <c r="C180" s="27">
        <v>-1.087</v>
      </c>
      <c r="D180" s="27"/>
      <c r="E180" s="39">
        <f t="shared" si="64"/>
        <v>-1.1865000000000001</v>
      </c>
      <c r="F180" s="37">
        <f t="shared" si="65"/>
        <v>1</v>
      </c>
      <c r="G180" s="39">
        <f t="shared" si="66"/>
        <v>-1.1865000000000001</v>
      </c>
      <c r="H180" s="23"/>
      <c r="I180" s="26">
        <v>15</v>
      </c>
      <c r="J180" s="27">
        <v>7.0000000000000007E-2</v>
      </c>
      <c r="K180" s="39">
        <f t="shared" si="68"/>
        <v>7.2500000000000009E-2</v>
      </c>
      <c r="L180" s="37">
        <f t="shared" si="69"/>
        <v>5</v>
      </c>
      <c r="M180" s="39">
        <f t="shared" si="67"/>
        <v>0.36250000000000004</v>
      </c>
      <c r="N180" s="34"/>
      <c r="O180" s="34"/>
      <c r="P180" s="34"/>
      <c r="Q180" s="32"/>
      <c r="R180" s="31"/>
    </row>
    <row r="181" spans="2:18" x14ac:dyDescent="0.25">
      <c r="B181" s="26">
        <v>30</v>
      </c>
      <c r="C181" s="27">
        <v>-0.88600000000000001</v>
      </c>
      <c r="E181" s="39">
        <f t="shared" si="64"/>
        <v>-0.98649999999999993</v>
      </c>
      <c r="F181" s="37">
        <f t="shared" si="65"/>
        <v>2</v>
      </c>
      <c r="G181" s="39">
        <f t="shared" si="66"/>
        <v>-1.9729999999999999</v>
      </c>
      <c r="H181" s="23"/>
      <c r="I181" s="26">
        <v>20</v>
      </c>
      <c r="J181" s="27">
        <v>6.4000000000000001E-2</v>
      </c>
      <c r="K181" s="39">
        <f t="shared" si="68"/>
        <v>6.7000000000000004E-2</v>
      </c>
      <c r="L181" s="37">
        <f t="shared" si="69"/>
        <v>5</v>
      </c>
      <c r="M181" s="39">
        <f t="shared" si="67"/>
        <v>0.33500000000000002</v>
      </c>
      <c r="N181" s="34"/>
      <c r="O181" s="34"/>
      <c r="P181" s="34"/>
      <c r="Q181" s="32"/>
      <c r="R181" s="31"/>
    </row>
    <row r="182" spans="2:18" x14ac:dyDescent="0.25">
      <c r="B182" s="26">
        <v>32</v>
      </c>
      <c r="C182" s="27">
        <v>8.5000000000000006E-2</v>
      </c>
      <c r="D182" s="27" t="s">
        <v>22</v>
      </c>
      <c r="E182" s="39">
        <f t="shared" si="64"/>
        <v>-0.40050000000000002</v>
      </c>
      <c r="F182" s="37">
        <f t="shared" si="65"/>
        <v>2</v>
      </c>
      <c r="G182" s="39">
        <f t="shared" si="66"/>
        <v>-0.80100000000000005</v>
      </c>
      <c r="H182" s="23"/>
      <c r="I182" s="26">
        <v>22</v>
      </c>
      <c r="J182" s="27">
        <v>-0.88700000000000001</v>
      </c>
      <c r="K182" s="39">
        <f t="shared" si="68"/>
        <v>-0.41149999999999998</v>
      </c>
      <c r="L182" s="37">
        <f t="shared" si="69"/>
        <v>2</v>
      </c>
      <c r="M182" s="39">
        <f t="shared" si="67"/>
        <v>-0.82299999999999995</v>
      </c>
      <c r="N182" s="30"/>
      <c r="O182" s="30"/>
      <c r="P182" s="30"/>
      <c r="R182" s="31"/>
    </row>
    <row r="183" spans="2:18" x14ac:dyDescent="0.25">
      <c r="B183" s="26">
        <v>35</v>
      </c>
      <c r="C183" s="27">
        <v>0.09</v>
      </c>
      <c r="D183" s="27"/>
      <c r="E183" s="39">
        <f t="shared" si="64"/>
        <v>8.7499999999999994E-2</v>
      </c>
      <c r="F183" s="37">
        <f t="shared" si="65"/>
        <v>3</v>
      </c>
      <c r="G183" s="39">
        <f t="shared" si="66"/>
        <v>0.26249999999999996</v>
      </c>
      <c r="H183" s="23"/>
      <c r="I183" s="26">
        <v>23</v>
      </c>
      <c r="J183" s="27">
        <v>-1</v>
      </c>
      <c r="K183" s="39">
        <f t="shared" si="68"/>
        <v>-0.94350000000000001</v>
      </c>
      <c r="L183" s="37">
        <f t="shared" si="69"/>
        <v>1</v>
      </c>
      <c r="M183" s="39">
        <f t="shared" si="67"/>
        <v>-0.94350000000000001</v>
      </c>
      <c r="N183" s="30"/>
      <c r="O183" s="30"/>
      <c r="P183" s="30"/>
      <c r="R183" s="31"/>
    </row>
    <row r="184" spans="2:18" x14ac:dyDescent="0.25">
      <c r="B184" s="26">
        <v>45</v>
      </c>
      <c r="C184" s="27">
        <v>7.6999999999999999E-2</v>
      </c>
      <c r="D184" s="27" t="s">
        <v>71</v>
      </c>
      <c r="E184" s="39">
        <f t="shared" si="64"/>
        <v>8.3499999999999991E-2</v>
      </c>
      <c r="F184" s="37">
        <f t="shared" si="65"/>
        <v>10</v>
      </c>
      <c r="G184" s="39">
        <f t="shared" si="66"/>
        <v>0.83499999999999996</v>
      </c>
      <c r="H184" s="23"/>
      <c r="I184" s="45">
        <f>I183+(J183-J184)*1.5</f>
        <v>23.9</v>
      </c>
      <c r="J184" s="46">
        <v>-1.6</v>
      </c>
      <c r="K184" s="39">
        <f t="shared" si="68"/>
        <v>-1.3</v>
      </c>
      <c r="L184" s="37">
        <f t="shared" si="69"/>
        <v>0.89999999999999858</v>
      </c>
      <c r="M184" s="39">
        <f t="shared" si="67"/>
        <v>-1.1699999999999982</v>
      </c>
      <c r="N184" s="30"/>
      <c r="O184" s="30"/>
      <c r="P184" s="30"/>
      <c r="R184" s="31"/>
    </row>
    <row r="185" spans="2:18" x14ac:dyDescent="0.25">
      <c r="B185" s="28"/>
      <c r="C185" s="36"/>
      <c r="D185" s="36"/>
      <c r="E185" s="39"/>
      <c r="F185" s="37"/>
      <c r="G185" s="39"/>
      <c r="I185" s="47">
        <f>I184+2.25</f>
        <v>26.15</v>
      </c>
      <c r="J185" s="48">
        <f>J184</f>
        <v>-1.6</v>
      </c>
      <c r="K185" s="39">
        <f t="shared" si="68"/>
        <v>-1.6</v>
      </c>
      <c r="L185" s="37">
        <f t="shared" si="69"/>
        <v>2.25</v>
      </c>
      <c r="M185" s="39">
        <f t="shared" si="67"/>
        <v>-3.6</v>
      </c>
      <c r="N185" s="30"/>
      <c r="O185" s="30"/>
      <c r="P185" s="30"/>
      <c r="R185" s="31"/>
    </row>
    <row r="186" spans="2:18" x14ac:dyDescent="0.25">
      <c r="B186" s="28"/>
      <c r="C186" s="36"/>
      <c r="D186" s="36"/>
      <c r="E186" s="39"/>
      <c r="F186" s="37"/>
      <c r="G186" s="39"/>
      <c r="I186" s="45">
        <f>I185+2.25</f>
        <v>28.4</v>
      </c>
      <c r="J186" s="46">
        <f>J184</f>
        <v>-1.6</v>
      </c>
      <c r="K186" s="39">
        <f t="shared" si="68"/>
        <v>-1.6</v>
      </c>
      <c r="L186" s="37">
        <f t="shared" si="69"/>
        <v>2.25</v>
      </c>
      <c r="M186" s="39">
        <f t="shared" si="67"/>
        <v>-3.6</v>
      </c>
      <c r="O186" s="34"/>
      <c r="P186" s="34"/>
    </row>
    <row r="187" spans="2:18" x14ac:dyDescent="0.25">
      <c r="B187" s="28"/>
      <c r="C187" s="36"/>
      <c r="D187" s="36"/>
      <c r="E187" s="39"/>
      <c r="F187" s="37"/>
      <c r="G187" s="39"/>
      <c r="I187" s="45">
        <f>I186+(J187-J186)*1.5</f>
        <v>29.375</v>
      </c>
      <c r="J187" s="49">
        <v>-0.95</v>
      </c>
      <c r="K187" s="39">
        <f t="shared" si="68"/>
        <v>-1.2749999999999999</v>
      </c>
      <c r="L187" s="37">
        <f t="shared" si="69"/>
        <v>0.97500000000000142</v>
      </c>
      <c r="M187" s="39">
        <f t="shared" si="67"/>
        <v>-1.2431250000000018</v>
      </c>
      <c r="O187" s="24"/>
      <c r="P187" s="24"/>
    </row>
    <row r="188" spans="2:18" x14ac:dyDescent="0.25">
      <c r="B188" s="28"/>
      <c r="C188" s="36"/>
      <c r="D188" s="36"/>
      <c r="E188" s="39"/>
      <c r="F188" s="37"/>
      <c r="G188" s="39"/>
      <c r="I188" s="26">
        <v>30</v>
      </c>
      <c r="J188" s="27">
        <v>-0.88600000000000001</v>
      </c>
      <c r="K188" s="39">
        <f t="shared" si="68"/>
        <v>-0.91799999999999993</v>
      </c>
      <c r="L188" s="37">
        <f t="shared" si="69"/>
        <v>0.625</v>
      </c>
      <c r="M188" s="39">
        <f t="shared" si="67"/>
        <v>-0.57374999999999998</v>
      </c>
      <c r="O188" s="24"/>
      <c r="P188" s="24"/>
    </row>
    <row r="189" spans="2:18" x14ac:dyDescent="0.25">
      <c r="B189" s="28"/>
      <c r="C189" s="36"/>
      <c r="D189" s="36"/>
      <c r="E189" s="39"/>
      <c r="F189" s="37"/>
      <c r="G189" s="39"/>
      <c r="I189" s="26">
        <v>32</v>
      </c>
      <c r="J189" s="27">
        <v>8.5000000000000006E-2</v>
      </c>
      <c r="K189" s="39">
        <f t="shared" si="68"/>
        <v>-0.40050000000000002</v>
      </c>
      <c r="L189" s="37">
        <f t="shared" si="69"/>
        <v>2</v>
      </c>
      <c r="M189" s="39">
        <f t="shared" si="67"/>
        <v>-0.80100000000000005</v>
      </c>
      <c r="O189" s="24"/>
      <c r="P189" s="24"/>
    </row>
    <row r="190" spans="2:18" x14ac:dyDescent="0.25">
      <c r="B190" s="28"/>
      <c r="C190" s="36"/>
      <c r="D190" s="36"/>
      <c r="E190" s="39"/>
      <c r="F190" s="37"/>
      <c r="G190" s="39"/>
      <c r="I190" s="26">
        <v>35</v>
      </c>
      <c r="J190" s="27">
        <v>0.09</v>
      </c>
      <c r="K190" s="39">
        <f t="shared" si="68"/>
        <v>8.7499999999999994E-2</v>
      </c>
      <c r="L190" s="37">
        <f t="shared" si="69"/>
        <v>3</v>
      </c>
      <c r="M190" s="39">
        <f t="shared" si="67"/>
        <v>0.26249999999999996</v>
      </c>
      <c r="O190" s="24"/>
      <c r="P190" s="24"/>
    </row>
    <row r="191" spans="2:18" x14ac:dyDescent="0.25">
      <c r="B191" s="28"/>
      <c r="C191" s="36"/>
      <c r="D191" s="36"/>
      <c r="E191" s="39"/>
      <c r="F191" s="37"/>
      <c r="G191" s="39"/>
      <c r="I191" s="26">
        <v>45</v>
      </c>
      <c r="J191" s="27">
        <v>7.6999999999999999E-2</v>
      </c>
      <c r="K191" s="39">
        <f t="shared" si="68"/>
        <v>8.3499999999999991E-2</v>
      </c>
      <c r="L191" s="37">
        <f t="shared" si="69"/>
        <v>10</v>
      </c>
      <c r="M191" s="39">
        <f t="shared" si="67"/>
        <v>0.83499999999999996</v>
      </c>
      <c r="O191" s="24"/>
      <c r="P191" s="24"/>
    </row>
    <row r="192" spans="2:18" x14ac:dyDescent="0.25">
      <c r="B192" s="28"/>
      <c r="C192" s="36"/>
      <c r="D192" s="36"/>
      <c r="E192" s="39"/>
      <c r="F192" s="37"/>
      <c r="G192" s="39"/>
      <c r="I192" s="28"/>
      <c r="J192" s="28"/>
      <c r="K192" s="39"/>
      <c r="L192" s="37"/>
      <c r="M192" s="39"/>
      <c r="O192" s="24"/>
      <c r="P192" s="24"/>
    </row>
    <row r="193" spans="2:18" ht="15" x14ac:dyDescent="0.25">
      <c r="B193" s="23" t="s">
        <v>110</v>
      </c>
      <c r="C193" s="23"/>
      <c r="D193" s="44">
        <v>0.9</v>
      </c>
      <c r="E193" s="44"/>
      <c r="J193" s="38"/>
      <c r="K193" s="38"/>
      <c r="L193" s="38"/>
      <c r="M193" s="38"/>
      <c r="N193" s="24"/>
      <c r="O193" s="24"/>
      <c r="P193" s="24"/>
    </row>
    <row r="194" spans="2:18" x14ac:dyDescent="0.25">
      <c r="B194" s="42"/>
      <c r="C194" s="42"/>
      <c r="D194" s="42"/>
      <c r="E194" s="42"/>
      <c r="F194" s="42"/>
      <c r="G194" s="42"/>
      <c r="I194" s="42"/>
      <c r="J194" s="42"/>
      <c r="K194" s="42"/>
      <c r="L194" s="42"/>
      <c r="M194" s="42"/>
      <c r="N194" s="25"/>
      <c r="O194" s="25"/>
      <c r="P194" s="30"/>
    </row>
    <row r="195" spans="2:18" x14ac:dyDescent="0.25">
      <c r="B195" s="26">
        <v>0</v>
      </c>
      <c r="C195" s="27">
        <v>-4.28</v>
      </c>
      <c r="D195" s="27" t="s">
        <v>115</v>
      </c>
      <c r="E195" s="37"/>
      <c r="F195" s="37"/>
      <c r="G195" s="37"/>
      <c r="H195" s="37"/>
      <c r="I195" s="28"/>
      <c r="J195" s="29"/>
      <c r="K195" s="39"/>
      <c r="L195" s="37"/>
      <c r="M195" s="39"/>
      <c r="N195" s="30"/>
      <c r="O195" s="30"/>
      <c r="P195" s="30"/>
      <c r="R195" s="31"/>
    </row>
    <row r="196" spans="2:18" x14ac:dyDescent="0.25">
      <c r="B196" s="26">
        <v>5</v>
      </c>
      <c r="C196" s="27">
        <v>-4.1319999999999997</v>
      </c>
      <c r="D196" s="27"/>
      <c r="E196" s="39">
        <f>(C195+C196)/2</f>
        <v>-4.2059999999999995</v>
      </c>
      <c r="F196" s="37">
        <f>B196-B195</f>
        <v>5</v>
      </c>
      <c r="G196" s="39">
        <f>E196*F196</f>
        <v>-21.029999999999998</v>
      </c>
      <c r="H196" s="37"/>
      <c r="I196" s="26"/>
      <c r="J196" s="26"/>
      <c r="K196" s="39"/>
      <c r="L196" s="37"/>
      <c r="M196" s="39"/>
      <c r="N196" s="30"/>
      <c r="O196" s="30"/>
      <c r="P196" s="30"/>
      <c r="Q196" s="32"/>
      <c r="R196" s="31"/>
    </row>
    <row r="197" spans="2:18" x14ac:dyDescent="0.25">
      <c r="B197" s="26">
        <v>8</v>
      </c>
      <c r="C197" s="27">
        <v>-4.03</v>
      </c>
      <c r="D197" s="27"/>
      <c r="E197" s="39"/>
      <c r="F197" s="37"/>
      <c r="G197" s="39"/>
      <c r="H197" s="37"/>
      <c r="I197" s="26"/>
      <c r="J197" s="26"/>
      <c r="K197" s="39"/>
      <c r="L197" s="37"/>
      <c r="M197" s="39"/>
      <c r="N197" s="30"/>
      <c r="O197" s="30"/>
      <c r="P197" s="30"/>
      <c r="Q197" s="32"/>
      <c r="R197" s="31"/>
    </row>
    <row r="198" spans="2:18" x14ac:dyDescent="0.25">
      <c r="B198" s="26">
        <v>9</v>
      </c>
      <c r="C198" s="27">
        <v>-0.33</v>
      </c>
      <c r="D198" s="27"/>
      <c r="E198" s="39">
        <f>(C196+C198)/2</f>
        <v>-2.2309999999999999</v>
      </c>
      <c r="F198" s="37">
        <f>B198-B196</f>
        <v>4</v>
      </c>
      <c r="G198" s="39">
        <f t="shared" ref="G198:G210" si="70">E198*F198</f>
        <v>-8.9239999999999995</v>
      </c>
      <c r="H198" s="37"/>
      <c r="I198" s="26"/>
      <c r="J198" s="26"/>
      <c r="K198" s="39"/>
      <c r="L198" s="37"/>
      <c r="M198" s="39"/>
      <c r="N198" s="30"/>
      <c r="O198" s="30"/>
      <c r="P198" s="30"/>
      <c r="Q198" s="32"/>
      <c r="R198" s="31"/>
    </row>
    <row r="199" spans="2:18" x14ac:dyDescent="0.25">
      <c r="B199" s="26">
        <v>10</v>
      </c>
      <c r="C199" s="27">
        <v>-0.33600000000000002</v>
      </c>
      <c r="D199" s="27" t="s">
        <v>24</v>
      </c>
      <c r="E199" s="39">
        <f t="shared" ref="E199:E210" si="71">(C198+C199)/2</f>
        <v>-0.33300000000000002</v>
      </c>
      <c r="F199" s="37">
        <f t="shared" ref="F199:F210" si="72">B199-B198</f>
        <v>1</v>
      </c>
      <c r="G199" s="39">
        <f t="shared" si="70"/>
        <v>-0.33300000000000002</v>
      </c>
      <c r="H199" s="37"/>
      <c r="I199" s="26"/>
      <c r="J199" s="26"/>
      <c r="K199" s="39"/>
      <c r="L199" s="37"/>
      <c r="M199" s="39"/>
      <c r="N199" s="30"/>
      <c r="O199" s="30"/>
      <c r="P199" s="30"/>
      <c r="Q199" s="32"/>
      <c r="R199" s="31"/>
    </row>
    <row r="200" spans="2:18" x14ac:dyDescent="0.25">
      <c r="B200" s="26">
        <v>12</v>
      </c>
      <c r="C200" s="27">
        <v>-1.0309999999999999</v>
      </c>
      <c r="D200" s="27"/>
      <c r="E200" s="39">
        <f t="shared" si="71"/>
        <v>-0.6835</v>
      </c>
      <c r="F200" s="37">
        <f t="shared" si="72"/>
        <v>2</v>
      </c>
      <c r="G200" s="39">
        <f t="shared" si="70"/>
        <v>-1.367</v>
      </c>
      <c r="H200" s="37"/>
      <c r="I200" s="26"/>
      <c r="J200" s="26"/>
      <c r="K200" s="39"/>
      <c r="L200" s="37"/>
      <c r="M200" s="39"/>
      <c r="N200" s="30"/>
      <c r="O200" s="30"/>
      <c r="P200" s="30"/>
      <c r="Q200" s="32"/>
      <c r="R200" s="31"/>
    </row>
    <row r="201" spans="2:18" x14ac:dyDescent="0.25">
      <c r="B201" s="26">
        <v>14</v>
      </c>
      <c r="C201" s="27">
        <v>-1.232</v>
      </c>
      <c r="D201" s="27"/>
      <c r="E201" s="39">
        <f t="shared" si="71"/>
        <v>-1.1315</v>
      </c>
      <c r="F201" s="37">
        <f t="shared" si="72"/>
        <v>2</v>
      </c>
      <c r="G201" s="39">
        <f t="shared" si="70"/>
        <v>-2.2629999999999999</v>
      </c>
      <c r="H201" s="37"/>
      <c r="I201" s="26"/>
      <c r="J201" s="26"/>
      <c r="K201" s="39"/>
      <c r="L201" s="37"/>
      <c r="M201" s="39"/>
      <c r="N201" s="30"/>
      <c r="O201" s="30"/>
      <c r="P201" s="30"/>
      <c r="Q201" s="32"/>
      <c r="R201" s="31"/>
    </row>
    <row r="202" spans="2:18" x14ac:dyDescent="0.25">
      <c r="B202" s="26">
        <v>16</v>
      </c>
      <c r="C202" s="27">
        <v>-1.381</v>
      </c>
      <c r="D202" s="27"/>
      <c r="E202" s="39">
        <f t="shared" si="71"/>
        <v>-1.3065</v>
      </c>
      <c r="F202" s="37">
        <f t="shared" si="72"/>
        <v>2</v>
      </c>
      <c r="G202" s="39">
        <f t="shared" si="70"/>
        <v>-2.613</v>
      </c>
      <c r="H202" s="37"/>
      <c r="I202" s="26">
        <v>0</v>
      </c>
      <c r="J202" s="27">
        <v>-4.28</v>
      </c>
      <c r="K202" s="39"/>
      <c r="L202" s="37"/>
      <c r="M202" s="39"/>
      <c r="N202" s="30"/>
      <c r="O202" s="30"/>
      <c r="P202" s="30"/>
      <c r="Q202" s="32"/>
      <c r="R202" s="31"/>
    </row>
    <row r="203" spans="2:18" x14ac:dyDescent="0.25">
      <c r="B203" s="26">
        <v>17</v>
      </c>
      <c r="C203" s="27">
        <v>-1.43</v>
      </c>
      <c r="D203" s="27" t="s">
        <v>23</v>
      </c>
      <c r="E203" s="39">
        <f t="shared" si="71"/>
        <v>-1.4055</v>
      </c>
      <c r="F203" s="37">
        <f t="shared" si="72"/>
        <v>1</v>
      </c>
      <c r="G203" s="39">
        <f t="shared" si="70"/>
        <v>-1.4055</v>
      </c>
      <c r="H203" s="37"/>
      <c r="I203" s="26">
        <v>5</v>
      </c>
      <c r="J203" s="27">
        <v>-4.1319999999999997</v>
      </c>
      <c r="K203" s="39">
        <f t="shared" ref="K203:K210" si="73">AVERAGE(J202,J203)</f>
        <v>-4.2059999999999995</v>
      </c>
      <c r="L203" s="37">
        <f t="shared" ref="L203:L210" si="74">I203-I202</f>
        <v>5</v>
      </c>
      <c r="M203" s="39">
        <f t="shared" ref="M203:M210" si="75">L203*K203</f>
        <v>-21.029999999999998</v>
      </c>
      <c r="N203" s="30"/>
      <c r="O203" s="30"/>
      <c r="P203" s="30"/>
      <c r="Q203" s="32"/>
      <c r="R203" s="31"/>
    </row>
    <row r="204" spans="2:18" x14ac:dyDescent="0.25">
      <c r="B204" s="26">
        <v>18</v>
      </c>
      <c r="C204" s="27">
        <v>-1.385</v>
      </c>
      <c r="D204" s="27"/>
      <c r="E204" s="39">
        <f t="shared" si="71"/>
        <v>-1.4075</v>
      </c>
      <c r="F204" s="37">
        <f t="shared" si="72"/>
        <v>1</v>
      </c>
      <c r="G204" s="39">
        <f t="shared" si="70"/>
        <v>-1.4075</v>
      </c>
      <c r="H204" s="37"/>
      <c r="I204" s="26">
        <v>8</v>
      </c>
      <c r="J204" s="27">
        <v>-4.03</v>
      </c>
      <c r="K204" s="39">
        <f t="shared" si="73"/>
        <v>-4.0809999999999995</v>
      </c>
      <c r="L204" s="37">
        <f t="shared" si="74"/>
        <v>3</v>
      </c>
      <c r="M204" s="39">
        <f t="shared" si="75"/>
        <v>-12.242999999999999</v>
      </c>
      <c r="N204" s="34"/>
      <c r="O204" s="34"/>
      <c r="P204" s="34"/>
      <c r="Q204" s="32"/>
      <c r="R204" s="31"/>
    </row>
    <row r="205" spans="2:18" x14ac:dyDescent="0.25">
      <c r="B205" s="26">
        <v>20</v>
      </c>
      <c r="C205" s="27">
        <v>-1.2310000000000001</v>
      </c>
      <c r="D205" s="27"/>
      <c r="E205" s="39">
        <f t="shared" si="71"/>
        <v>-1.3080000000000001</v>
      </c>
      <c r="F205" s="37">
        <f t="shared" si="72"/>
        <v>2</v>
      </c>
      <c r="G205" s="39">
        <f t="shared" si="70"/>
        <v>-2.6160000000000001</v>
      </c>
      <c r="H205" s="37"/>
      <c r="I205" s="26">
        <v>9</v>
      </c>
      <c r="J205" s="27">
        <v>-0.33</v>
      </c>
      <c r="K205" s="39">
        <f t="shared" si="73"/>
        <v>-2.1800000000000002</v>
      </c>
      <c r="L205" s="37">
        <f t="shared" si="74"/>
        <v>1</v>
      </c>
      <c r="M205" s="39">
        <f t="shared" si="75"/>
        <v>-2.1800000000000002</v>
      </c>
      <c r="N205" s="30"/>
      <c r="O205" s="30"/>
      <c r="P205" s="30"/>
      <c r="Q205" s="32"/>
      <c r="R205" s="31"/>
    </row>
    <row r="206" spans="2:18" x14ac:dyDescent="0.25">
      <c r="B206" s="26">
        <v>22</v>
      </c>
      <c r="C206" s="27">
        <v>-1.036</v>
      </c>
      <c r="D206" s="27"/>
      <c r="E206" s="39">
        <f t="shared" si="71"/>
        <v>-1.1335000000000002</v>
      </c>
      <c r="F206" s="37">
        <f t="shared" si="72"/>
        <v>2</v>
      </c>
      <c r="G206" s="39">
        <f t="shared" si="70"/>
        <v>-2.2670000000000003</v>
      </c>
      <c r="H206" s="23"/>
      <c r="I206" s="26">
        <v>10</v>
      </c>
      <c r="J206" s="27">
        <v>-0.33600000000000002</v>
      </c>
      <c r="K206" s="39">
        <f t="shared" si="73"/>
        <v>-0.33300000000000002</v>
      </c>
      <c r="L206" s="37">
        <f t="shared" si="74"/>
        <v>1</v>
      </c>
      <c r="M206" s="39">
        <f t="shared" si="75"/>
        <v>-0.33300000000000002</v>
      </c>
      <c r="N206" s="34"/>
      <c r="O206" s="34"/>
      <c r="P206" s="34"/>
      <c r="Q206" s="32"/>
      <c r="R206" s="31"/>
    </row>
    <row r="207" spans="2:18" x14ac:dyDescent="0.25">
      <c r="B207" s="26">
        <v>24</v>
      </c>
      <c r="C207" s="27">
        <v>0.16900000000000001</v>
      </c>
      <c r="D207" s="27" t="s">
        <v>22</v>
      </c>
      <c r="E207" s="39">
        <f t="shared" si="71"/>
        <v>-0.4335</v>
      </c>
      <c r="F207" s="37">
        <f t="shared" si="72"/>
        <v>2</v>
      </c>
      <c r="G207" s="39">
        <f t="shared" si="70"/>
        <v>-0.86699999999999999</v>
      </c>
      <c r="H207" s="23"/>
      <c r="I207" s="26">
        <v>12</v>
      </c>
      <c r="J207" s="27">
        <v>-1.0309999999999999</v>
      </c>
      <c r="K207" s="39">
        <f t="shared" si="73"/>
        <v>-0.6835</v>
      </c>
      <c r="L207" s="37">
        <f t="shared" si="74"/>
        <v>2</v>
      </c>
      <c r="M207" s="39">
        <f t="shared" si="75"/>
        <v>-1.367</v>
      </c>
      <c r="N207" s="34"/>
      <c r="O207" s="34"/>
      <c r="P207" s="34"/>
      <c r="Q207" s="32"/>
      <c r="R207" s="31"/>
    </row>
    <row r="208" spans="2:18" x14ac:dyDescent="0.25">
      <c r="B208" s="26">
        <v>30</v>
      </c>
      <c r="C208" s="27">
        <v>0.17899999999999999</v>
      </c>
      <c r="D208" s="27"/>
      <c r="E208" s="39">
        <f t="shared" si="71"/>
        <v>0.17399999999999999</v>
      </c>
      <c r="F208" s="37">
        <f t="shared" si="72"/>
        <v>6</v>
      </c>
      <c r="G208" s="39">
        <f t="shared" si="70"/>
        <v>1.044</v>
      </c>
      <c r="H208" s="23"/>
      <c r="I208" s="26">
        <v>14</v>
      </c>
      <c r="J208" s="27">
        <v>-1.232</v>
      </c>
      <c r="K208" s="39">
        <f t="shared" si="73"/>
        <v>-1.1315</v>
      </c>
      <c r="L208" s="37">
        <f t="shared" si="74"/>
        <v>2</v>
      </c>
      <c r="M208" s="39">
        <f t="shared" si="75"/>
        <v>-2.2629999999999999</v>
      </c>
      <c r="N208" s="30"/>
      <c r="O208" s="30"/>
      <c r="P208" s="30"/>
      <c r="R208" s="31"/>
    </row>
    <row r="209" spans="2:18" x14ac:dyDescent="0.25">
      <c r="B209" s="26">
        <v>31</v>
      </c>
      <c r="C209" s="27">
        <v>1.4690000000000001</v>
      </c>
      <c r="D209" s="27"/>
      <c r="E209" s="39">
        <f t="shared" si="71"/>
        <v>0.82400000000000007</v>
      </c>
      <c r="F209" s="37">
        <f t="shared" si="72"/>
        <v>1</v>
      </c>
      <c r="G209" s="39">
        <f t="shared" si="70"/>
        <v>0.82400000000000007</v>
      </c>
      <c r="H209" s="23"/>
      <c r="I209" s="26">
        <v>16</v>
      </c>
      <c r="J209" s="27">
        <v>-1.381</v>
      </c>
      <c r="K209" s="39">
        <f t="shared" si="73"/>
        <v>-1.3065</v>
      </c>
      <c r="L209" s="37">
        <f t="shared" si="74"/>
        <v>2</v>
      </c>
      <c r="M209" s="39">
        <f t="shared" si="75"/>
        <v>-2.613</v>
      </c>
      <c r="N209" s="30"/>
      <c r="O209" s="30"/>
      <c r="P209" s="30"/>
      <c r="R209" s="31"/>
    </row>
    <row r="210" spans="2:18" x14ac:dyDescent="0.25">
      <c r="B210" s="26">
        <v>35</v>
      </c>
      <c r="C210" s="27">
        <v>1.468</v>
      </c>
      <c r="D210" s="27" t="s">
        <v>116</v>
      </c>
      <c r="E210" s="39">
        <f t="shared" si="71"/>
        <v>1.4685000000000001</v>
      </c>
      <c r="F210" s="37">
        <f t="shared" si="72"/>
        <v>4</v>
      </c>
      <c r="G210" s="39">
        <f t="shared" si="70"/>
        <v>5.8740000000000006</v>
      </c>
      <c r="H210" s="23"/>
      <c r="I210" s="45">
        <f>I209+(J209-J210)*1.5</f>
        <v>16.328500000000002</v>
      </c>
      <c r="J210" s="46">
        <v>-1.6</v>
      </c>
      <c r="K210" s="39">
        <f t="shared" si="73"/>
        <v>-1.4904999999999999</v>
      </c>
      <c r="L210" s="37">
        <f t="shared" si="74"/>
        <v>0.32850000000000179</v>
      </c>
      <c r="M210" s="39">
        <f t="shared" si="75"/>
        <v>-0.48962925000000262</v>
      </c>
      <c r="N210" s="30"/>
      <c r="O210" s="30"/>
      <c r="P210" s="30"/>
      <c r="R210" s="31"/>
    </row>
    <row r="211" spans="2:18" x14ac:dyDescent="0.25">
      <c r="B211" s="26"/>
      <c r="C211" s="27"/>
      <c r="D211" s="27"/>
      <c r="E211" s="39"/>
      <c r="F211" s="37"/>
      <c r="G211" s="39"/>
      <c r="H211" s="37"/>
      <c r="I211" s="37"/>
      <c r="J211" s="39"/>
      <c r="K211" s="39"/>
      <c r="L211" s="37"/>
      <c r="M211" s="39"/>
      <c r="N211" s="30"/>
      <c r="O211" s="30"/>
      <c r="P211" s="30"/>
      <c r="Q211" s="32"/>
      <c r="R211" s="31"/>
    </row>
    <row r="212" spans="2:18" ht="15" x14ac:dyDescent="0.25">
      <c r="B212" s="23" t="s">
        <v>110</v>
      </c>
      <c r="C212" s="23"/>
      <c r="D212" s="44">
        <v>1</v>
      </c>
      <c r="E212" s="44"/>
      <c r="J212" s="38"/>
      <c r="K212" s="38"/>
      <c r="L212" s="38"/>
      <c r="M212" s="38"/>
      <c r="N212" s="24"/>
      <c r="O212" s="24"/>
      <c r="P212" s="24"/>
    </row>
    <row r="213" spans="2:18" x14ac:dyDescent="0.25">
      <c r="B213" s="42"/>
      <c r="C213" s="42"/>
      <c r="D213" s="42"/>
      <c r="E213" s="42"/>
      <c r="F213" s="42"/>
      <c r="G213" s="42"/>
      <c r="I213" s="42"/>
      <c r="J213" s="42"/>
      <c r="K213" s="42"/>
      <c r="L213" s="42"/>
      <c r="M213" s="42"/>
      <c r="N213" s="25"/>
      <c r="O213" s="25"/>
      <c r="P213" s="30"/>
    </row>
    <row r="214" spans="2:18" x14ac:dyDescent="0.25">
      <c r="B214" s="26">
        <v>0</v>
      </c>
      <c r="C214" s="27">
        <v>-0.10100000000000001</v>
      </c>
      <c r="D214" s="27" t="s">
        <v>71</v>
      </c>
      <c r="E214" s="37"/>
      <c r="F214" s="37"/>
      <c r="G214" s="37"/>
      <c r="H214" s="37"/>
      <c r="I214" s="28"/>
      <c r="J214" s="29"/>
      <c r="K214" s="39"/>
      <c r="L214" s="37"/>
      <c r="M214" s="39"/>
      <c r="N214" s="30"/>
      <c r="O214" s="30"/>
      <c r="P214" s="30"/>
      <c r="R214" s="31"/>
    </row>
    <row r="215" spans="2:18" x14ac:dyDescent="0.25">
      <c r="B215" s="26">
        <v>5</v>
      </c>
      <c r="C215" s="27">
        <v>-0.11</v>
      </c>
      <c r="D215" s="27"/>
      <c r="E215" s="39">
        <f>(C214+C215)/2</f>
        <v>-0.10550000000000001</v>
      </c>
      <c r="F215" s="37">
        <f>B215-B214</f>
        <v>5</v>
      </c>
      <c r="G215" s="39">
        <f>E215*F215</f>
        <v>-0.52750000000000008</v>
      </c>
      <c r="H215" s="37"/>
      <c r="I215" s="26"/>
      <c r="J215" s="26"/>
      <c r="K215" s="39"/>
      <c r="L215" s="37"/>
      <c r="M215" s="39"/>
      <c r="N215" s="30"/>
      <c r="O215" s="30"/>
      <c r="P215" s="30"/>
      <c r="Q215" s="32"/>
      <c r="R215" s="31"/>
    </row>
    <row r="216" spans="2:18" x14ac:dyDescent="0.25">
      <c r="B216" s="26">
        <v>10</v>
      </c>
      <c r="C216" s="27">
        <v>-0.11600000000000001</v>
      </c>
      <c r="D216" s="27" t="s">
        <v>24</v>
      </c>
      <c r="E216" s="39">
        <f t="shared" ref="E216:E227" si="76">(C215+C216)/2</f>
        <v>-0.113</v>
      </c>
      <c r="F216" s="37">
        <f t="shared" ref="F216:F227" si="77">B216-B215</f>
        <v>5</v>
      </c>
      <c r="G216" s="39">
        <f t="shared" ref="G216:G227" si="78">E216*F216</f>
        <v>-0.56500000000000006</v>
      </c>
      <c r="H216" s="37"/>
      <c r="I216" s="26"/>
      <c r="J216" s="26"/>
      <c r="K216" s="39"/>
      <c r="L216" s="37"/>
      <c r="M216" s="39"/>
      <c r="N216" s="30"/>
      <c r="O216" s="30"/>
      <c r="P216" s="30"/>
      <c r="Q216" s="32"/>
      <c r="R216" s="31"/>
    </row>
    <row r="217" spans="2:18" x14ac:dyDescent="0.25">
      <c r="B217" s="26">
        <v>12</v>
      </c>
      <c r="C217" s="27">
        <v>-0.41599999999999998</v>
      </c>
      <c r="E217" s="39">
        <f t="shared" si="76"/>
        <v>-0.26600000000000001</v>
      </c>
      <c r="F217" s="37">
        <f t="shared" si="77"/>
        <v>2</v>
      </c>
      <c r="G217" s="39">
        <f t="shared" si="78"/>
        <v>-0.53200000000000003</v>
      </c>
      <c r="H217" s="37"/>
      <c r="I217" s="26"/>
      <c r="J217" s="26"/>
      <c r="K217" s="39"/>
      <c r="L217" s="37"/>
      <c r="M217" s="39"/>
      <c r="N217" s="30"/>
      <c r="O217" s="30"/>
      <c r="P217" s="30"/>
      <c r="Q217" s="32"/>
      <c r="R217" s="31"/>
    </row>
    <row r="218" spans="2:18" x14ac:dyDescent="0.25">
      <c r="B218" s="26">
        <v>13</v>
      </c>
      <c r="C218" s="27">
        <v>-0.62</v>
      </c>
      <c r="D218" s="27"/>
      <c r="E218" s="39">
        <f t="shared" si="76"/>
        <v>-0.51800000000000002</v>
      </c>
      <c r="F218" s="37">
        <f t="shared" si="77"/>
        <v>1</v>
      </c>
      <c r="G218" s="39">
        <f t="shared" si="78"/>
        <v>-0.51800000000000002</v>
      </c>
      <c r="H218" s="37"/>
      <c r="I218" s="26"/>
      <c r="J218" s="26"/>
      <c r="K218" s="39"/>
      <c r="L218" s="37"/>
      <c r="M218" s="39"/>
      <c r="N218" s="30"/>
      <c r="O218" s="30"/>
      <c r="P218" s="30"/>
      <c r="Q218" s="32"/>
      <c r="R218" s="31"/>
    </row>
    <row r="219" spans="2:18" x14ac:dyDescent="0.25">
      <c r="B219" s="26">
        <v>14</v>
      </c>
      <c r="C219" s="27">
        <v>-0.73499999999999999</v>
      </c>
      <c r="D219" s="27"/>
      <c r="E219" s="39">
        <f t="shared" si="76"/>
        <v>-0.67749999999999999</v>
      </c>
      <c r="F219" s="37">
        <f t="shared" si="77"/>
        <v>1</v>
      </c>
      <c r="G219" s="39">
        <f t="shared" si="78"/>
        <v>-0.67749999999999999</v>
      </c>
      <c r="H219" s="37"/>
      <c r="I219" s="26"/>
      <c r="J219" s="26"/>
      <c r="K219" s="39"/>
      <c r="L219" s="37"/>
      <c r="M219" s="39"/>
      <c r="N219" s="30"/>
      <c r="O219" s="30"/>
      <c r="P219" s="30"/>
      <c r="Q219" s="32"/>
      <c r="R219" s="31"/>
    </row>
    <row r="220" spans="2:18" x14ac:dyDescent="0.25">
      <c r="B220" s="26">
        <v>15</v>
      </c>
      <c r="C220" s="27">
        <v>-0.78500000000000003</v>
      </c>
      <c r="D220" s="27" t="s">
        <v>23</v>
      </c>
      <c r="E220" s="39">
        <f t="shared" si="76"/>
        <v>-0.76</v>
      </c>
      <c r="F220" s="37">
        <f t="shared" si="77"/>
        <v>1</v>
      </c>
      <c r="G220" s="39">
        <f t="shared" si="78"/>
        <v>-0.76</v>
      </c>
      <c r="H220" s="37"/>
      <c r="I220" s="26">
        <v>0</v>
      </c>
      <c r="J220" s="27">
        <v>-0.10100000000000001</v>
      </c>
      <c r="K220" s="39"/>
      <c r="L220" s="37"/>
      <c r="M220" s="39"/>
      <c r="N220" s="30"/>
      <c r="O220" s="30"/>
      <c r="P220" s="30"/>
      <c r="Q220" s="32"/>
      <c r="R220" s="31"/>
    </row>
    <row r="221" spans="2:18" x14ac:dyDescent="0.25">
      <c r="B221" s="26">
        <v>16</v>
      </c>
      <c r="C221" s="27">
        <v>-0.71599999999999997</v>
      </c>
      <c r="E221" s="39">
        <f t="shared" si="76"/>
        <v>-0.75049999999999994</v>
      </c>
      <c r="F221" s="37">
        <f t="shared" si="77"/>
        <v>1</v>
      </c>
      <c r="G221" s="39">
        <f t="shared" si="78"/>
        <v>-0.75049999999999994</v>
      </c>
      <c r="H221" s="37"/>
      <c r="I221" s="26">
        <v>5</v>
      </c>
      <c r="J221" s="27">
        <v>-0.11</v>
      </c>
      <c r="K221" s="39">
        <f t="shared" ref="K221:K227" si="79">AVERAGE(J220,J221)</f>
        <v>-0.10550000000000001</v>
      </c>
      <c r="L221" s="37">
        <f t="shared" ref="L221:L227" si="80">I221-I220</f>
        <v>5</v>
      </c>
      <c r="M221" s="39">
        <f t="shared" ref="M221:M227" si="81">L221*K221</f>
        <v>-0.52750000000000008</v>
      </c>
      <c r="N221" s="30"/>
      <c r="O221" s="30"/>
      <c r="P221" s="30"/>
      <c r="Q221" s="32"/>
      <c r="R221" s="31"/>
    </row>
    <row r="222" spans="2:18" x14ac:dyDescent="0.25">
      <c r="B222" s="26">
        <v>17</v>
      </c>
      <c r="C222" s="27">
        <v>-0.53100000000000003</v>
      </c>
      <c r="D222" s="27"/>
      <c r="E222" s="39">
        <f t="shared" si="76"/>
        <v>-0.62349999999999994</v>
      </c>
      <c r="F222" s="37">
        <f t="shared" si="77"/>
        <v>1</v>
      </c>
      <c r="G222" s="39">
        <f t="shared" si="78"/>
        <v>-0.62349999999999994</v>
      </c>
      <c r="H222" s="37"/>
      <c r="I222" s="26">
        <v>10</v>
      </c>
      <c r="J222" s="27">
        <v>-0.11600000000000001</v>
      </c>
      <c r="K222" s="39">
        <f t="shared" si="79"/>
        <v>-0.113</v>
      </c>
      <c r="L222" s="37">
        <f t="shared" si="80"/>
        <v>5</v>
      </c>
      <c r="M222" s="39">
        <f t="shared" si="81"/>
        <v>-0.56500000000000006</v>
      </c>
      <c r="N222" s="34"/>
      <c r="O222" s="34"/>
      <c r="P222" s="34"/>
      <c r="Q222" s="32"/>
      <c r="R222" s="31"/>
    </row>
    <row r="223" spans="2:18" x14ac:dyDescent="0.25">
      <c r="B223" s="26">
        <v>18</v>
      </c>
      <c r="C223" s="27">
        <v>-0.41699999999999998</v>
      </c>
      <c r="D223" s="27"/>
      <c r="E223" s="39">
        <f t="shared" si="76"/>
        <v>-0.47399999999999998</v>
      </c>
      <c r="F223" s="37">
        <f t="shared" si="77"/>
        <v>1</v>
      </c>
      <c r="G223" s="39">
        <f t="shared" si="78"/>
        <v>-0.47399999999999998</v>
      </c>
      <c r="H223" s="37"/>
      <c r="I223" s="26">
        <v>11</v>
      </c>
      <c r="J223" s="27">
        <v>-0.28000000000000003</v>
      </c>
      <c r="K223" s="39">
        <f t="shared" si="79"/>
        <v>-0.19800000000000001</v>
      </c>
      <c r="L223" s="37">
        <f t="shared" si="80"/>
        <v>1</v>
      </c>
      <c r="M223" s="39">
        <f t="shared" si="81"/>
        <v>-0.19800000000000001</v>
      </c>
      <c r="N223" s="30"/>
      <c r="O223" s="30"/>
      <c r="P223" s="30"/>
      <c r="Q223" s="32"/>
      <c r="R223" s="31"/>
    </row>
    <row r="224" spans="2:18" x14ac:dyDescent="0.25">
      <c r="B224" s="26">
        <v>20</v>
      </c>
      <c r="C224" s="27">
        <v>-1.6E-2</v>
      </c>
      <c r="D224" s="27" t="s">
        <v>22</v>
      </c>
      <c r="E224" s="39">
        <f t="shared" si="76"/>
        <v>-0.2165</v>
      </c>
      <c r="F224" s="37">
        <f t="shared" si="77"/>
        <v>2</v>
      </c>
      <c r="G224" s="39">
        <f t="shared" si="78"/>
        <v>-0.433</v>
      </c>
      <c r="H224" s="23"/>
      <c r="I224" s="45">
        <f>I223+(J223-J224)*1.5</f>
        <v>12.98</v>
      </c>
      <c r="J224" s="46">
        <v>-1.6</v>
      </c>
      <c r="K224" s="39">
        <f t="shared" si="79"/>
        <v>-0.94000000000000006</v>
      </c>
      <c r="L224" s="37">
        <f t="shared" si="80"/>
        <v>1.9800000000000004</v>
      </c>
      <c r="M224" s="39">
        <f t="shared" si="81"/>
        <v>-1.8612000000000004</v>
      </c>
      <c r="N224" s="34"/>
      <c r="O224" s="34"/>
      <c r="P224" s="34"/>
      <c r="Q224" s="32"/>
      <c r="R224" s="31"/>
    </row>
    <row r="225" spans="2:18" x14ac:dyDescent="0.25">
      <c r="B225" s="26">
        <v>25</v>
      </c>
      <c r="C225" s="27">
        <v>-6.0000000000000001E-3</v>
      </c>
      <c r="E225" s="39">
        <f t="shared" si="76"/>
        <v>-1.0999999999999999E-2</v>
      </c>
      <c r="F225" s="37">
        <f t="shared" si="77"/>
        <v>5</v>
      </c>
      <c r="G225" s="39">
        <f t="shared" si="78"/>
        <v>-5.4999999999999993E-2</v>
      </c>
      <c r="H225" s="23"/>
      <c r="I225" s="47">
        <f>I224+2.25</f>
        <v>15.23</v>
      </c>
      <c r="J225" s="48">
        <f>J224</f>
        <v>-1.6</v>
      </c>
      <c r="K225" s="39">
        <f t="shared" si="79"/>
        <v>-1.6</v>
      </c>
      <c r="L225" s="37">
        <f t="shared" si="80"/>
        <v>2.25</v>
      </c>
      <c r="M225" s="39">
        <f t="shared" si="81"/>
        <v>-3.6</v>
      </c>
      <c r="N225" s="34"/>
      <c r="O225" s="34"/>
      <c r="P225" s="34"/>
      <c r="Q225" s="32"/>
      <c r="R225" s="31"/>
    </row>
    <row r="226" spans="2:18" x14ac:dyDescent="0.25">
      <c r="B226" s="26">
        <v>30</v>
      </c>
      <c r="C226" s="27">
        <v>4.0000000000000001E-3</v>
      </c>
      <c r="D226" s="27"/>
      <c r="E226" s="39">
        <f t="shared" si="76"/>
        <v>-1E-3</v>
      </c>
      <c r="F226" s="37">
        <f t="shared" si="77"/>
        <v>5</v>
      </c>
      <c r="G226" s="39">
        <f t="shared" si="78"/>
        <v>-5.0000000000000001E-3</v>
      </c>
      <c r="H226" s="23"/>
      <c r="I226" s="45">
        <f>I225+2.25</f>
        <v>17.48</v>
      </c>
      <c r="J226" s="46">
        <f>J224</f>
        <v>-1.6</v>
      </c>
      <c r="K226" s="39">
        <f t="shared" si="79"/>
        <v>-1.6</v>
      </c>
      <c r="L226" s="37">
        <f t="shared" si="80"/>
        <v>2.25</v>
      </c>
      <c r="M226" s="39">
        <f t="shared" si="81"/>
        <v>-3.6</v>
      </c>
      <c r="N226" s="30"/>
      <c r="O226" s="30"/>
      <c r="P226" s="30"/>
      <c r="R226" s="31"/>
    </row>
    <row r="227" spans="2:18" x14ac:dyDescent="0.25">
      <c r="B227" s="26">
        <v>35</v>
      </c>
      <c r="C227" s="27">
        <v>1.4999999999999999E-2</v>
      </c>
      <c r="D227" s="27" t="s">
        <v>71</v>
      </c>
      <c r="E227" s="39">
        <f t="shared" si="76"/>
        <v>9.4999999999999998E-3</v>
      </c>
      <c r="F227" s="37">
        <f t="shared" si="77"/>
        <v>5</v>
      </c>
      <c r="G227" s="39">
        <f t="shared" si="78"/>
        <v>4.7500000000000001E-2</v>
      </c>
      <c r="H227" s="23"/>
      <c r="I227" s="45">
        <f>I226+(J227-J226)*1.5</f>
        <v>18.38</v>
      </c>
      <c r="J227" s="49">
        <v>-1</v>
      </c>
      <c r="K227" s="39">
        <f t="shared" si="79"/>
        <v>-1.3</v>
      </c>
      <c r="L227" s="37">
        <f t="shared" si="80"/>
        <v>0.89999999999999858</v>
      </c>
      <c r="M227" s="39">
        <f t="shared" si="81"/>
        <v>-1.1699999999999982</v>
      </c>
      <c r="N227" s="30"/>
      <c r="O227" s="30"/>
      <c r="P227" s="30"/>
      <c r="R227" s="31"/>
    </row>
    <row r="228" spans="2:18" ht="12.75" customHeight="1" x14ac:dyDescent="0.25">
      <c r="B228" s="26"/>
      <c r="C228" s="27"/>
      <c r="D228" s="27"/>
      <c r="E228" s="39"/>
      <c r="F228" s="37"/>
      <c r="G228" s="39"/>
      <c r="H228" s="37"/>
      <c r="I228" s="31"/>
      <c r="J228" s="52"/>
      <c r="K228" s="39"/>
      <c r="L228" s="37"/>
      <c r="M228" s="39"/>
      <c r="N228" s="30"/>
      <c r="O228" s="30"/>
      <c r="P228" s="30"/>
      <c r="Q228" s="32"/>
      <c r="R228" s="31"/>
    </row>
    <row r="229" spans="2:18" ht="15" x14ac:dyDescent="0.25">
      <c r="B229" s="23" t="s">
        <v>110</v>
      </c>
      <c r="C229" s="23"/>
      <c r="D229" s="44">
        <v>1.1000000000000001</v>
      </c>
      <c r="E229" s="44"/>
      <c r="J229" s="38"/>
      <c r="K229" s="38"/>
      <c r="L229" s="38"/>
      <c r="M229" s="38"/>
      <c r="N229" s="24"/>
      <c r="O229" s="24"/>
      <c r="P229" s="24"/>
    </row>
    <row r="230" spans="2:18" x14ac:dyDescent="0.25">
      <c r="B230" s="42"/>
      <c r="C230" s="42"/>
      <c r="D230" s="42"/>
      <c r="E230" s="42"/>
      <c r="F230" s="42"/>
      <c r="G230" s="42"/>
      <c r="I230" s="42"/>
      <c r="J230" s="42"/>
      <c r="K230" s="42"/>
      <c r="L230" s="42"/>
      <c r="M230" s="42"/>
      <c r="N230" s="25"/>
      <c r="O230" s="25"/>
      <c r="P230" s="30"/>
    </row>
    <row r="231" spans="2:18" x14ac:dyDescent="0.25">
      <c r="B231" s="26">
        <v>0</v>
      </c>
      <c r="C231" s="27">
        <v>1.8640000000000001</v>
      </c>
      <c r="D231" s="27" t="s">
        <v>102</v>
      </c>
      <c r="E231" s="37"/>
      <c r="F231" s="37"/>
      <c r="G231" s="37"/>
      <c r="H231" s="37"/>
      <c r="I231" s="28"/>
      <c r="J231" s="29"/>
      <c r="K231" s="39"/>
      <c r="L231" s="37"/>
      <c r="M231" s="39"/>
      <c r="N231" s="30"/>
      <c r="O231" s="30"/>
      <c r="P231" s="30"/>
      <c r="R231" s="31"/>
    </row>
    <row r="232" spans="2:18" x14ac:dyDescent="0.25">
      <c r="B232" s="26">
        <v>5</v>
      </c>
      <c r="C232" s="27">
        <v>1.859</v>
      </c>
      <c r="D232" s="27"/>
      <c r="E232" s="39">
        <f>(C231+C232)/2</f>
        <v>1.8614999999999999</v>
      </c>
      <c r="F232" s="37">
        <f>B232-B231</f>
        <v>5</v>
      </c>
      <c r="G232" s="39">
        <f>E232*F232</f>
        <v>9.3074999999999992</v>
      </c>
      <c r="H232" s="37"/>
      <c r="I232" s="26"/>
      <c r="J232" s="26"/>
      <c r="K232" s="39"/>
      <c r="L232" s="37"/>
      <c r="M232" s="39"/>
      <c r="N232" s="30"/>
      <c r="O232" s="30"/>
      <c r="P232" s="30"/>
      <c r="Q232" s="32"/>
      <c r="R232" s="31"/>
    </row>
    <row r="233" spans="2:18" x14ac:dyDescent="0.25">
      <c r="B233" s="26">
        <v>7</v>
      </c>
      <c r="C233" s="27">
        <v>0.81399999999999995</v>
      </c>
      <c r="E233" s="39">
        <f t="shared" ref="E233:E246" si="82">(C232+C233)/2</f>
        <v>1.3365</v>
      </c>
      <c r="F233" s="37">
        <f t="shared" ref="F233:F246" si="83">B233-B232</f>
        <v>2</v>
      </c>
      <c r="G233" s="39">
        <f t="shared" ref="G233:G246" si="84">E233*F233</f>
        <v>2.673</v>
      </c>
      <c r="H233" s="37"/>
      <c r="I233" s="26"/>
      <c r="J233" s="26"/>
      <c r="K233" s="39"/>
      <c r="L233" s="37"/>
      <c r="M233" s="39"/>
      <c r="N233" s="30"/>
      <c r="O233" s="30"/>
      <c r="P233" s="30"/>
      <c r="Q233" s="32"/>
      <c r="R233" s="31"/>
    </row>
    <row r="234" spans="2:18" x14ac:dyDescent="0.25">
      <c r="B234" s="26">
        <v>10</v>
      </c>
      <c r="C234" s="27">
        <v>0.79900000000000004</v>
      </c>
      <c r="D234" s="27" t="s">
        <v>24</v>
      </c>
      <c r="E234" s="39">
        <f t="shared" si="82"/>
        <v>0.80649999999999999</v>
      </c>
      <c r="F234" s="37">
        <f t="shared" si="83"/>
        <v>3</v>
      </c>
      <c r="G234" s="39">
        <f t="shared" si="84"/>
        <v>2.4195000000000002</v>
      </c>
      <c r="H234" s="37"/>
      <c r="I234" s="26"/>
      <c r="J234" s="26"/>
      <c r="K234" s="39"/>
      <c r="L234" s="37"/>
      <c r="M234" s="39"/>
      <c r="N234" s="30"/>
      <c r="O234" s="30"/>
      <c r="P234" s="30"/>
      <c r="Q234" s="32"/>
      <c r="R234" s="31"/>
    </row>
    <row r="235" spans="2:18" x14ac:dyDescent="0.25">
      <c r="B235" s="26">
        <v>12</v>
      </c>
      <c r="C235" s="27">
        <v>-0.252</v>
      </c>
      <c r="D235" s="27"/>
      <c r="E235" s="39">
        <f t="shared" si="82"/>
        <v>0.27350000000000002</v>
      </c>
      <c r="F235" s="37">
        <f t="shared" si="83"/>
        <v>2</v>
      </c>
      <c r="G235" s="39">
        <f t="shared" si="84"/>
        <v>0.54700000000000004</v>
      </c>
      <c r="H235" s="37"/>
      <c r="I235" s="26"/>
      <c r="J235" s="26"/>
      <c r="K235" s="39"/>
      <c r="L235" s="37"/>
      <c r="M235" s="39"/>
      <c r="N235" s="30"/>
      <c r="O235" s="30"/>
      <c r="P235" s="30"/>
      <c r="Q235" s="32"/>
      <c r="R235" s="31"/>
    </row>
    <row r="236" spans="2:18" x14ac:dyDescent="0.25">
      <c r="B236" s="26">
        <v>14</v>
      </c>
      <c r="C236" s="27">
        <v>-0.54700000000000004</v>
      </c>
      <c r="D236" s="27"/>
      <c r="E236" s="39">
        <f t="shared" si="82"/>
        <v>-0.39950000000000002</v>
      </c>
      <c r="F236" s="37">
        <f t="shared" si="83"/>
        <v>2</v>
      </c>
      <c r="G236" s="39">
        <f t="shared" si="84"/>
        <v>-0.79900000000000004</v>
      </c>
      <c r="H236" s="37"/>
      <c r="I236" s="26"/>
      <c r="J236" s="26"/>
      <c r="K236" s="39"/>
      <c r="L236" s="37"/>
      <c r="M236" s="39"/>
      <c r="N236" s="30"/>
      <c r="O236" s="30"/>
      <c r="P236" s="30"/>
      <c r="Q236" s="32"/>
      <c r="R236" s="31"/>
    </row>
    <row r="237" spans="2:18" x14ac:dyDescent="0.25">
      <c r="B237" s="26">
        <v>15</v>
      </c>
      <c r="C237" s="27">
        <v>-0.74</v>
      </c>
      <c r="E237" s="39">
        <f t="shared" si="82"/>
        <v>-0.64349999999999996</v>
      </c>
      <c r="F237" s="37">
        <f t="shared" si="83"/>
        <v>1</v>
      </c>
      <c r="G237" s="39">
        <f t="shared" si="84"/>
        <v>-0.64349999999999996</v>
      </c>
      <c r="H237" s="37"/>
      <c r="I237" s="26"/>
      <c r="J237" s="26"/>
      <c r="K237" s="39"/>
      <c r="L237" s="37"/>
      <c r="M237" s="39"/>
      <c r="N237" s="30"/>
      <c r="O237" s="30"/>
      <c r="P237" s="30"/>
      <c r="Q237" s="32"/>
      <c r="R237" s="31"/>
    </row>
    <row r="238" spans="2:18" x14ac:dyDescent="0.25">
      <c r="B238" s="26">
        <v>16</v>
      </c>
      <c r="C238" s="27">
        <v>-0.78600000000000003</v>
      </c>
      <c r="D238" s="27" t="s">
        <v>23</v>
      </c>
      <c r="E238" s="39">
        <f t="shared" si="82"/>
        <v>-0.76300000000000001</v>
      </c>
      <c r="F238" s="37">
        <f t="shared" si="83"/>
        <v>1</v>
      </c>
      <c r="G238" s="39">
        <f t="shared" si="84"/>
        <v>-0.76300000000000001</v>
      </c>
      <c r="H238" s="37"/>
      <c r="I238" s="26">
        <v>0</v>
      </c>
      <c r="J238" s="27">
        <v>1.8640000000000001</v>
      </c>
      <c r="K238" s="39"/>
      <c r="L238" s="37"/>
      <c r="M238" s="39"/>
      <c r="N238" s="30"/>
      <c r="O238" s="30"/>
      <c r="P238" s="30"/>
      <c r="Q238" s="32"/>
      <c r="R238" s="31"/>
    </row>
    <row r="239" spans="2:18" x14ac:dyDescent="0.25">
      <c r="B239" s="26">
        <v>17</v>
      </c>
      <c r="C239" s="27">
        <v>-0.74099999999999999</v>
      </c>
      <c r="D239" s="27"/>
      <c r="E239" s="39">
        <f t="shared" si="82"/>
        <v>-0.76350000000000007</v>
      </c>
      <c r="F239" s="37">
        <f t="shared" si="83"/>
        <v>1</v>
      </c>
      <c r="G239" s="39">
        <f t="shared" si="84"/>
        <v>-0.76350000000000007</v>
      </c>
      <c r="H239" s="37"/>
      <c r="I239" s="26">
        <v>5</v>
      </c>
      <c r="J239" s="27">
        <v>1.859</v>
      </c>
      <c r="K239" s="39">
        <f t="shared" ref="K239:K250" si="85">AVERAGE(J238,J239)</f>
        <v>1.8614999999999999</v>
      </c>
      <c r="L239" s="37">
        <f t="shared" ref="L239:L250" si="86">I239-I238</f>
        <v>5</v>
      </c>
      <c r="M239" s="39">
        <f t="shared" ref="M239:M250" si="87">L239*K239</f>
        <v>9.3074999999999992</v>
      </c>
      <c r="N239" s="34"/>
      <c r="O239" s="34"/>
      <c r="P239" s="34"/>
      <c r="Q239" s="32"/>
      <c r="R239" s="31"/>
    </row>
    <row r="240" spans="2:18" x14ac:dyDescent="0.25">
      <c r="B240" s="26">
        <v>18</v>
      </c>
      <c r="C240" s="27">
        <v>-0.54700000000000004</v>
      </c>
      <c r="D240" s="27"/>
      <c r="E240" s="39">
        <f t="shared" si="82"/>
        <v>-0.64400000000000002</v>
      </c>
      <c r="F240" s="37">
        <f t="shared" si="83"/>
        <v>1</v>
      </c>
      <c r="G240" s="39">
        <f t="shared" si="84"/>
        <v>-0.64400000000000002</v>
      </c>
      <c r="H240" s="37"/>
      <c r="I240" s="26">
        <v>7</v>
      </c>
      <c r="J240" s="27">
        <v>0.81399999999999995</v>
      </c>
      <c r="K240" s="39">
        <f t="shared" si="85"/>
        <v>1.3365</v>
      </c>
      <c r="L240" s="37">
        <f t="shared" si="86"/>
        <v>2</v>
      </c>
      <c r="M240" s="39">
        <f t="shared" si="87"/>
        <v>2.673</v>
      </c>
      <c r="N240" s="30"/>
      <c r="O240" s="30"/>
      <c r="P240" s="30"/>
      <c r="Q240" s="32"/>
      <c r="R240" s="31"/>
    </row>
    <row r="241" spans="2:18" x14ac:dyDescent="0.25">
      <c r="B241" s="26">
        <v>20</v>
      </c>
      <c r="C241" s="27">
        <v>-0.29599999999999999</v>
      </c>
      <c r="E241" s="39">
        <f t="shared" si="82"/>
        <v>-0.42149999999999999</v>
      </c>
      <c r="F241" s="37">
        <f t="shared" si="83"/>
        <v>2</v>
      </c>
      <c r="G241" s="39">
        <f t="shared" si="84"/>
        <v>-0.84299999999999997</v>
      </c>
      <c r="H241" s="23"/>
      <c r="I241" s="26">
        <v>10</v>
      </c>
      <c r="J241" s="27">
        <v>0.79900000000000004</v>
      </c>
      <c r="K241" s="39">
        <f t="shared" si="85"/>
        <v>0.80649999999999999</v>
      </c>
      <c r="L241" s="37">
        <f t="shared" si="86"/>
        <v>3</v>
      </c>
      <c r="M241" s="39">
        <f t="shared" si="87"/>
        <v>2.4195000000000002</v>
      </c>
      <c r="N241" s="34"/>
      <c r="O241" s="34"/>
      <c r="P241" s="34"/>
      <c r="Q241" s="32"/>
      <c r="R241" s="31"/>
    </row>
    <row r="242" spans="2:18" x14ac:dyDescent="0.25">
      <c r="B242" s="26">
        <v>22</v>
      </c>
      <c r="C242" s="27">
        <v>0.95299999999999996</v>
      </c>
      <c r="D242" s="27" t="s">
        <v>22</v>
      </c>
      <c r="E242" s="39">
        <f t="shared" si="82"/>
        <v>0.32850000000000001</v>
      </c>
      <c r="F242" s="37">
        <f t="shared" si="83"/>
        <v>2</v>
      </c>
      <c r="G242" s="39">
        <f t="shared" si="84"/>
        <v>0.65700000000000003</v>
      </c>
      <c r="H242" s="23"/>
      <c r="I242" s="26">
        <v>12</v>
      </c>
      <c r="J242" s="27">
        <v>-0.252</v>
      </c>
      <c r="K242" s="39">
        <f t="shared" si="85"/>
        <v>0.27350000000000002</v>
      </c>
      <c r="L242" s="37">
        <f t="shared" si="86"/>
        <v>2</v>
      </c>
      <c r="M242" s="39">
        <f t="shared" si="87"/>
        <v>0.54700000000000004</v>
      </c>
      <c r="N242" s="34"/>
      <c r="O242" s="34"/>
      <c r="P242" s="34"/>
      <c r="Q242" s="32"/>
      <c r="R242" s="31"/>
    </row>
    <row r="243" spans="2:18" x14ac:dyDescent="0.25">
      <c r="B243" s="26">
        <v>25</v>
      </c>
      <c r="C243" s="27">
        <v>0.94899999999999995</v>
      </c>
      <c r="D243" s="27"/>
      <c r="E243" s="39">
        <f t="shared" si="82"/>
        <v>0.95099999999999996</v>
      </c>
      <c r="F243" s="37">
        <f t="shared" si="83"/>
        <v>3</v>
      </c>
      <c r="G243" s="39">
        <f t="shared" si="84"/>
        <v>2.8529999999999998</v>
      </c>
      <c r="H243" s="23"/>
      <c r="I243" s="45">
        <f>I242+(J242-J243)*1.5</f>
        <v>14.022</v>
      </c>
      <c r="J243" s="46">
        <v>-1.6</v>
      </c>
      <c r="K243" s="39">
        <f t="shared" si="85"/>
        <v>-0.92600000000000005</v>
      </c>
      <c r="L243" s="37">
        <f t="shared" si="86"/>
        <v>2.0220000000000002</v>
      </c>
      <c r="M243" s="39">
        <f t="shared" si="87"/>
        <v>-1.8723720000000004</v>
      </c>
      <c r="N243" s="30"/>
      <c r="O243" s="30"/>
      <c r="P243" s="30"/>
      <c r="R243" s="31"/>
    </row>
    <row r="244" spans="2:18" x14ac:dyDescent="0.25">
      <c r="B244" s="26">
        <v>27</v>
      </c>
      <c r="C244" s="27">
        <v>-0.48599999999999999</v>
      </c>
      <c r="D244" s="27"/>
      <c r="E244" s="39">
        <f t="shared" si="82"/>
        <v>0.23149999999999998</v>
      </c>
      <c r="F244" s="37">
        <f t="shared" si="83"/>
        <v>2</v>
      </c>
      <c r="G244" s="39">
        <f t="shared" si="84"/>
        <v>0.46299999999999997</v>
      </c>
      <c r="H244" s="23"/>
      <c r="I244" s="47">
        <f>I243+2.25</f>
        <v>16.271999999999998</v>
      </c>
      <c r="J244" s="48">
        <f>J243</f>
        <v>-1.6</v>
      </c>
      <c r="K244" s="39">
        <f t="shared" si="85"/>
        <v>-1.6</v>
      </c>
      <c r="L244" s="37">
        <f t="shared" si="86"/>
        <v>2.2499999999999982</v>
      </c>
      <c r="M244" s="39">
        <f t="shared" si="87"/>
        <v>-3.5999999999999974</v>
      </c>
      <c r="N244" s="30"/>
      <c r="O244" s="30"/>
      <c r="P244" s="30"/>
      <c r="R244" s="31"/>
    </row>
    <row r="245" spans="2:18" x14ac:dyDescent="0.25">
      <c r="B245" s="26">
        <v>29</v>
      </c>
      <c r="C245" s="27">
        <v>-0.68600000000000005</v>
      </c>
      <c r="D245" s="27"/>
      <c r="E245" s="39">
        <f t="shared" si="82"/>
        <v>-0.58600000000000008</v>
      </c>
      <c r="F245" s="37">
        <f t="shared" si="83"/>
        <v>2</v>
      </c>
      <c r="G245" s="39">
        <f t="shared" si="84"/>
        <v>-1.1720000000000002</v>
      </c>
      <c r="H245" s="23"/>
      <c r="I245" s="45">
        <f>I244+2.25</f>
        <v>18.521999999999998</v>
      </c>
      <c r="J245" s="46">
        <f>J243</f>
        <v>-1.6</v>
      </c>
      <c r="K245" s="39">
        <f t="shared" si="85"/>
        <v>-1.6</v>
      </c>
      <c r="L245" s="37">
        <f t="shared" si="86"/>
        <v>2.25</v>
      </c>
      <c r="M245" s="39">
        <f t="shared" si="87"/>
        <v>-3.6</v>
      </c>
      <c r="N245" s="30"/>
      <c r="O245" s="30"/>
      <c r="P245" s="30"/>
      <c r="R245" s="31"/>
    </row>
    <row r="246" spans="2:18" x14ac:dyDescent="0.25">
      <c r="B246" s="28">
        <v>30</v>
      </c>
      <c r="C246" s="36">
        <v>-0.73099999999999998</v>
      </c>
      <c r="D246" s="36" t="s">
        <v>117</v>
      </c>
      <c r="E246" s="39">
        <f t="shared" si="82"/>
        <v>-0.70850000000000002</v>
      </c>
      <c r="F246" s="37">
        <f t="shared" si="83"/>
        <v>1</v>
      </c>
      <c r="G246" s="39">
        <f t="shared" si="84"/>
        <v>-0.70850000000000002</v>
      </c>
      <c r="I246" s="45">
        <f>I245+(J246-J245)*1.5</f>
        <v>22.351499999999998</v>
      </c>
      <c r="J246" s="49">
        <v>0.95299999999999996</v>
      </c>
      <c r="K246" s="39">
        <f t="shared" si="85"/>
        <v>-0.32350000000000007</v>
      </c>
      <c r="L246" s="37">
        <f t="shared" si="86"/>
        <v>3.8294999999999995</v>
      </c>
      <c r="M246" s="39">
        <f t="shared" si="87"/>
        <v>-1.2388432500000002</v>
      </c>
      <c r="N246" s="30"/>
      <c r="O246" s="30"/>
      <c r="P246" s="30"/>
      <c r="R246" s="31"/>
    </row>
    <row r="247" spans="2:18" x14ac:dyDescent="0.25">
      <c r="B247" s="28"/>
      <c r="C247" s="36"/>
      <c r="D247" s="36"/>
      <c r="E247" s="39"/>
      <c r="F247" s="37"/>
      <c r="G247" s="39"/>
      <c r="I247" s="26">
        <v>25</v>
      </c>
      <c r="J247" s="27">
        <v>0.94899999999999995</v>
      </c>
      <c r="K247" s="39">
        <f t="shared" si="85"/>
        <v>0.95099999999999996</v>
      </c>
      <c r="L247" s="37">
        <f t="shared" si="86"/>
        <v>2.6485000000000021</v>
      </c>
      <c r="M247" s="39">
        <f t="shared" si="87"/>
        <v>2.5187235000000019</v>
      </c>
      <c r="O247" s="34"/>
      <c r="P247" s="34"/>
    </row>
    <row r="248" spans="2:18" x14ac:dyDescent="0.25">
      <c r="B248" s="28"/>
      <c r="C248" s="36"/>
      <c r="D248" s="36"/>
      <c r="E248" s="39"/>
      <c r="F248" s="37"/>
      <c r="G248" s="39"/>
      <c r="I248" s="26">
        <v>27</v>
      </c>
      <c r="J248" s="27">
        <v>-0.48599999999999999</v>
      </c>
      <c r="K248" s="39">
        <f t="shared" si="85"/>
        <v>0.23149999999999998</v>
      </c>
      <c r="L248" s="37">
        <f t="shared" si="86"/>
        <v>2</v>
      </c>
      <c r="M248" s="39">
        <f t="shared" si="87"/>
        <v>0.46299999999999997</v>
      </c>
      <c r="O248" s="24"/>
      <c r="P248" s="24"/>
    </row>
    <row r="249" spans="2:18" x14ac:dyDescent="0.25">
      <c r="B249" s="28"/>
      <c r="C249" s="36"/>
      <c r="D249" s="36"/>
      <c r="E249" s="39"/>
      <c r="F249" s="37"/>
      <c r="G249" s="39"/>
      <c r="I249" s="26">
        <v>29</v>
      </c>
      <c r="J249" s="27">
        <v>-0.68600000000000005</v>
      </c>
      <c r="K249" s="39">
        <f t="shared" si="85"/>
        <v>-0.58600000000000008</v>
      </c>
      <c r="L249" s="37">
        <f t="shared" si="86"/>
        <v>2</v>
      </c>
      <c r="M249" s="39">
        <f t="shared" si="87"/>
        <v>-1.1720000000000002</v>
      </c>
      <c r="O249" s="24"/>
      <c r="P249" s="24"/>
    </row>
    <row r="250" spans="2:18" x14ac:dyDescent="0.25">
      <c r="B250" s="28"/>
      <c r="C250" s="36"/>
      <c r="D250" s="36"/>
      <c r="E250" s="39"/>
      <c r="F250" s="37"/>
      <c r="G250" s="39"/>
      <c r="H250" s="39"/>
      <c r="I250" s="28">
        <v>30</v>
      </c>
      <c r="J250" s="36">
        <v>-0.73099999999999998</v>
      </c>
      <c r="K250" s="39">
        <f t="shared" si="85"/>
        <v>-0.70850000000000002</v>
      </c>
      <c r="L250" s="37">
        <f t="shared" si="86"/>
        <v>1</v>
      </c>
      <c r="M250" s="39">
        <f t="shared" si="87"/>
        <v>-0.70850000000000002</v>
      </c>
      <c r="N250" s="24"/>
      <c r="O250" s="24"/>
      <c r="P250" s="24"/>
    </row>
    <row r="251" spans="2:18" x14ac:dyDescent="0.25">
      <c r="B251" s="28"/>
      <c r="C251" s="36"/>
      <c r="D251" s="36"/>
      <c r="E251" s="39"/>
      <c r="F251" s="37"/>
      <c r="G251" s="39"/>
      <c r="H251" s="39"/>
      <c r="I251" s="26"/>
      <c r="J251" s="27"/>
      <c r="K251" s="39"/>
      <c r="L251" s="37"/>
      <c r="M251" s="39"/>
      <c r="N251" s="24"/>
      <c r="O251" s="24"/>
      <c r="P251" s="24"/>
    </row>
    <row r="252" spans="2:18" x14ac:dyDescent="0.25">
      <c r="B252" s="28"/>
      <c r="C252" s="36"/>
      <c r="D252" s="36"/>
      <c r="E252" s="39"/>
      <c r="F252" s="37"/>
      <c r="G252" s="39"/>
      <c r="H252" s="39"/>
      <c r="I252" s="28"/>
      <c r="J252" s="36"/>
      <c r="K252" s="39"/>
      <c r="L252" s="37"/>
      <c r="M252" s="39"/>
      <c r="N252" s="24"/>
      <c r="O252" s="24"/>
      <c r="P252" s="24"/>
    </row>
    <row r="253" spans="2:18" x14ac:dyDescent="0.25">
      <c r="B253" s="28"/>
      <c r="C253" s="36"/>
      <c r="D253" s="36"/>
      <c r="E253" s="39"/>
      <c r="F253" s="37"/>
      <c r="G253" s="39"/>
      <c r="H253" s="39"/>
      <c r="I253" s="28"/>
      <c r="J253" s="28"/>
      <c r="K253" s="39"/>
      <c r="L253" s="37"/>
      <c r="M253" s="39"/>
      <c r="N253" s="24"/>
      <c r="O253" s="24"/>
      <c r="P253" s="24"/>
    </row>
    <row r="254" spans="2:18" x14ac:dyDescent="0.25">
      <c r="B254" s="28"/>
      <c r="C254" s="36"/>
      <c r="D254" s="36"/>
      <c r="E254" s="39"/>
      <c r="F254" s="37"/>
      <c r="G254" s="39"/>
      <c r="H254" s="39"/>
      <c r="I254" s="28"/>
      <c r="J254" s="28"/>
      <c r="K254" s="39"/>
      <c r="L254" s="37"/>
      <c r="M254" s="39"/>
      <c r="N254" s="24"/>
      <c r="O254" s="24"/>
      <c r="P254" s="24"/>
    </row>
    <row r="255" spans="2:18" x14ac:dyDescent="0.25">
      <c r="B255" s="28"/>
      <c r="C255" s="36"/>
      <c r="D255" s="36"/>
      <c r="E255" s="39"/>
      <c r="F255" s="37"/>
      <c r="G255" s="39"/>
      <c r="H255" s="39"/>
      <c r="I255" s="28"/>
      <c r="J255" s="28"/>
      <c r="K255" s="39"/>
      <c r="L255" s="37"/>
      <c r="M255" s="39"/>
      <c r="N255" s="24"/>
      <c r="O255" s="24"/>
      <c r="P255" s="24"/>
    </row>
    <row r="256" spans="2:18" x14ac:dyDescent="0.25">
      <c r="B256" s="28"/>
      <c r="C256" s="36"/>
      <c r="D256" s="36"/>
      <c r="E256" s="39"/>
      <c r="F256" s="37"/>
      <c r="G256" s="39"/>
      <c r="H256" s="39"/>
      <c r="I256" s="28"/>
      <c r="J256" s="28"/>
      <c r="K256" s="39"/>
      <c r="L256" s="37"/>
      <c r="M256" s="39"/>
      <c r="N256" s="24"/>
      <c r="O256" s="24"/>
      <c r="P256" s="24"/>
    </row>
    <row r="257" spans="2:18" x14ac:dyDescent="0.25">
      <c r="B257" s="28"/>
      <c r="C257" s="36"/>
      <c r="D257" s="36"/>
      <c r="E257" s="39"/>
      <c r="F257" s="37"/>
      <c r="G257" s="39"/>
      <c r="H257" s="39"/>
      <c r="I257" s="28"/>
      <c r="J257" s="28"/>
      <c r="K257" s="39"/>
      <c r="L257" s="37"/>
      <c r="M257" s="39"/>
      <c r="N257" s="24"/>
      <c r="O257" s="24"/>
      <c r="P257" s="24"/>
    </row>
    <row r="258" spans="2:18" ht="15" x14ac:dyDescent="0.25">
      <c r="B258" s="23" t="s">
        <v>110</v>
      </c>
      <c r="C258" s="23"/>
      <c r="D258" s="44">
        <v>1.2</v>
      </c>
      <c r="E258" s="44"/>
      <c r="J258" s="38"/>
      <c r="K258" s="38"/>
      <c r="L258" s="38"/>
      <c r="M258" s="38"/>
      <c r="N258" s="24"/>
      <c r="O258" s="24"/>
      <c r="P258" s="24"/>
    </row>
    <row r="259" spans="2:18" x14ac:dyDescent="0.25">
      <c r="B259" s="26">
        <v>0</v>
      </c>
      <c r="C259" s="27">
        <v>0.32200000000000001</v>
      </c>
      <c r="D259" s="27" t="s">
        <v>71</v>
      </c>
      <c r="E259" s="37"/>
      <c r="F259" s="37"/>
      <c r="G259" s="37"/>
      <c r="H259" s="37"/>
      <c r="I259" s="28"/>
      <c r="J259" s="29"/>
      <c r="K259" s="39"/>
      <c r="L259" s="37"/>
      <c r="M259" s="39"/>
      <c r="N259" s="30"/>
      <c r="O259" s="30"/>
      <c r="P259" s="30"/>
      <c r="R259" s="31"/>
    </row>
    <row r="260" spans="2:18" x14ac:dyDescent="0.25">
      <c r="B260" s="26">
        <v>5</v>
      </c>
      <c r="C260" s="27">
        <v>0.32200000000000001</v>
      </c>
      <c r="D260" s="27"/>
      <c r="E260" s="39">
        <f>(C259+C260)/2</f>
        <v>0.32200000000000001</v>
      </c>
      <c r="F260" s="37">
        <f>B260-B259</f>
        <v>5</v>
      </c>
      <c r="G260" s="39">
        <f>E260*F260</f>
        <v>1.61</v>
      </c>
      <c r="H260" s="37"/>
      <c r="I260" s="26"/>
      <c r="J260" s="26"/>
      <c r="K260" s="39"/>
      <c r="L260" s="37"/>
      <c r="M260" s="39"/>
      <c r="N260" s="30"/>
      <c r="O260" s="30"/>
      <c r="P260" s="30"/>
      <c r="Q260" s="32"/>
      <c r="R260" s="31"/>
    </row>
    <row r="261" spans="2:18" x14ac:dyDescent="0.25">
      <c r="B261" s="26">
        <v>10</v>
      </c>
      <c r="C261" s="27">
        <v>0.317</v>
      </c>
      <c r="D261" s="27"/>
      <c r="E261" s="39">
        <f t="shared" ref="E261:E275" si="88">(C260+C261)/2</f>
        <v>0.31950000000000001</v>
      </c>
      <c r="F261" s="37">
        <f t="shared" ref="F261:F275" si="89">B261-B260</f>
        <v>5</v>
      </c>
      <c r="G261" s="39">
        <f t="shared" ref="G261:G275" si="90">E261*F261</f>
        <v>1.5975000000000001</v>
      </c>
      <c r="H261" s="37"/>
      <c r="I261" s="26"/>
      <c r="J261" s="26"/>
      <c r="K261" s="39"/>
      <c r="L261" s="37"/>
      <c r="M261" s="39"/>
      <c r="N261" s="30"/>
      <c r="O261" s="30"/>
      <c r="P261" s="30"/>
      <c r="Q261" s="32"/>
      <c r="R261" s="31"/>
    </row>
    <row r="262" spans="2:18" x14ac:dyDescent="0.25">
      <c r="B262" s="26">
        <v>15</v>
      </c>
      <c r="C262" s="27">
        <v>0.311</v>
      </c>
      <c r="E262" s="39">
        <f t="shared" si="88"/>
        <v>0.314</v>
      </c>
      <c r="F262" s="37">
        <f t="shared" si="89"/>
        <v>5</v>
      </c>
      <c r="G262" s="39">
        <f t="shared" si="90"/>
        <v>1.57</v>
      </c>
      <c r="H262" s="37"/>
      <c r="I262" s="26"/>
      <c r="J262" s="26"/>
      <c r="K262" s="39"/>
      <c r="L262" s="37"/>
      <c r="M262" s="39"/>
      <c r="N262" s="30"/>
      <c r="O262" s="30"/>
      <c r="P262" s="30"/>
      <c r="Q262" s="32"/>
      <c r="R262" s="31"/>
    </row>
    <row r="263" spans="2:18" x14ac:dyDescent="0.25">
      <c r="B263" s="26">
        <v>20</v>
      </c>
      <c r="C263" s="27">
        <v>0.30099999999999999</v>
      </c>
      <c r="D263" s="27" t="s">
        <v>24</v>
      </c>
      <c r="E263" s="39">
        <f t="shared" si="88"/>
        <v>0.30599999999999999</v>
      </c>
      <c r="F263" s="37">
        <f t="shared" si="89"/>
        <v>5</v>
      </c>
      <c r="G263" s="39">
        <f t="shared" si="90"/>
        <v>1.53</v>
      </c>
      <c r="H263" s="37"/>
      <c r="I263" s="26"/>
      <c r="J263" s="26"/>
      <c r="K263" s="39"/>
      <c r="L263" s="37"/>
      <c r="M263" s="39"/>
      <c r="N263" s="30"/>
      <c r="O263" s="30"/>
      <c r="P263" s="30"/>
      <c r="Q263" s="32"/>
      <c r="R263" s="31"/>
    </row>
    <row r="264" spans="2:18" x14ac:dyDescent="0.25">
      <c r="B264" s="26">
        <v>21</v>
      </c>
      <c r="C264" s="27">
        <v>-0.44900000000000001</v>
      </c>
      <c r="D264" s="27"/>
      <c r="E264" s="39">
        <f t="shared" si="88"/>
        <v>-7.400000000000001E-2</v>
      </c>
      <c r="F264" s="37">
        <f t="shared" si="89"/>
        <v>1</v>
      </c>
      <c r="G264" s="39">
        <f t="shared" si="90"/>
        <v>-7.400000000000001E-2</v>
      </c>
      <c r="H264" s="37"/>
      <c r="I264" s="26"/>
      <c r="J264" s="26"/>
      <c r="K264" s="39"/>
      <c r="L264" s="37"/>
      <c r="M264" s="39"/>
      <c r="N264" s="30"/>
      <c r="O264" s="30"/>
      <c r="P264" s="30"/>
      <c r="Q264" s="32"/>
      <c r="R264" s="31"/>
    </row>
    <row r="265" spans="2:18" x14ac:dyDescent="0.25">
      <c r="B265" s="26">
        <v>22</v>
      </c>
      <c r="C265" s="27">
        <v>-0.69899999999999995</v>
      </c>
      <c r="D265" s="27"/>
      <c r="E265" s="39">
        <f t="shared" si="88"/>
        <v>-0.57399999999999995</v>
      </c>
      <c r="F265" s="37">
        <f t="shared" si="89"/>
        <v>1</v>
      </c>
      <c r="G265" s="39">
        <f t="shared" si="90"/>
        <v>-0.57399999999999995</v>
      </c>
      <c r="H265" s="37"/>
      <c r="I265" s="26"/>
      <c r="J265" s="26"/>
      <c r="K265" s="39"/>
      <c r="L265" s="37"/>
      <c r="M265" s="39"/>
      <c r="N265" s="30"/>
      <c r="O265" s="30"/>
      <c r="P265" s="30"/>
      <c r="Q265" s="32"/>
      <c r="R265" s="31"/>
    </row>
    <row r="266" spans="2:18" x14ac:dyDescent="0.25">
      <c r="B266" s="26">
        <v>23</v>
      </c>
      <c r="C266" s="27">
        <v>-0.91200000000000003</v>
      </c>
      <c r="E266" s="39">
        <f t="shared" si="88"/>
        <v>-0.80549999999999999</v>
      </c>
      <c r="F266" s="37">
        <f t="shared" si="89"/>
        <v>1</v>
      </c>
      <c r="G266" s="39">
        <f t="shared" si="90"/>
        <v>-0.80549999999999999</v>
      </c>
      <c r="H266" s="37"/>
      <c r="I266" s="26">
        <v>0</v>
      </c>
      <c r="J266" s="27">
        <v>0.32200000000000001</v>
      </c>
      <c r="K266" s="39"/>
      <c r="L266" s="37"/>
      <c r="M266" s="39"/>
      <c r="N266" s="30"/>
      <c r="O266" s="30"/>
      <c r="P266" s="30"/>
      <c r="Q266" s="32"/>
      <c r="R266" s="31"/>
    </row>
    <row r="267" spans="2:18" x14ac:dyDescent="0.25">
      <c r="B267" s="26">
        <v>24</v>
      </c>
      <c r="C267" s="27">
        <v>-0.95799999999999996</v>
      </c>
      <c r="D267" s="27" t="s">
        <v>23</v>
      </c>
      <c r="E267" s="39">
        <f t="shared" si="88"/>
        <v>-0.93500000000000005</v>
      </c>
      <c r="F267" s="37">
        <f t="shared" si="89"/>
        <v>1</v>
      </c>
      <c r="G267" s="39">
        <f t="shared" si="90"/>
        <v>-0.93500000000000005</v>
      </c>
      <c r="H267" s="37"/>
      <c r="I267" s="26">
        <v>5</v>
      </c>
      <c r="J267" s="27">
        <v>0.32200000000000001</v>
      </c>
      <c r="K267" s="39">
        <f t="shared" ref="K267:K275" si="91">AVERAGE(J266,J267)</f>
        <v>0.32200000000000001</v>
      </c>
      <c r="L267" s="37">
        <f t="shared" ref="L267:L275" si="92">I267-I266</f>
        <v>5</v>
      </c>
      <c r="M267" s="39">
        <f t="shared" ref="M267:M275" si="93">L267*K267</f>
        <v>1.61</v>
      </c>
      <c r="N267" s="34"/>
      <c r="O267" s="34"/>
      <c r="P267" s="34"/>
      <c r="Q267" s="32"/>
      <c r="R267" s="31"/>
    </row>
    <row r="268" spans="2:18" x14ac:dyDescent="0.25">
      <c r="B268" s="26">
        <v>25</v>
      </c>
      <c r="C268" s="27">
        <v>-0.91300000000000003</v>
      </c>
      <c r="D268" s="27"/>
      <c r="E268" s="39">
        <f t="shared" si="88"/>
        <v>-0.9355</v>
      </c>
      <c r="F268" s="37">
        <f t="shared" si="89"/>
        <v>1</v>
      </c>
      <c r="G268" s="39">
        <f t="shared" si="90"/>
        <v>-0.9355</v>
      </c>
      <c r="H268" s="37"/>
      <c r="I268" s="26">
        <v>10</v>
      </c>
      <c r="J268" s="27">
        <v>0.317</v>
      </c>
      <c r="K268" s="39">
        <f t="shared" si="91"/>
        <v>0.31950000000000001</v>
      </c>
      <c r="L268" s="37">
        <f t="shared" si="92"/>
        <v>5</v>
      </c>
      <c r="M268" s="39">
        <f t="shared" si="93"/>
        <v>1.5975000000000001</v>
      </c>
      <c r="N268" s="30"/>
      <c r="O268" s="30"/>
      <c r="P268" s="30"/>
      <c r="Q268" s="32"/>
      <c r="R268" s="31"/>
    </row>
    <row r="269" spans="2:18" x14ac:dyDescent="0.25">
      <c r="B269" s="26">
        <v>26</v>
      </c>
      <c r="C269" s="27">
        <v>-0.7</v>
      </c>
      <c r="D269" s="27"/>
      <c r="E269" s="39">
        <f t="shared" si="88"/>
        <v>-0.80649999999999999</v>
      </c>
      <c r="F269" s="37">
        <f t="shared" si="89"/>
        <v>1</v>
      </c>
      <c r="G269" s="39">
        <f t="shared" si="90"/>
        <v>-0.80649999999999999</v>
      </c>
      <c r="H269" s="23"/>
      <c r="I269" s="26">
        <v>15</v>
      </c>
      <c r="J269" s="27">
        <v>0.311</v>
      </c>
      <c r="K269" s="39">
        <f t="shared" si="91"/>
        <v>0.314</v>
      </c>
      <c r="L269" s="37">
        <f t="shared" si="92"/>
        <v>5</v>
      </c>
      <c r="M269" s="39">
        <f t="shared" si="93"/>
        <v>1.57</v>
      </c>
      <c r="N269" s="34"/>
      <c r="O269" s="34"/>
      <c r="P269" s="34"/>
      <c r="Q269" s="32"/>
      <c r="R269" s="31"/>
    </row>
    <row r="270" spans="2:18" x14ac:dyDescent="0.25">
      <c r="B270" s="26">
        <v>27</v>
      </c>
      <c r="C270" s="27">
        <v>-0.44800000000000001</v>
      </c>
      <c r="E270" s="39">
        <f t="shared" si="88"/>
        <v>-0.57399999999999995</v>
      </c>
      <c r="F270" s="37">
        <f t="shared" si="89"/>
        <v>1</v>
      </c>
      <c r="G270" s="39">
        <f t="shared" si="90"/>
        <v>-0.57399999999999995</v>
      </c>
      <c r="H270" s="23"/>
      <c r="I270" s="26">
        <v>18.5</v>
      </c>
      <c r="J270" s="27">
        <v>0.30099999999999999</v>
      </c>
      <c r="K270" s="39">
        <f t="shared" si="91"/>
        <v>0.30599999999999999</v>
      </c>
      <c r="L270" s="37">
        <f t="shared" si="92"/>
        <v>3.5</v>
      </c>
      <c r="M270" s="39">
        <f t="shared" si="93"/>
        <v>1.071</v>
      </c>
      <c r="N270" s="34"/>
      <c r="O270" s="34"/>
      <c r="P270" s="34"/>
      <c r="Q270" s="32"/>
      <c r="R270" s="31"/>
    </row>
    <row r="271" spans="2:18" x14ac:dyDescent="0.25">
      <c r="B271" s="26">
        <v>28</v>
      </c>
      <c r="C271" s="27">
        <v>1.476</v>
      </c>
      <c r="D271" s="27" t="s">
        <v>22</v>
      </c>
      <c r="E271" s="39">
        <f t="shared" si="88"/>
        <v>0.51400000000000001</v>
      </c>
      <c r="F271" s="37">
        <f t="shared" si="89"/>
        <v>1</v>
      </c>
      <c r="G271" s="39">
        <f t="shared" si="90"/>
        <v>0.51400000000000001</v>
      </c>
      <c r="H271" s="23"/>
      <c r="I271" s="45">
        <f>I270+(J270-J271)*1.5</f>
        <v>21.351500000000001</v>
      </c>
      <c r="J271" s="46">
        <v>-1.6</v>
      </c>
      <c r="K271" s="39">
        <f t="shared" si="91"/>
        <v>-0.64950000000000008</v>
      </c>
      <c r="L271" s="37">
        <f t="shared" si="92"/>
        <v>2.8515000000000015</v>
      </c>
      <c r="M271" s="39">
        <f t="shared" si="93"/>
        <v>-1.8520492500000012</v>
      </c>
      <c r="N271" s="30"/>
      <c r="O271" s="30"/>
      <c r="P271" s="30"/>
      <c r="R271" s="31"/>
    </row>
    <row r="272" spans="2:18" x14ac:dyDescent="0.25">
      <c r="B272" s="26">
        <v>30</v>
      </c>
      <c r="C272" s="27">
        <v>1.472</v>
      </c>
      <c r="D272" s="27"/>
      <c r="E272" s="39">
        <f t="shared" si="88"/>
        <v>1.474</v>
      </c>
      <c r="F272" s="37">
        <f t="shared" si="89"/>
        <v>2</v>
      </c>
      <c r="G272" s="39">
        <f t="shared" si="90"/>
        <v>2.948</v>
      </c>
      <c r="H272" s="23"/>
      <c r="I272" s="47">
        <f>I271+2.25</f>
        <v>23.601500000000001</v>
      </c>
      <c r="J272" s="48">
        <f>J271</f>
        <v>-1.6</v>
      </c>
      <c r="K272" s="39">
        <f t="shared" si="91"/>
        <v>-1.6</v>
      </c>
      <c r="L272" s="37">
        <f t="shared" si="92"/>
        <v>2.25</v>
      </c>
      <c r="M272" s="39">
        <f t="shared" si="93"/>
        <v>-3.6</v>
      </c>
      <c r="N272" s="30"/>
      <c r="O272" s="30"/>
      <c r="P272" s="30"/>
      <c r="R272" s="31"/>
    </row>
    <row r="273" spans="2:18" x14ac:dyDescent="0.25">
      <c r="B273" s="26">
        <v>32</v>
      </c>
      <c r="C273" s="27">
        <v>0.312</v>
      </c>
      <c r="D273" s="27"/>
      <c r="E273" s="39">
        <f t="shared" si="88"/>
        <v>0.89200000000000002</v>
      </c>
      <c r="F273" s="37">
        <f t="shared" si="89"/>
        <v>2</v>
      </c>
      <c r="G273" s="39">
        <f t="shared" si="90"/>
        <v>1.784</v>
      </c>
      <c r="H273" s="23"/>
      <c r="I273" s="45">
        <f>I272+2.25</f>
        <v>25.851500000000001</v>
      </c>
      <c r="J273" s="46">
        <f>J271</f>
        <v>-1.6</v>
      </c>
      <c r="K273" s="39">
        <f t="shared" si="91"/>
        <v>-1.6</v>
      </c>
      <c r="L273" s="37">
        <f t="shared" si="92"/>
        <v>2.25</v>
      </c>
      <c r="M273" s="39">
        <f t="shared" si="93"/>
        <v>-3.6</v>
      </c>
      <c r="N273" s="30"/>
      <c r="O273" s="30"/>
      <c r="P273" s="30"/>
      <c r="R273" s="31"/>
    </row>
    <row r="274" spans="2:18" x14ac:dyDescent="0.25">
      <c r="B274" s="28">
        <v>35</v>
      </c>
      <c r="C274" s="36">
        <v>0.45700000000000002</v>
      </c>
      <c r="D274" s="36"/>
      <c r="E274" s="39">
        <f t="shared" si="88"/>
        <v>0.38450000000000001</v>
      </c>
      <c r="F274" s="37">
        <f t="shared" si="89"/>
        <v>3</v>
      </c>
      <c r="G274" s="39">
        <f t="shared" si="90"/>
        <v>1.1535</v>
      </c>
      <c r="I274" s="45">
        <f>I273+(J274-J273)*1.5</f>
        <v>30.201500000000003</v>
      </c>
      <c r="J274" s="49">
        <v>1.3</v>
      </c>
      <c r="K274" s="39">
        <f t="shared" si="91"/>
        <v>-0.15000000000000002</v>
      </c>
      <c r="L274" s="37">
        <f t="shared" si="92"/>
        <v>4.3500000000000014</v>
      </c>
      <c r="M274" s="39">
        <f t="shared" si="93"/>
        <v>-0.6525000000000003</v>
      </c>
      <c r="N274" s="30"/>
      <c r="O274" s="30"/>
      <c r="P274" s="30"/>
      <c r="R274" s="31"/>
    </row>
    <row r="275" spans="2:18" x14ac:dyDescent="0.25">
      <c r="B275" s="28">
        <v>40</v>
      </c>
      <c r="C275" s="36">
        <v>0.45200000000000001</v>
      </c>
      <c r="D275" s="36" t="s">
        <v>118</v>
      </c>
      <c r="E275" s="39">
        <f t="shared" si="88"/>
        <v>0.45450000000000002</v>
      </c>
      <c r="F275" s="37">
        <f t="shared" si="89"/>
        <v>5</v>
      </c>
      <c r="G275" s="39">
        <f t="shared" si="90"/>
        <v>2.2725</v>
      </c>
      <c r="I275" s="26">
        <v>32</v>
      </c>
      <c r="J275" s="27">
        <v>0.312</v>
      </c>
      <c r="K275" s="39">
        <f t="shared" si="91"/>
        <v>0.80600000000000005</v>
      </c>
      <c r="L275" s="37">
        <f t="shared" si="92"/>
        <v>1.7984999999999971</v>
      </c>
      <c r="M275" s="39">
        <f t="shared" si="93"/>
        <v>1.4495909999999979</v>
      </c>
      <c r="O275" s="34"/>
      <c r="P275" s="34"/>
    </row>
    <row r="276" spans="2:18" ht="15" x14ac:dyDescent="0.25">
      <c r="B276" s="38"/>
      <c r="C276" s="22"/>
      <c r="D276" s="22"/>
      <c r="E276" s="38"/>
      <c r="F276" s="37"/>
      <c r="G276" s="39"/>
      <c r="H276" s="50" t="s">
        <v>112</v>
      </c>
      <c r="I276" s="50"/>
      <c r="J276" s="37" t="e">
        <f>#REF!</f>
        <v>#REF!</v>
      </c>
      <c r="K276" s="39" t="s">
        <v>113</v>
      </c>
      <c r="L276" s="37" t="e">
        <f>#REF!</f>
        <v>#REF!</v>
      </c>
      <c r="M276" s="39" t="e">
        <f>J276-L276</f>
        <v>#REF!</v>
      </c>
      <c r="N276" s="34"/>
      <c r="O276" s="24"/>
      <c r="P276" s="24"/>
    </row>
    <row r="277" spans="2:18" ht="15" x14ac:dyDescent="0.25">
      <c r="B277" s="23" t="s">
        <v>110</v>
      </c>
      <c r="C277" s="23"/>
      <c r="D277" s="44">
        <v>1.3</v>
      </c>
      <c r="E277" s="44"/>
      <c r="J277" s="38"/>
      <c r="K277" s="38"/>
      <c r="L277" s="38"/>
      <c r="M277" s="38"/>
      <c r="N277" s="24"/>
      <c r="O277" s="24"/>
      <c r="P277" s="24"/>
    </row>
    <row r="278" spans="2:18" x14ac:dyDescent="0.25">
      <c r="B278" s="26">
        <v>0</v>
      </c>
      <c r="C278" s="27">
        <v>0.17199999999999999</v>
      </c>
      <c r="D278" s="27" t="s">
        <v>71</v>
      </c>
      <c r="E278" s="37"/>
      <c r="F278" s="37"/>
      <c r="G278" s="37"/>
      <c r="H278" s="37"/>
      <c r="I278" s="28"/>
      <c r="J278" s="29"/>
      <c r="K278" s="39"/>
      <c r="L278" s="37"/>
      <c r="M278" s="39"/>
      <c r="N278" s="30"/>
      <c r="O278" s="30"/>
      <c r="P278" s="30"/>
      <c r="R278" s="31"/>
    </row>
    <row r="279" spans="2:18" x14ac:dyDescent="0.25">
      <c r="B279" s="26">
        <v>5</v>
      </c>
      <c r="C279" s="27">
        <v>0.16600000000000001</v>
      </c>
      <c r="D279" s="27"/>
      <c r="E279" s="39">
        <f>(C278+C279)/2</f>
        <v>0.16899999999999998</v>
      </c>
      <c r="F279" s="37">
        <f>B279-B278</f>
        <v>5</v>
      </c>
      <c r="G279" s="39">
        <f>E279*F279</f>
        <v>0.84499999999999997</v>
      </c>
      <c r="H279" s="37"/>
      <c r="I279" s="26"/>
      <c r="J279" s="26"/>
      <c r="K279" s="39"/>
      <c r="L279" s="37"/>
      <c r="M279" s="39"/>
      <c r="N279" s="30"/>
      <c r="O279" s="30"/>
      <c r="P279" s="30"/>
      <c r="Q279" s="32"/>
      <c r="R279" s="31"/>
    </row>
    <row r="280" spans="2:18" x14ac:dyDescent="0.25">
      <c r="B280" s="26">
        <v>10</v>
      </c>
      <c r="C280" s="27">
        <v>0.157</v>
      </c>
      <c r="D280" s="27" t="s">
        <v>24</v>
      </c>
      <c r="E280" s="39">
        <f t="shared" ref="E280:E289" si="94">(C279+C280)/2</f>
        <v>0.1615</v>
      </c>
      <c r="F280" s="37">
        <f t="shared" ref="F280:F289" si="95">B280-B279</f>
        <v>5</v>
      </c>
      <c r="G280" s="39">
        <f t="shared" ref="G280:G289" si="96">E280*F280</f>
        <v>0.8075</v>
      </c>
      <c r="H280" s="37"/>
      <c r="I280" s="26"/>
      <c r="J280" s="26"/>
      <c r="K280" s="39"/>
      <c r="L280" s="37"/>
      <c r="M280" s="39"/>
      <c r="N280" s="30"/>
      <c r="O280" s="30"/>
      <c r="P280" s="30"/>
      <c r="Q280" s="32"/>
      <c r="R280" s="31"/>
    </row>
    <row r="281" spans="2:18" x14ac:dyDescent="0.25">
      <c r="B281" s="26">
        <v>11</v>
      </c>
      <c r="C281" s="27">
        <v>-0.80400000000000005</v>
      </c>
      <c r="D281" s="27"/>
      <c r="E281" s="39">
        <f t="shared" si="94"/>
        <v>-0.32350000000000001</v>
      </c>
      <c r="F281" s="37">
        <f t="shared" si="95"/>
        <v>1</v>
      </c>
      <c r="G281" s="39">
        <f t="shared" si="96"/>
        <v>-0.32350000000000001</v>
      </c>
      <c r="H281" s="37"/>
      <c r="I281" s="26"/>
      <c r="J281" s="26"/>
      <c r="K281" s="39"/>
      <c r="L281" s="37"/>
      <c r="M281" s="39"/>
      <c r="N281" s="30"/>
      <c r="O281" s="30"/>
      <c r="P281" s="30"/>
      <c r="Q281" s="32"/>
      <c r="R281" s="31"/>
    </row>
    <row r="282" spans="2:18" x14ac:dyDescent="0.25">
      <c r="B282" s="26">
        <v>12</v>
      </c>
      <c r="C282" s="27">
        <v>-1.054</v>
      </c>
      <c r="D282" s="27"/>
      <c r="E282" s="39">
        <f t="shared" si="94"/>
        <v>-0.92900000000000005</v>
      </c>
      <c r="F282" s="37">
        <f t="shared" si="95"/>
        <v>1</v>
      </c>
      <c r="G282" s="39">
        <f t="shared" si="96"/>
        <v>-0.92900000000000005</v>
      </c>
      <c r="H282" s="37"/>
      <c r="I282" s="26"/>
      <c r="J282" s="26"/>
      <c r="K282" s="39"/>
      <c r="L282" s="37"/>
      <c r="M282" s="39"/>
      <c r="N282" s="30"/>
      <c r="O282" s="30"/>
      <c r="P282" s="30"/>
      <c r="Q282" s="32"/>
      <c r="R282" s="31"/>
    </row>
    <row r="283" spans="2:18" x14ac:dyDescent="0.25">
      <c r="B283" s="26">
        <v>13</v>
      </c>
      <c r="C283" s="27">
        <v>-1.1040000000000001</v>
      </c>
      <c r="D283" s="27" t="s">
        <v>23</v>
      </c>
      <c r="E283" s="39">
        <f t="shared" si="94"/>
        <v>-1.0790000000000002</v>
      </c>
      <c r="F283" s="37">
        <f t="shared" si="95"/>
        <v>1</v>
      </c>
      <c r="G283" s="39">
        <f t="shared" si="96"/>
        <v>-1.0790000000000002</v>
      </c>
      <c r="H283" s="37"/>
      <c r="I283" s="26"/>
      <c r="J283" s="26"/>
      <c r="K283" s="39"/>
      <c r="L283" s="37"/>
      <c r="M283" s="39"/>
      <c r="N283" s="30"/>
      <c r="O283" s="30"/>
      <c r="P283" s="30"/>
      <c r="Q283" s="32"/>
      <c r="R283" s="31"/>
    </row>
    <row r="284" spans="2:18" x14ac:dyDescent="0.25">
      <c r="B284" s="26">
        <v>14</v>
      </c>
      <c r="C284" s="27">
        <v>-1.0529999999999999</v>
      </c>
      <c r="E284" s="39">
        <f t="shared" si="94"/>
        <v>-1.0785</v>
      </c>
      <c r="F284" s="37">
        <f t="shared" si="95"/>
        <v>1</v>
      </c>
      <c r="G284" s="39">
        <f t="shared" si="96"/>
        <v>-1.0785</v>
      </c>
      <c r="H284" s="37"/>
      <c r="I284" s="26"/>
      <c r="J284" s="26"/>
      <c r="K284" s="39"/>
      <c r="L284" s="37"/>
      <c r="M284" s="39"/>
      <c r="N284" s="30"/>
      <c r="O284" s="30"/>
      <c r="P284" s="30"/>
      <c r="Q284" s="32"/>
      <c r="R284" s="31"/>
    </row>
    <row r="285" spans="2:18" x14ac:dyDescent="0.25">
      <c r="B285" s="26">
        <v>15</v>
      </c>
      <c r="C285" s="27">
        <v>-0.80900000000000005</v>
      </c>
      <c r="D285" s="27"/>
      <c r="E285" s="39">
        <f t="shared" si="94"/>
        <v>-0.93100000000000005</v>
      </c>
      <c r="F285" s="37">
        <f t="shared" si="95"/>
        <v>1</v>
      </c>
      <c r="G285" s="39">
        <f t="shared" si="96"/>
        <v>-0.93100000000000005</v>
      </c>
      <c r="H285" s="37"/>
      <c r="I285" s="26">
        <v>0</v>
      </c>
      <c r="J285" s="27">
        <v>0.17199999999999999</v>
      </c>
      <c r="K285" s="39"/>
      <c r="L285" s="37"/>
      <c r="M285" s="39"/>
      <c r="N285" s="30"/>
      <c r="O285" s="30"/>
      <c r="P285" s="30"/>
      <c r="Q285" s="32"/>
      <c r="R285" s="31"/>
    </row>
    <row r="286" spans="2:18" x14ac:dyDescent="0.25">
      <c r="B286" s="26">
        <v>16</v>
      </c>
      <c r="C286" s="27">
        <v>0.17699999999999999</v>
      </c>
      <c r="D286" s="27" t="s">
        <v>22</v>
      </c>
      <c r="E286" s="39">
        <f t="shared" si="94"/>
        <v>-0.31600000000000006</v>
      </c>
      <c r="F286" s="37">
        <f t="shared" si="95"/>
        <v>1</v>
      </c>
      <c r="G286" s="39">
        <f t="shared" si="96"/>
        <v>-0.31600000000000006</v>
      </c>
      <c r="H286" s="37"/>
      <c r="I286" s="26">
        <v>5</v>
      </c>
      <c r="J286" s="27">
        <v>0.16600000000000001</v>
      </c>
      <c r="K286" s="39">
        <f t="shared" ref="K286:K289" si="97">AVERAGE(J285,J286)</f>
        <v>0.16899999999999998</v>
      </c>
      <c r="L286" s="37">
        <f t="shared" ref="L286:L289" si="98">I286-I285</f>
        <v>5</v>
      </c>
      <c r="M286" s="39">
        <f t="shared" ref="M286:M289" si="99">L286*K286</f>
        <v>0.84499999999999997</v>
      </c>
      <c r="N286" s="34"/>
      <c r="O286" s="34"/>
      <c r="P286" s="34"/>
      <c r="Q286" s="32"/>
      <c r="R286" s="31"/>
    </row>
    <row r="287" spans="2:18" x14ac:dyDescent="0.25">
      <c r="B287" s="26">
        <v>20</v>
      </c>
      <c r="C287" s="27">
        <v>0.182</v>
      </c>
      <c r="D287" s="27"/>
      <c r="E287" s="39">
        <f t="shared" si="94"/>
        <v>0.17949999999999999</v>
      </c>
      <c r="F287" s="37">
        <f t="shared" si="95"/>
        <v>4</v>
      </c>
      <c r="G287" s="39">
        <f t="shared" si="96"/>
        <v>0.71799999999999997</v>
      </c>
      <c r="H287" s="37"/>
      <c r="I287" s="26">
        <v>8.6999999999999993</v>
      </c>
      <c r="J287" s="27">
        <v>0.157</v>
      </c>
      <c r="K287" s="39">
        <f t="shared" si="97"/>
        <v>0.1615</v>
      </c>
      <c r="L287" s="37">
        <f t="shared" si="98"/>
        <v>3.6999999999999993</v>
      </c>
      <c r="M287" s="39">
        <f t="shared" si="99"/>
        <v>0.59754999999999991</v>
      </c>
      <c r="N287" s="30"/>
      <c r="O287" s="30"/>
      <c r="P287" s="30"/>
      <c r="Q287" s="32"/>
      <c r="R287" s="31"/>
    </row>
    <row r="288" spans="2:18" x14ac:dyDescent="0.25">
      <c r="B288" s="26">
        <v>25</v>
      </c>
      <c r="C288" s="27">
        <v>0.187</v>
      </c>
      <c r="E288" s="39">
        <f t="shared" si="94"/>
        <v>0.1845</v>
      </c>
      <c r="F288" s="37">
        <f t="shared" si="95"/>
        <v>5</v>
      </c>
      <c r="G288" s="39">
        <f t="shared" si="96"/>
        <v>0.92249999999999999</v>
      </c>
      <c r="H288" s="23"/>
      <c r="I288" s="45">
        <f>I287+(J287-J288)*1.5</f>
        <v>11.3355</v>
      </c>
      <c r="J288" s="46">
        <v>-1.6</v>
      </c>
      <c r="K288" s="39">
        <f t="shared" si="97"/>
        <v>-0.72150000000000003</v>
      </c>
      <c r="L288" s="37">
        <f t="shared" si="98"/>
        <v>2.6355000000000004</v>
      </c>
      <c r="M288" s="39">
        <f t="shared" si="99"/>
        <v>-1.9015132500000003</v>
      </c>
      <c r="N288" s="34"/>
      <c r="O288" s="34"/>
      <c r="P288" s="34"/>
      <c r="Q288" s="32"/>
      <c r="R288" s="31"/>
    </row>
    <row r="289" spans="2:18" x14ac:dyDescent="0.25">
      <c r="B289" s="26">
        <v>30</v>
      </c>
      <c r="C289" s="27">
        <v>0.192</v>
      </c>
      <c r="D289" s="27" t="s">
        <v>71</v>
      </c>
      <c r="E289" s="39">
        <f t="shared" si="94"/>
        <v>0.1895</v>
      </c>
      <c r="F289" s="37">
        <f t="shared" si="95"/>
        <v>5</v>
      </c>
      <c r="G289" s="39">
        <f t="shared" si="96"/>
        <v>0.94750000000000001</v>
      </c>
      <c r="H289" s="23"/>
      <c r="I289" s="47">
        <f>I288+2.25</f>
        <v>13.5855</v>
      </c>
      <c r="J289" s="48">
        <f>J288</f>
        <v>-1.6</v>
      </c>
      <c r="K289" s="39">
        <f t="shared" si="97"/>
        <v>-1.6</v>
      </c>
      <c r="L289" s="37">
        <f t="shared" si="98"/>
        <v>2.25</v>
      </c>
      <c r="M289" s="39">
        <f t="shared" si="99"/>
        <v>-3.6</v>
      </c>
      <c r="N289" s="34"/>
      <c r="O289" s="34"/>
      <c r="P289" s="34"/>
      <c r="Q289" s="32"/>
      <c r="R289" s="31"/>
    </row>
    <row r="290" spans="2:18" ht="15" x14ac:dyDescent="0.25">
      <c r="B290" s="23" t="s">
        <v>110</v>
      </c>
      <c r="C290" s="23"/>
      <c r="D290" s="44">
        <v>1.4</v>
      </c>
      <c r="E290" s="44"/>
      <c r="J290" s="38"/>
      <c r="K290" s="38"/>
      <c r="L290" s="38"/>
      <c r="M290" s="38"/>
      <c r="N290" s="24"/>
      <c r="O290" s="24"/>
      <c r="P290" s="24"/>
    </row>
    <row r="291" spans="2:18" x14ac:dyDescent="0.25">
      <c r="B291" s="26">
        <v>0</v>
      </c>
      <c r="C291" s="27">
        <v>-1.321</v>
      </c>
      <c r="D291" s="27" t="s">
        <v>119</v>
      </c>
      <c r="E291" s="37"/>
      <c r="F291" s="37"/>
      <c r="G291" s="37"/>
      <c r="H291" s="37"/>
      <c r="I291" s="28"/>
      <c r="J291" s="29"/>
      <c r="K291" s="39"/>
      <c r="L291" s="37"/>
      <c r="M291" s="39"/>
      <c r="N291" s="30"/>
      <c r="O291" s="30"/>
      <c r="P291" s="30"/>
      <c r="R291" s="31"/>
    </row>
    <row r="292" spans="2:18" x14ac:dyDescent="0.25">
      <c r="B292" s="26">
        <v>2</v>
      </c>
      <c r="C292" s="27">
        <v>-1.306</v>
      </c>
      <c r="D292" s="27"/>
      <c r="E292" s="39">
        <f>(C291+C292)/2</f>
        <v>-1.3134999999999999</v>
      </c>
      <c r="F292" s="37">
        <f>B292-B291</f>
        <v>2</v>
      </c>
      <c r="G292" s="39">
        <f>E292*F292</f>
        <v>-2.6269999999999998</v>
      </c>
      <c r="H292" s="37"/>
      <c r="I292" s="26"/>
      <c r="J292" s="26"/>
      <c r="K292" s="39"/>
      <c r="L292" s="37"/>
      <c r="M292" s="39"/>
      <c r="N292" s="30"/>
      <c r="O292" s="30"/>
      <c r="P292" s="30"/>
      <c r="Q292" s="32"/>
      <c r="R292" s="31"/>
    </row>
    <row r="293" spans="2:18" x14ac:dyDescent="0.25">
      <c r="B293" s="26">
        <v>5</v>
      </c>
      <c r="C293" s="27">
        <v>-1.206</v>
      </c>
      <c r="E293" s="39">
        <f t="shared" ref="E293:E307" si="100">(C292+C293)/2</f>
        <v>-1.256</v>
      </c>
      <c r="F293" s="37">
        <f t="shared" ref="F293:F307" si="101">B293-B292</f>
        <v>3</v>
      </c>
      <c r="G293" s="39">
        <f t="shared" ref="G293:G307" si="102">E293*F293</f>
        <v>-3.7679999999999998</v>
      </c>
      <c r="H293" s="37"/>
      <c r="I293" s="26"/>
      <c r="J293" s="26"/>
      <c r="K293" s="39"/>
      <c r="L293" s="37"/>
      <c r="M293" s="39"/>
      <c r="N293" s="30"/>
      <c r="O293" s="30"/>
      <c r="P293" s="30"/>
      <c r="Q293" s="32"/>
      <c r="R293" s="31"/>
    </row>
    <row r="294" spans="2:18" x14ac:dyDescent="0.25">
      <c r="B294" s="26">
        <v>7</v>
      </c>
      <c r="C294" s="27">
        <v>-0.16</v>
      </c>
      <c r="D294" s="27"/>
      <c r="E294" s="39">
        <f t="shared" si="100"/>
        <v>-0.68299999999999994</v>
      </c>
      <c r="F294" s="37">
        <f t="shared" si="101"/>
        <v>2</v>
      </c>
      <c r="G294" s="39">
        <f t="shared" si="102"/>
        <v>-1.3659999999999999</v>
      </c>
      <c r="H294" s="37"/>
      <c r="I294" s="26"/>
      <c r="J294" s="26"/>
      <c r="K294" s="39"/>
      <c r="L294" s="37"/>
      <c r="M294" s="39"/>
      <c r="N294" s="30"/>
      <c r="O294" s="30"/>
      <c r="P294" s="30"/>
      <c r="Q294" s="32"/>
      <c r="R294" s="31"/>
    </row>
    <row r="295" spans="2:18" x14ac:dyDescent="0.25">
      <c r="B295" s="26">
        <v>10</v>
      </c>
      <c r="C295" s="27">
        <v>-0.155</v>
      </c>
      <c r="D295" s="27" t="s">
        <v>24</v>
      </c>
      <c r="E295" s="39">
        <f t="shared" si="100"/>
        <v>-0.1575</v>
      </c>
      <c r="F295" s="37">
        <f t="shared" si="101"/>
        <v>3</v>
      </c>
      <c r="G295" s="39">
        <f t="shared" si="102"/>
        <v>-0.47250000000000003</v>
      </c>
      <c r="H295" s="37"/>
      <c r="I295" s="26"/>
      <c r="J295" s="26"/>
      <c r="K295" s="39"/>
      <c r="L295" s="37"/>
      <c r="M295" s="39"/>
      <c r="N295" s="30"/>
      <c r="O295" s="30"/>
      <c r="P295" s="30"/>
      <c r="Q295" s="32"/>
      <c r="R295" s="31"/>
    </row>
    <row r="296" spans="2:18" x14ac:dyDescent="0.25">
      <c r="B296" s="26">
        <v>11</v>
      </c>
      <c r="C296" s="27">
        <v>-0.70599999999999996</v>
      </c>
      <c r="D296" s="27"/>
      <c r="E296" s="39">
        <f t="shared" si="100"/>
        <v>-0.43049999999999999</v>
      </c>
      <c r="F296" s="37">
        <f t="shared" si="101"/>
        <v>1</v>
      </c>
      <c r="G296" s="39">
        <f t="shared" si="102"/>
        <v>-0.43049999999999999</v>
      </c>
      <c r="H296" s="37"/>
      <c r="I296" s="26"/>
      <c r="J296" s="26"/>
      <c r="K296" s="39"/>
      <c r="L296" s="37"/>
      <c r="M296" s="39"/>
      <c r="N296" s="30"/>
      <c r="O296" s="30"/>
      <c r="P296" s="30"/>
      <c r="Q296" s="32"/>
      <c r="R296" s="31"/>
    </row>
    <row r="297" spans="2:18" x14ac:dyDescent="0.25">
      <c r="B297" s="26">
        <v>12</v>
      </c>
      <c r="C297" s="27">
        <v>-0.96199999999999997</v>
      </c>
      <c r="E297" s="39">
        <f t="shared" si="100"/>
        <v>-0.83399999999999996</v>
      </c>
      <c r="F297" s="37">
        <f t="shared" si="101"/>
        <v>1</v>
      </c>
      <c r="G297" s="39">
        <f t="shared" si="102"/>
        <v>-0.83399999999999996</v>
      </c>
      <c r="H297" s="37"/>
      <c r="I297" s="26"/>
      <c r="J297" s="26"/>
      <c r="K297" s="39"/>
      <c r="L297" s="37"/>
      <c r="M297" s="39"/>
      <c r="N297" s="30"/>
      <c r="O297" s="30"/>
      <c r="P297" s="30"/>
      <c r="Q297" s="32"/>
      <c r="R297" s="31"/>
    </row>
    <row r="298" spans="2:18" x14ac:dyDescent="0.25">
      <c r="B298" s="26">
        <v>13</v>
      </c>
      <c r="C298" s="27">
        <v>-1.0109999999999999</v>
      </c>
      <c r="D298" s="27"/>
      <c r="E298" s="39">
        <f t="shared" si="100"/>
        <v>-0.98649999999999993</v>
      </c>
      <c r="F298" s="37">
        <f t="shared" si="101"/>
        <v>1</v>
      </c>
      <c r="G298" s="39">
        <f t="shared" si="102"/>
        <v>-0.98649999999999993</v>
      </c>
      <c r="H298" s="37"/>
      <c r="I298" s="26">
        <v>0</v>
      </c>
      <c r="J298" s="27">
        <v>-1.321</v>
      </c>
      <c r="K298" s="39"/>
      <c r="L298" s="37"/>
      <c r="M298" s="39"/>
      <c r="N298" s="30"/>
      <c r="O298" s="30"/>
      <c r="P298" s="30"/>
      <c r="Q298" s="32"/>
      <c r="R298" s="31"/>
    </row>
    <row r="299" spans="2:18" x14ac:dyDescent="0.25">
      <c r="B299" s="26">
        <v>14</v>
      </c>
      <c r="C299" s="27">
        <v>-1.155</v>
      </c>
      <c r="D299" s="27" t="s">
        <v>23</v>
      </c>
      <c r="E299" s="39">
        <f t="shared" si="100"/>
        <v>-1.083</v>
      </c>
      <c r="F299" s="37">
        <f t="shared" si="101"/>
        <v>1</v>
      </c>
      <c r="G299" s="39">
        <f t="shared" si="102"/>
        <v>-1.083</v>
      </c>
      <c r="H299" s="37"/>
      <c r="I299" s="26">
        <v>2</v>
      </c>
      <c r="J299" s="27">
        <v>-1.306</v>
      </c>
      <c r="K299" s="39">
        <f t="shared" ref="K299:K307" si="103">AVERAGE(J298,J299)</f>
        <v>-1.3134999999999999</v>
      </c>
      <c r="L299" s="37">
        <f t="shared" ref="L299:L307" si="104">I299-I298</f>
        <v>2</v>
      </c>
      <c r="M299" s="39">
        <f t="shared" ref="M299:M307" si="105">L299*K299</f>
        <v>-2.6269999999999998</v>
      </c>
      <c r="N299" s="34"/>
      <c r="O299" s="34"/>
      <c r="P299" s="34"/>
      <c r="Q299" s="32"/>
      <c r="R299" s="31"/>
    </row>
    <row r="300" spans="2:18" x14ac:dyDescent="0.25">
      <c r="B300" s="26">
        <v>15</v>
      </c>
      <c r="C300" s="27">
        <v>-1.0129999999999999</v>
      </c>
      <c r="D300" s="27"/>
      <c r="E300" s="39">
        <f t="shared" si="100"/>
        <v>-1.0840000000000001</v>
      </c>
      <c r="F300" s="37">
        <f t="shared" si="101"/>
        <v>1</v>
      </c>
      <c r="G300" s="39">
        <f t="shared" si="102"/>
        <v>-1.0840000000000001</v>
      </c>
      <c r="H300" s="37"/>
      <c r="I300" s="26">
        <v>5</v>
      </c>
      <c r="J300" s="27">
        <v>-1.206</v>
      </c>
      <c r="K300" s="39">
        <f t="shared" si="103"/>
        <v>-1.256</v>
      </c>
      <c r="L300" s="37">
        <f t="shared" si="104"/>
        <v>3</v>
      </c>
      <c r="M300" s="39">
        <f t="shared" si="105"/>
        <v>-3.7679999999999998</v>
      </c>
      <c r="N300" s="30"/>
      <c r="O300" s="30"/>
      <c r="P300" s="30"/>
      <c r="Q300" s="32"/>
      <c r="R300" s="31"/>
    </row>
    <row r="301" spans="2:18" x14ac:dyDescent="0.25">
      <c r="B301" s="26">
        <v>16</v>
      </c>
      <c r="C301" s="27">
        <v>-0.85499999999999998</v>
      </c>
      <c r="E301" s="39">
        <f t="shared" si="100"/>
        <v>-0.93399999999999994</v>
      </c>
      <c r="F301" s="37">
        <f t="shared" si="101"/>
        <v>1</v>
      </c>
      <c r="G301" s="39">
        <f t="shared" si="102"/>
        <v>-0.93399999999999994</v>
      </c>
      <c r="H301" s="23"/>
      <c r="I301" s="26">
        <v>7</v>
      </c>
      <c r="J301" s="27">
        <v>-0.16</v>
      </c>
      <c r="K301" s="39">
        <f t="shared" si="103"/>
        <v>-0.68299999999999994</v>
      </c>
      <c r="L301" s="37">
        <f t="shared" si="104"/>
        <v>2</v>
      </c>
      <c r="M301" s="39">
        <f t="shared" si="105"/>
        <v>-1.3659999999999999</v>
      </c>
      <c r="N301" s="34"/>
      <c r="O301" s="34"/>
      <c r="P301" s="34"/>
      <c r="Q301" s="32"/>
      <c r="R301" s="31"/>
    </row>
    <row r="302" spans="2:18" x14ac:dyDescent="0.25">
      <c r="B302" s="26">
        <v>17</v>
      </c>
      <c r="C302" s="27">
        <v>-0.70599999999999996</v>
      </c>
      <c r="D302" s="27"/>
      <c r="E302" s="39">
        <f t="shared" si="100"/>
        <v>-0.78049999999999997</v>
      </c>
      <c r="F302" s="37">
        <f t="shared" si="101"/>
        <v>1</v>
      </c>
      <c r="G302" s="39">
        <f t="shared" si="102"/>
        <v>-0.78049999999999997</v>
      </c>
      <c r="H302" s="23"/>
      <c r="I302" s="26">
        <v>9.5</v>
      </c>
      <c r="J302" s="27">
        <v>-0.155</v>
      </c>
      <c r="K302" s="39">
        <f t="shared" si="103"/>
        <v>-0.1575</v>
      </c>
      <c r="L302" s="37">
        <f t="shared" si="104"/>
        <v>2.5</v>
      </c>
      <c r="M302" s="39">
        <f t="shared" si="105"/>
        <v>-0.39374999999999999</v>
      </c>
      <c r="N302" s="34"/>
      <c r="O302" s="34"/>
      <c r="P302" s="34"/>
      <c r="Q302" s="32"/>
      <c r="R302" s="31"/>
    </row>
    <row r="303" spans="2:18" x14ac:dyDescent="0.25">
      <c r="B303" s="26">
        <v>18</v>
      </c>
      <c r="C303" s="27">
        <v>-1.0999999999999999E-2</v>
      </c>
      <c r="D303" s="27" t="s">
        <v>22</v>
      </c>
      <c r="E303" s="39">
        <f t="shared" si="100"/>
        <v>-0.35849999999999999</v>
      </c>
      <c r="F303" s="37">
        <f t="shared" si="101"/>
        <v>1</v>
      </c>
      <c r="G303" s="39">
        <f t="shared" si="102"/>
        <v>-0.35849999999999999</v>
      </c>
      <c r="H303" s="23"/>
      <c r="I303" s="45">
        <f>I302+(J302-J303)*1.5</f>
        <v>11.6675</v>
      </c>
      <c r="J303" s="46">
        <v>-1.6</v>
      </c>
      <c r="K303" s="39">
        <f t="shared" si="103"/>
        <v>-0.87750000000000006</v>
      </c>
      <c r="L303" s="37">
        <f t="shared" si="104"/>
        <v>2.1675000000000004</v>
      </c>
      <c r="M303" s="39">
        <f t="shared" si="105"/>
        <v>-1.9019812500000004</v>
      </c>
      <c r="N303" s="30"/>
      <c r="O303" s="30"/>
      <c r="P303" s="30"/>
      <c r="R303" s="31"/>
    </row>
    <row r="304" spans="2:18" x14ac:dyDescent="0.25">
      <c r="B304" s="26">
        <v>19</v>
      </c>
      <c r="C304" s="27">
        <v>-1.4999999999999999E-2</v>
      </c>
      <c r="D304" s="27"/>
      <c r="E304" s="39">
        <f t="shared" si="100"/>
        <v>-1.2999999999999999E-2</v>
      </c>
      <c r="F304" s="37">
        <f t="shared" si="101"/>
        <v>1</v>
      </c>
      <c r="G304" s="39">
        <f t="shared" si="102"/>
        <v>-1.2999999999999999E-2</v>
      </c>
      <c r="H304" s="23"/>
      <c r="I304" s="47">
        <f>I303+2.25</f>
        <v>13.9175</v>
      </c>
      <c r="J304" s="48">
        <f>J303</f>
        <v>-1.6</v>
      </c>
      <c r="K304" s="39">
        <f t="shared" si="103"/>
        <v>-1.6</v>
      </c>
      <c r="L304" s="37">
        <f t="shared" si="104"/>
        <v>2.25</v>
      </c>
      <c r="M304" s="39">
        <f t="shared" si="105"/>
        <v>-3.6</v>
      </c>
      <c r="N304" s="30"/>
      <c r="O304" s="30"/>
      <c r="P304" s="30"/>
      <c r="R304" s="31"/>
    </row>
    <row r="305" spans="2:18" x14ac:dyDescent="0.25">
      <c r="B305" s="26">
        <v>20</v>
      </c>
      <c r="C305" s="27">
        <v>-0.01</v>
      </c>
      <c r="D305" s="27"/>
      <c r="E305" s="39">
        <f t="shared" si="100"/>
        <v>-1.2500000000000001E-2</v>
      </c>
      <c r="F305" s="37">
        <f t="shared" si="101"/>
        <v>1</v>
      </c>
      <c r="G305" s="39">
        <f t="shared" si="102"/>
        <v>-1.2500000000000001E-2</v>
      </c>
      <c r="H305" s="23"/>
      <c r="I305" s="45">
        <f>I304+2.25</f>
        <v>16.1675</v>
      </c>
      <c r="J305" s="46">
        <f>J303</f>
        <v>-1.6</v>
      </c>
      <c r="K305" s="39">
        <f t="shared" si="103"/>
        <v>-1.6</v>
      </c>
      <c r="L305" s="37">
        <f t="shared" si="104"/>
        <v>2.25</v>
      </c>
      <c r="M305" s="39">
        <f t="shared" si="105"/>
        <v>-3.6</v>
      </c>
      <c r="N305" s="30"/>
      <c r="O305" s="30"/>
      <c r="P305" s="30"/>
      <c r="R305" s="31"/>
    </row>
    <row r="306" spans="2:18" x14ac:dyDescent="0.25">
      <c r="B306" s="28">
        <v>25</v>
      </c>
      <c r="C306" s="36">
        <v>-1E-3</v>
      </c>
      <c r="D306" s="36"/>
      <c r="E306" s="39">
        <f t="shared" si="100"/>
        <v>-5.4999999999999997E-3</v>
      </c>
      <c r="F306" s="37">
        <f t="shared" si="101"/>
        <v>5</v>
      </c>
      <c r="G306" s="39">
        <f t="shared" si="102"/>
        <v>-2.7499999999999997E-2</v>
      </c>
      <c r="I306" s="45">
        <f>I305+(J306-J305)*1.5</f>
        <v>18.567500000000003</v>
      </c>
      <c r="J306" s="49">
        <v>0</v>
      </c>
      <c r="K306" s="39">
        <f t="shared" si="103"/>
        <v>-0.8</v>
      </c>
      <c r="L306" s="37">
        <f t="shared" si="104"/>
        <v>2.4000000000000021</v>
      </c>
      <c r="M306" s="39">
        <f t="shared" si="105"/>
        <v>-1.9200000000000017</v>
      </c>
      <c r="N306" s="30"/>
      <c r="O306" s="30"/>
      <c r="P306" s="30"/>
      <c r="R306" s="31"/>
    </row>
    <row r="307" spans="2:18" x14ac:dyDescent="0.25">
      <c r="B307" s="28">
        <v>30</v>
      </c>
      <c r="C307" s="36">
        <v>-0.02</v>
      </c>
      <c r="D307" s="27" t="s">
        <v>118</v>
      </c>
      <c r="E307" s="39">
        <f t="shared" si="100"/>
        <v>-1.0500000000000001E-2</v>
      </c>
      <c r="F307" s="37">
        <f t="shared" si="101"/>
        <v>5</v>
      </c>
      <c r="G307" s="39">
        <f t="shared" si="102"/>
        <v>-5.2500000000000005E-2</v>
      </c>
      <c r="I307" s="26">
        <v>19</v>
      </c>
      <c r="J307" s="27">
        <v>-1.4999999999999999E-2</v>
      </c>
      <c r="K307" s="39">
        <f t="shared" si="103"/>
        <v>-7.4999999999999997E-3</v>
      </c>
      <c r="L307" s="37">
        <f t="shared" si="104"/>
        <v>0.43249999999999744</v>
      </c>
      <c r="M307" s="39">
        <f t="shared" si="105"/>
        <v>-3.2437499999999806E-3</v>
      </c>
      <c r="O307" s="34"/>
      <c r="P307" s="34"/>
    </row>
    <row r="308" spans="2:18" ht="15" x14ac:dyDescent="0.25">
      <c r="B308" s="23" t="s">
        <v>110</v>
      </c>
      <c r="C308" s="23"/>
      <c r="D308" s="44">
        <v>1.5</v>
      </c>
      <c r="E308" s="44"/>
      <c r="J308" s="38"/>
      <c r="K308" s="38"/>
      <c r="L308" s="38"/>
      <c r="M308" s="38"/>
      <c r="N308" s="24"/>
      <c r="O308" s="24"/>
      <c r="P308" s="24"/>
    </row>
    <row r="309" spans="2:18" x14ac:dyDescent="0.25">
      <c r="B309" s="26">
        <v>0</v>
      </c>
      <c r="C309" s="27">
        <v>1.9330000000000001</v>
      </c>
      <c r="D309" s="27" t="s">
        <v>120</v>
      </c>
      <c r="E309" s="37"/>
      <c r="F309" s="37"/>
      <c r="G309" s="37"/>
      <c r="H309" s="37"/>
      <c r="I309" s="28"/>
      <c r="J309" s="29"/>
      <c r="K309" s="39"/>
      <c r="L309" s="37"/>
      <c r="M309" s="39"/>
      <c r="N309" s="30"/>
      <c r="O309" s="30"/>
      <c r="P309" s="30"/>
      <c r="R309" s="31"/>
    </row>
    <row r="310" spans="2:18" x14ac:dyDescent="0.25">
      <c r="B310" s="26">
        <v>3</v>
      </c>
      <c r="C310" s="27">
        <v>1.327</v>
      </c>
      <c r="D310" s="27"/>
      <c r="E310" s="39">
        <f>(C309+C310)/2</f>
        <v>1.63</v>
      </c>
      <c r="F310" s="37">
        <f>B310-B309</f>
        <v>3</v>
      </c>
      <c r="G310" s="39">
        <f>E310*F310</f>
        <v>4.8899999999999997</v>
      </c>
      <c r="H310" s="37"/>
      <c r="I310" s="26">
        <v>0</v>
      </c>
      <c r="J310" s="27">
        <v>1.9330000000000001</v>
      </c>
      <c r="K310" s="39"/>
      <c r="L310" s="37"/>
      <c r="M310" s="39"/>
      <c r="N310" s="30"/>
      <c r="O310" s="30"/>
      <c r="P310" s="30"/>
      <c r="Q310" s="32"/>
      <c r="R310" s="31"/>
    </row>
    <row r="311" spans="2:18" x14ac:dyDescent="0.25">
      <c r="B311" s="26">
        <v>4</v>
      </c>
      <c r="C311" s="27">
        <v>1.32</v>
      </c>
      <c r="D311" s="27" t="s">
        <v>24</v>
      </c>
      <c r="E311" s="39">
        <f t="shared" ref="E311:E322" si="106">(C310+C311)/2</f>
        <v>1.3235000000000001</v>
      </c>
      <c r="F311" s="37">
        <f t="shared" ref="F311:F322" si="107">B311-B310</f>
        <v>1</v>
      </c>
      <c r="G311" s="39">
        <f t="shared" ref="G311:G322" si="108">E311*F311</f>
        <v>1.3235000000000001</v>
      </c>
      <c r="H311" s="37"/>
      <c r="I311" s="26">
        <v>3</v>
      </c>
      <c r="J311" s="27">
        <v>1.327</v>
      </c>
      <c r="K311" s="39">
        <f t="shared" ref="K311:K322" si="109">AVERAGE(J310,J311)</f>
        <v>1.63</v>
      </c>
      <c r="L311" s="37">
        <f t="shared" ref="L311:L322" si="110">I311-I310</f>
        <v>3</v>
      </c>
      <c r="M311" s="39">
        <f t="shared" ref="M311:M322" si="111">L311*K311</f>
        <v>4.8899999999999997</v>
      </c>
      <c r="N311" s="30"/>
      <c r="O311" s="30"/>
      <c r="P311" s="30"/>
      <c r="Q311" s="32"/>
      <c r="R311" s="31"/>
    </row>
    <row r="312" spans="2:18" x14ac:dyDescent="0.25">
      <c r="B312" s="26">
        <v>6</v>
      </c>
      <c r="C312" s="27">
        <v>-0.65600000000000003</v>
      </c>
      <c r="D312" s="27"/>
      <c r="E312" s="39">
        <f t="shared" si="106"/>
        <v>0.33200000000000002</v>
      </c>
      <c r="F312" s="37">
        <f t="shared" si="107"/>
        <v>2</v>
      </c>
      <c r="G312" s="39">
        <f t="shared" si="108"/>
        <v>0.66400000000000003</v>
      </c>
      <c r="H312" s="37"/>
      <c r="I312" s="26">
        <v>4</v>
      </c>
      <c r="J312" s="27">
        <v>1.32</v>
      </c>
      <c r="K312" s="39">
        <f t="shared" si="109"/>
        <v>1.3235000000000001</v>
      </c>
      <c r="L312" s="37">
        <f t="shared" si="110"/>
        <v>1</v>
      </c>
      <c r="M312" s="39">
        <f t="shared" si="111"/>
        <v>1.3235000000000001</v>
      </c>
      <c r="N312" s="30"/>
      <c r="O312" s="30"/>
      <c r="P312" s="30"/>
      <c r="Q312" s="32"/>
      <c r="R312" s="31"/>
    </row>
    <row r="313" spans="2:18" x14ac:dyDescent="0.25">
      <c r="B313" s="26">
        <v>7</v>
      </c>
      <c r="C313" s="27">
        <v>-0.80600000000000005</v>
      </c>
      <c r="D313" s="27"/>
      <c r="E313" s="39">
        <f t="shared" si="106"/>
        <v>-0.73100000000000009</v>
      </c>
      <c r="F313" s="37">
        <f t="shared" si="107"/>
        <v>1</v>
      </c>
      <c r="G313" s="39">
        <f t="shared" si="108"/>
        <v>-0.73100000000000009</v>
      </c>
      <c r="H313" s="37"/>
      <c r="I313" s="26">
        <v>6</v>
      </c>
      <c r="J313" s="27">
        <v>-0.65600000000000003</v>
      </c>
      <c r="K313" s="39">
        <f t="shared" si="109"/>
        <v>0.33200000000000002</v>
      </c>
      <c r="L313" s="37">
        <f t="shared" si="110"/>
        <v>2</v>
      </c>
      <c r="M313" s="39">
        <f t="shared" si="111"/>
        <v>0.66400000000000003</v>
      </c>
      <c r="N313" s="30"/>
      <c r="O313" s="30"/>
      <c r="P313" s="30"/>
      <c r="Q313" s="32"/>
      <c r="R313" s="31"/>
    </row>
    <row r="314" spans="2:18" x14ac:dyDescent="0.25">
      <c r="B314" s="26">
        <v>8</v>
      </c>
      <c r="C314" s="27">
        <v>-0.89700000000000002</v>
      </c>
      <c r="D314" s="27"/>
      <c r="E314" s="39">
        <f t="shared" si="106"/>
        <v>-0.85150000000000003</v>
      </c>
      <c r="F314" s="37">
        <f t="shared" si="107"/>
        <v>1</v>
      </c>
      <c r="G314" s="39">
        <f t="shared" si="108"/>
        <v>-0.85150000000000003</v>
      </c>
      <c r="H314" s="37"/>
      <c r="I314" s="45">
        <f>I313+(J313-J314)*1.5</f>
        <v>7.4160000000000004</v>
      </c>
      <c r="J314" s="46">
        <v>-1.6</v>
      </c>
      <c r="K314" s="39">
        <f t="shared" si="109"/>
        <v>-1.1280000000000001</v>
      </c>
      <c r="L314" s="37">
        <f t="shared" si="110"/>
        <v>1.4160000000000004</v>
      </c>
      <c r="M314" s="39">
        <f t="shared" si="111"/>
        <v>-1.5972480000000007</v>
      </c>
      <c r="N314" s="30"/>
      <c r="O314" s="30"/>
      <c r="P314" s="30"/>
      <c r="Q314" s="32"/>
      <c r="R314" s="31"/>
    </row>
    <row r="315" spans="2:18" x14ac:dyDescent="0.25">
      <c r="B315" s="26">
        <v>10</v>
      </c>
      <c r="C315" s="27">
        <v>-0.995</v>
      </c>
      <c r="D315" s="27" t="s">
        <v>23</v>
      </c>
      <c r="E315" s="39">
        <f t="shared" si="106"/>
        <v>-0.94599999999999995</v>
      </c>
      <c r="F315" s="37">
        <f t="shared" si="107"/>
        <v>2</v>
      </c>
      <c r="G315" s="39">
        <f t="shared" si="108"/>
        <v>-1.8919999999999999</v>
      </c>
      <c r="I315" s="47">
        <f>I314+2.25</f>
        <v>9.6660000000000004</v>
      </c>
      <c r="J315" s="48">
        <f>J314</f>
        <v>-1.6</v>
      </c>
      <c r="K315" s="39">
        <f t="shared" si="109"/>
        <v>-1.6</v>
      </c>
      <c r="L315" s="37">
        <f t="shared" si="110"/>
        <v>2.25</v>
      </c>
      <c r="M315" s="39">
        <f t="shared" si="111"/>
        <v>-3.6</v>
      </c>
      <c r="N315" s="30"/>
      <c r="O315" s="30"/>
      <c r="P315" s="30"/>
      <c r="Q315" s="32"/>
      <c r="R315" s="31"/>
    </row>
    <row r="316" spans="2:18" x14ac:dyDescent="0.25">
      <c r="B316" s="26">
        <v>12</v>
      </c>
      <c r="C316" s="27">
        <v>-0.9</v>
      </c>
      <c r="D316" s="27"/>
      <c r="E316" s="39">
        <f t="shared" si="106"/>
        <v>-0.94750000000000001</v>
      </c>
      <c r="F316" s="37">
        <f t="shared" si="107"/>
        <v>2</v>
      </c>
      <c r="G316" s="39">
        <f t="shared" si="108"/>
        <v>-1.895</v>
      </c>
      <c r="I316" s="45">
        <f>I315+2.25</f>
        <v>11.916</v>
      </c>
      <c r="J316" s="46">
        <f>J314</f>
        <v>-1.6</v>
      </c>
      <c r="K316" s="39">
        <f t="shared" si="109"/>
        <v>-1.6</v>
      </c>
      <c r="L316" s="37">
        <f t="shared" si="110"/>
        <v>2.25</v>
      </c>
      <c r="M316" s="39">
        <f t="shared" si="111"/>
        <v>-3.6</v>
      </c>
      <c r="N316" s="30"/>
      <c r="O316" s="30"/>
      <c r="P316" s="30"/>
      <c r="Q316" s="32"/>
      <c r="R316" s="31"/>
    </row>
    <row r="317" spans="2:18" x14ac:dyDescent="0.25">
      <c r="B317" s="26">
        <v>13</v>
      </c>
      <c r="C317" s="27">
        <v>-0.80700000000000005</v>
      </c>
      <c r="D317" s="27"/>
      <c r="E317" s="39">
        <f t="shared" si="106"/>
        <v>-0.85350000000000004</v>
      </c>
      <c r="F317" s="37">
        <f t="shared" si="107"/>
        <v>1</v>
      </c>
      <c r="G317" s="39">
        <f t="shared" si="108"/>
        <v>-0.85350000000000004</v>
      </c>
      <c r="I317" s="45">
        <f>I316+(J317-J316)*1.5</f>
        <v>13.116</v>
      </c>
      <c r="J317" s="49">
        <v>-0.8</v>
      </c>
      <c r="K317" s="39">
        <f t="shared" si="109"/>
        <v>-1.2000000000000002</v>
      </c>
      <c r="L317" s="37">
        <f t="shared" si="110"/>
        <v>1.1999999999999993</v>
      </c>
      <c r="M317" s="39">
        <f t="shared" si="111"/>
        <v>-1.4399999999999993</v>
      </c>
      <c r="N317" s="34"/>
      <c r="O317" s="34"/>
      <c r="P317" s="34"/>
      <c r="Q317" s="32"/>
      <c r="R317" s="31"/>
    </row>
    <row r="318" spans="2:18" x14ac:dyDescent="0.25">
      <c r="B318" s="26">
        <v>14</v>
      </c>
      <c r="C318" s="27">
        <v>-0.65500000000000003</v>
      </c>
      <c r="D318" s="27"/>
      <c r="E318" s="39">
        <f t="shared" si="106"/>
        <v>-0.73100000000000009</v>
      </c>
      <c r="F318" s="37">
        <f t="shared" si="107"/>
        <v>1</v>
      </c>
      <c r="G318" s="39">
        <f t="shared" si="108"/>
        <v>-0.73100000000000009</v>
      </c>
      <c r="H318" s="37"/>
      <c r="I318" s="26">
        <v>14</v>
      </c>
      <c r="J318" s="27">
        <v>-0.65500000000000003</v>
      </c>
      <c r="K318" s="39">
        <f t="shared" si="109"/>
        <v>-0.72750000000000004</v>
      </c>
      <c r="L318" s="37">
        <f t="shared" si="110"/>
        <v>0.88400000000000034</v>
      </c>
      <c r="M318" s="39">
        <f t="shared" si="111"/>
        <v>-0.64311000000000029</v>
      </c>
      <c r="N318" s="30"/>
      <c r="O318" s="30"/>
      <c r="P318" s="30"/>
      <c r="Q318" s="32"/>
      <c r="R318" s="31"/>
    </row>
    <row r="319" spans="2:18" x14ac:dyDescent="0.25">
      <c r="B319" s="26">
        <v>16</v>
      </c>
      <c r="C319" s="27">
        <v>-0.155</v>
      </c>
      <c r="D319" s="27" t="s">
        <v>22</v>
      </c>
      <c r="E319" s="39">
        <f t="shared" si="106"/>
        <v>-0.40500000000000003</v>
      </c>
      <c r="F319" s="37">
        <f t="shared" si="107"/>
        <v>2</v>
      </c>
      <c r="G319" s="39">
        <f t="shared" si="108"/>
        <v>-0.81</v>
      </c>
      <c r="H319" s="37"/>
      <c r="I319" s="26">
        <v>16</v>
      </c>
      <c r="J319" s="27">
        <v>-0.155</v>
      </c>
      <c r="K319" s="39">
        <f t="shared" si="109"/>
        <v>-0.40500000000000003</v>
      </c>
      <c r="L319" s="37">
        <f t="shared" si="110"/>
        <v>2</v>
      </c>
      <c r="M319" s="39">
        <f t="shared" si="111"/>
        <v>-0.81</v>
      </c>
      <c r="N319" s="34"/>
      <c r="O319" s="34"/>
      <c r="P319" s="34"/>
      <c r="Q319" s="32"/>
      <c r="R319" s="31"/>
    </row>
    <row r="320" spans="2:18" x14ac:dyDescent="0.25">
      <c r="B320" s="26">
        <v>20</v>
      </c>
      <c r="C320" s="27">
        <v>-0.14499999999999999</v>
      </c>
      <c r="D320" s="27"/>
      <c r="E320" s="39">
        <f t="shared" si="106"/>
        <v>-0.15</v>
      </c>
      <c r="F320" s="37">
        <f t="shared" si="107"/>
        <v>4</v>
      </c>
      <c r="G320" s="39">
        <f t="shared" si="108"/>
        <v>-0.6</v>
      </c>
      <c r="H320" s="37"/>
      <c r="I320" s="26">
        <v>20</v>
      </c>
      <c r="J320" s="27">
        <v>-0.14499999999999999</v>
      </c>
      <c r="K320" s="39">
        <f t="shared" si="109"/>
        <v>-0.15</v>
      </c>
      <c r="L320" s="37">
        <f t="shared" si="110"/>
        <v>4</v>
      </c>
      <c r="M320" s="39">
        <f t="shared" si="111"/>
        <v>-0.6</v>
      </c>
      <c r="N320" s="34"/>
      <c r="O320" s="34"/>
      <c r="P320" s="34"/>
      <c r="Q320" s="32"/>
      <c r="R320" s="31"/>
    </row>
    <row r="321" spans="2:18" x14ac:dyDescent="0.25">
      <c r="B321" s="26">
        <v>25</v>
      </c>
      <c r="C321" s="27">
        <v>-0.14000000000000001</v>
      </c>
      <c r="D321" s="27"/>
      <c r="E321" s="39">
        <f t="shared" si="106"/>
        <v>-0.14250000000000002</v>
      </c>
      <c r="F321" s="37">
        <f t="shared" si="107"/>
        <v>5</v>
      </c>
      <c r="G321" s="39">
        <f t="shared" si="108"/>
        <v>-0.71250000000000013</v>
      </c>
      <c r="H321" s="37"/>
      <c r="I321" s="26">
        <v>25</v>
      </c>
      <c r="J321" s="27">
        <v>-0.14000000000000001</v>
      </c>
      <c r="K321" s="39">
        <f t="shared" si="109"/>
        <v>-0.14250000000000002</v>
      </c>
      <c r="L321" s="37">
        <f t="shared" si="110"/>
        <v>5</v>
      </c>
      <c r="M321" s="39">
        <f t="shared" si="111"/>
        <v>-0.71250000000000013</v>
      </c>
      <c r="N321" s="30"/>
      <c r="O321" s="30"/>
      <c r="P321" s="30"/>
      <c r="R321" s="31"/>
    </row>
    <row r="322" spans="2:18" x14ac:dyDescent="0.25">
      <c r="B322" s="26">
        <v>30</v>
      </c>
      <c r="C322" s="27">
        <v>-0.13500000000000001</v>
      </c>
      <c r="D322" s="27" t="s">
        <v>71</v>
      </c>
      <c r="E322" s="39">
        <f t="shared" si="106"/>
        <v>-0.13750000000000001</v>
      </c>
      <c r="F322" s="37">
        <f t="shared" si="107"/>
        <v>5</v>
      </c>
      <c r="G322" s="39">
        <f t="shared" si="108"/>
        <v>-0.6875</v>
      </c>
      <c r="H322" s="23"/>
      <c r="I322" s="26">
        <v>30</v>
      </c>
      <c r="J322" s="27">
        <v>-0.13500000000000001</v>
      </c>
      <c r="K322" s="39">
        <f t="shared" si="109"/>
        <v>-0.13750000000000001</v>
      </c>
      <c r="L322" s="37">
        <f t="shared" si="110"/>
        <v>5</v>
      </c>
      <c r="M322" s="39">
        <f t="shared" si="111"/>
        <v>-0.6875</v>
      </c>
      <c r="N322" s="30"/>
      <c r="O322" s="30"/>
      <c r="P322" s="30"/>
      <c r="R322" s="31"/>
    </row>
    <row r="323" spans="2:18" x14ac:dyDescent="0.25">
      <c r="B323" s="28"/>
      <c r="C323" s="36"/>
      <c r="D323" s="36"/>
      <c r="E323" s="39"/>
      <c r="F323" s="37"/>
      <c r="G323" s="39"/>
      <c r="H323" s="37" t="s">
        <v>112</v>
      </c>
      <c r="I323" s="37"/>
      <c r="J323" s="37" t="e">
        <f>#REF!</f>
        <v>#REF!</v>
      </c>
      <c r="K323" s="39" t="s">
        <v>113</v>
      </c>
      <c r="L323" s="37" t="e">
        <f>#REF!</f>
        <v>#REF!</v>
      </c>
      <c r="M323" s="39" t="e">
        <f>J323-L323</f>
        <v>#REF!</v>
      </c>
      <c r="N323" s="30"/>
      <c r="O323" s="30"/>
      <c r="P323" s="30"/>
      <c r="R323" s="31"/>
    </row>
    <row r="324" spans="2:18" ht="15" x14ac:dyDescent="0.25">
      <c r="B324" s="23" t="s">
        <v>110</v>
      </c>
      <c r="C324" s="23"/>
      <c r="D324" s="44">
        <v>1.6</v>
      </c>
      <c r="E324" s="44"/>
      <c r="J324" s="38"/>
      <c r="K324" s="38"/>
      <c r="L324" s="38"/>
      <c r="M324" s="38"/>
      <c r="N324" s="24"/>
      <c r="O324" s="24"/>
      <c r="P324" s="24"/>
    </row>
    <row r="325" spans="2:18" x14ac:dyDescent="0.25">
      <c r="B325" s="42"/>
      <c r="C325" s="42"/>
      <c r="D325" s="42"/>
      <c r="E325" s="42"/>
      <c r="F325" s="42"/>
      <c r="G325" s="42"/>
      <c r="I325" s="42"/>
      <c r="J325" s="42"/>
      <c r="K325" s="42"/>
      <c r="L325" s="42"/>
      <c r="M325" s="42"/>
      <c r="N325" s="25"/>
      <c r="O325" s="25"/>
      <c r="P325" s="30"/>
    </row>
    <row r="326" spans="2:18" x14ac:dyDescent="0.25">
      <c r="B326" s="26">
        <v>0</v>
      </c>
      <c r="C326" s="27">
        <v>-1.264</v>
      </c>
      <c r="D326" s="27" t="s">
        <v>115</v>
      </c>
      <c r="E326" s="37"/>
      <c r="F326" s="37"/>
      <c r="G326" s="37"/>
      <c r="H326" s="37"/>
      <c r="I326" s="28"/>
      <c r="J326" s="29"/>
      <c r="K326" s="39"/>
      <c r="L326" s="37"/>
      <c r="M326" s="39"/>
      <c r="N326" s="30"/>
      <c r="O326" s="30"/>
      <c r="P326" s="30"/>
      <c r="R326" s="31"/>
    </row>
    <row r="327" spans="2:18" x14ac:dyDescent="0.25">
      <c r="B327" s="26">
        <v>3</v>
      </c>
      <c r="C327" s="27">
        <v>-0.71499999999999997</v>
      </c>
      <c r="D327" s="27"/>
      <c r="E327" s="39">
        <f>(C326+C327)/2</f>
        <v>-0.98950000000000005</v>
      </c>
      <c r="F327" s="37">
        <f>B327-B326</f>
        <v>3</v>
      </c>
      <c r="G327" s="39">
        <f>E327*F327</f>
        <v>-2.9685000000000001</v>
      </c>
      <c r="H327" s="37"/>
      <c r="I327" s="31"/>
      <c r="J327" s="31"/>
      <c r="K327" s="39"/>
      <c r="L327" s="37"/>
      <c r="M327" s="39"/>
      <c r="N327" s="30"/>
      <c r="O327" s="30"/>
      <c r="P327" s="30"/>
      <c r="Q327" s="32"/>
      <c r="R327" s="31"/>
    </row>
    <row r="328" spans="2:18" x14ac:dyDescent="0.25">
      <c r="B328" s="26">
        <v>6</v>
      </c>
      <c r="C328" s="27">
        <v>-0.45400000000000001</v>
      </c>
      <c r="E328" s="39">
        <f t="shared" ref="E328:E341" si="112">(C327+C328)/2</f>
        <v>-0.58450000000000002</v>
      </c>
      <c r="F328" s="37">
        <f t="shared" ref="F328:F341" si="113">B328-B327</f>
        <v>3</v>
      </c>
      <c r="G328" s="39">
        <f t="shared" ref="G328:G341" si="114">E328*F328</f>
        <v>-1.7535000000000001</v>
      </c>
      <c r="H328" s="37"/>
      <c r="I328" s="31"/>
      <c r="J328" s="31"/>
      <c r="K328" s="39"/>
      <c r="L328" s="37"/>
      <c r="M328" s="39"/>
      <c r="N328" s="30"/>
      <c r="O328" s="30"/>
      <c r="P328" s="30"/>
      <c r="Q328" s="32"/>
      <c r="R328" s="31"/>
    </row>
    <row r="329" spans="2:18" x14ac:dyDescent="0.25">
      <c r="B329" s="26">
        <v>8</v>
      </c>
      <c r="C329" s="27">
        <v>-0.31</v>
      </c>
      <c r="D329" s="27"/>
      <c r="E329" s="39">
        <f t="shared" si="112"/>
        <v>-0.38200000000000001</v>
      </c>
      <c r="F329" s="37">
        <f t="shared" si="113"/>
        <v>2</v>
      </c>
      <c r="G329" s="39">
        <f t="shared" si="114"/>
        <v>-0.76400000000000001</v>
      </c>
      <c r="H329" s="37"/>
      <c r="I329" s="31"/>
      <c r="J329" s="31"/>
      <c r="K329" s="39"/>
      <c r="L329" s="37"/>
      <c r="M329" s="39"/>
      <c r="N329" s="30"/>
      <c r="O329" s="30"/>
      <c r="P329" s="30"/>
      <c r="Q329" s="32"/>
      <c r="R329" s="31"/>
    </row>
    <row r="330" spans="2:18" x14ac:dyDescent="0.25">
      <c r="B330" s="26">
        <v>10</v>
      </c>
      <c r="C330" s="27">
        <v>-0.315</v>
      </c>
      <c r="D330" s="27" t="s">
        <v>24</v>
      </c>
      <c r="E330" s="39">
        <f t="shared" si="112"/>
        <v>-0.3125</v>
      </c>
      <c r="F330" s="37">
        <f t="shared" si="113"/>
        <v>2</v>
      </c>
      <c r="G330" s="39">
        <f t="shared" si="114"/>
        <v>-0.625</v>
      </c>
      <c r="H330" s="37"/>
      <c r="I330" s="31"/>
      <c r="J330" s="31"/>
      <c r="K330" s="39"/>
      <c r="L330" s="37"/>
      <c r="M330" s="39"/>
      <c r="N330" s="30"/>
      <c r="O330" s="30"/>
      <c r="P330" s="30"/>
      <c r="Q330" s="32"/>
      <c r="R330" s="31"/>
    </row>
    <row r="331" spans="2:18" x14ac:dyDescent="0.25">
      <c r="B331" s="26">
        <v>11</v>
      </c>
      <c r="C331" s="27">
        <v>-0.41599999999999998</v>
      </c>
      <c r="D331" s="27"/>
      <c r="E331" s="39">
        <f t="shared" si="112"/>
        <v>-0.36549999999999999</v>
      </c>
      <c r="F331" s="37">
        <f t="shared" si="113"/>
        <v>1</v>
      </c>
      <c r="G331" s="39">
        <f t="shared" si="114"/>
        <v>-0.36549999999999999</v>
      </c>
      <c r="H331" s="37"/>
      <c r="I331" s="26">
        <v>0</v>
      </c>
      <c r="J331" s="27">
        <v>-1.264</v>
      </c>
      <c r="K331" s="39"/>
      <c r="L331" s="37"/>
      <c r="M331" s="39"/>
      <c r="N331" s="30"/>
      <c r="O331" s="30"/>
      <c r="P331" s="30"/>
      <c r="Q331" s="32"/>
      <c r="R331" s="31"/>
    </row>
    <row r="332" spans="2:18" x14ac:dyDescent="0.25">
      <c r="B332" s="26">
        <v>12</v>
      </c>
      <c r="C332" s="27">
        <v>-0.61499999999999999</v>
      </c>
      <c r="E332" s="39">
        <f t="shared" si="112"/>
        <v>-0.51549999999999996</v>
      </c>
      <c r="F332" s="37">
        <f t="shared" si="113"/>
        <v>1</v>
      </c>
      <c r="G332" s="39">
        <f t="shared" si="114"/>
        <v>-0.51549999999999996</v>
      </c>
      <c r="I332" s="26">
        <v>3</v>
      </c>
      <c r="J332" s="27">
        <v>-0.71499999999999997</v>
      </c>
      <c r="K332" s="39">
        <f t="shared" ref="K332:K341" si="115">AVERAGE(J331,J332)</f>
        <v>-0.98950000000000005</v>
      </c>
      <c r="L332" s="37">
        <f t="shared" ref="L332:L341" si="116">I332-I331</f>
        <v>3</v>
      </c>
      <c r="M332" s="39">
        <f t="shared" ref="M332:M341" si="117">L332*K332</f>
        <v>-2.9685000000000001</v>
      </c>
      <c r="N332" s="30"/>
      <c r="O332" s="30"/>
      <c r="P332" s="30"/>
      <c r="Q332" s="32"/>
      <c r="R332" s="31"/>
    </row>
    <row r="333" spans="2:18" x14ac:dyDescent="0.25">
      <c r="B333" s="26">
        <v>13</v>
      </c>
      <c r="C333" s="27">
        <v>-0.80600000000000005</v>
      </c>
      <c r="D333" s="27"/>
      <c r="E333" s="39">
        <f t="shared" si="112"/>
        <v>-0.71050000000000002</v>
      </c>
      <c r="F333" s="37">
        <f t="shared" si="113"/>
        <v>1</v>
      </c>
      <c r="G333" s="39">
        <f t="shared" si="114"/>
        <v>-0.71050000000000002</v>
      </c>
      <c r="I333" s="26">
        <v>6</v>
      </c>
      <c r="J333" s="27">
        <v>-0.45400000000000001</v>
      </c>
      <c r="K333" s="39">
        <f t="shared" si="115"/>
        <v>-0.58450000000000002</v>
      </c>
      <c r="L333" s="37">
        <f t="shared" si="116"/>
        <v>3</v>
      </c>
      <c r="M333" s="39">
        <f t="shared" si="117"/>
        <v>-1.7535000000000001</v>
      </c>
      <c r="N333" s="30"/>
      <c r="O333" s="30"/>
      <c r="P333" s="30"/>
      <c r="Q333" s="32"/>
      <c r="R333" s="31"/>
    </row>
    <row r="334" spans="2:18" x14ac:dyDescent="0.25">
      <c r="B334" s="26">
        <v>14</v>
      </c>
      <c r="C334" s="27">
        <v>-0.84399999999999997</v>
      </c>
      <c r="D334" s="27" t="s">
        <v>23</v>
      </c>
      <c r="E334" s="39">
        <f t="shared" si="112"/>
        <v>-0.82499999999999996</v>
      </c>
      <c r="F334" s="37">
        <f t="shared" si="113"/>
        <v>1</v>
      </c>
      <c r="G334" s="39">
        <f t="shared" si="114"/>
        <v>-0.82499999999999996</v>
      </c>
      <c r="I334" s="26">
        <v>8</v>
      </c>
      <c r="J334" s="27">
        <v>-0.31</v>
      </c>
      <c r="K334" s="39">
        <f t="shared" si="115"/>
        <v>-0.38200000000000001</v>
      </c>
      <c r="L334" s="37">
        <f t="shared" si="116"/>
        <v>2</v>
      </c>
      <c r="M334" s="39">
        <f t="shared" si="117"/>
        <v>-0.76400000000000001</v>
      </c>
      <c r="N334" s="34"/>
      <c r="O334" s="34"/>
      <c r="P334" s="34"/>
      <c r="Q334" s="32"/>
      <c r="R334" s="31"/>
    </row>
    <row r="335" spans="2:18" x14ac:dyDescent="0.25">
      <c r="B335" s="26">
        <v>15</v>
      </c>
      <c r="C335" s="27">
        <v>-0.80500000000000005</v>
      </c>
      <c r="D335" s="27"/>
      <c r="E335" s="39">
        <f t="shared" si="112"/>
        <v>-0.82450000000000001</v>
      </c>
      <c r="F335" s="37">
        <f t="shared" si="113"/>
        <v>1</v>
      </c>
      <c r="G335" s="39">
        <f t="shared" si="114"/>
        <v>-0.82450000000000001</v>
      </c>
      <c r="H335" s="37"/>
      <c r="I335" s="26">
        <v>10</v>
      </c>
      <c r="J335" s="27">
        <v>-0.315</v>
      </c>
      <c r="K335" s="39">
        <f t="shared" si="115"/>
        <v>-0.3125</v>
      </c>
      <c r="L335" s="37">
        <f t="shared" si="116"/>
        <v>2</v>
      </c>
      <c r="M335" s="39">
        <f t="shared" si="117"/>
        <v>-0.625</v>
      </c>
      <c r="N335" s="30"/>
      <c r="O335" s="30"/>
      <c r="P335" s="30"/>
      <c r="Q335" s="32"/>
      <c r="R335" s="31"/>
    </row>
    <row r="336" spans="2:18" x14ac:dyDescent="0.25">
      <c r="B336" s="26">
        <v>16</v>
      </c>
      <c r="C336" s="27">
        <v>-0.61599999999999999</v>
      </c>
      <c r="E336" s="39">
        <f t="shared" si="112"/>
        <v>-0.71050000000000002</v>
      </c>
      <c r="F336" s="37">
        <f t="shared" si="113"/>
        <v>1</v>
      </c>
      <c r="G336" s="39">
        <f t="shared" si="114"/>
        <v>-0.71050000000000002</v>
      </c>
      <c r="H336" s="37"/>
      <c r="I336" s="45">
        <f>I335+(J335-J336)*1.5</f>
        <v>11.9275</v>
      </c>
      <c r="J336" s="46">
        <v>-1.6</v>
      </c>
      <c r="K336" s="39">
        <f t="shared" si="115"/>
        <v>-0.95750000000000002</v>
      </c>
      <c r="L336" s="37">
        <f t="shared" si="116"/>
        <v>1.9275000000000002</v>
      </c>
      <c r="M336" s="39">
        <f t="shared" si="117"/>
        <v>-1.8455812500000002</v>
      </c>
      <c r="N336" s="34"/>
      <c r="O336" s="34"/>
      <c r="P336" s="34"/>
      <c r="Q336" s="32"/>
      <c r="R336" s="31"/>
    </row>
    <row r="337" spans="2:18" x14ac:dyDescent="0.25">
      <c r="B337" s="26">
        <v>17</v>
      </c>
      <c r="C337" s="27">
        <v>-0.41499999999999998</v>
      </c>
      <c r="D337" s="27"/>
      <c r="E337" s="39">
        <f t="shared" si="112"/>
        <v>-0.51549999999999996</v>
      </c>
      <c r="F337" s="37">
        <f t="shared" si="113"/>
        <v>1</v>
      </c>
      <c r="G337" s="39">
        <f t="shared" si="114"/>
        <v>-0.51549999999999996</v>
      </c>
      <c r="H337" s="37"/>
      <c r="I337" s="47">
        <f>I336+2.25</f>
        <v>14.1775</v>
      </c>
      <c r="J337" s="48">
        <f>J336</f>
        <v>-1.6</v>
      </c>
      <c r="K337" s="39">
        <f t="shared" si="115"/>
        <v>-1.6</v>
      </c>
      <c r="L337" s="37">
        <f t="shared" si="116"/>
        <v>2.25</v>
      </c>
      <c r="M337" s="39">
        <f t="shared" si="117"/>
        <v>-3.6</v>
      </c>
      <c r="N337" s="34"/>
      <c r="O337" s="34"/>
      <c r="P337" s="34"/>
      <c r="Q337" s="32"/>
      <c r="R337" s="31"/>
    </row>
    <row r="338" spans="2:18" x14ac:dyDescent="0.25">
      <c r="B338" s="26">
        <v>18</v>
      </c>
      <c r="C338" s="27">
        <v>-8.5999999999999993E-2</v>
      </c>
      <c r="D338" s="27" t="s">
        <v>22</v>
      </c>
      <c r="E338" s="39">
        <f t="shared" si="112"/>
        <v>-0.2505</v>
      </c>
      <c r="F338" s="37">
        <f t="shared" si="113"/>
        <v>1</v>
      </c>
      <c r="G338" s="39">
        <f t="shared" si="114"/>
        <v>-0.2505</v>
      </c>
      <c r="H338" s="37"/>
      <c r="I338" s="45">
        <f>I337+2.25</f>
        <v>16.427500000000002</v>
      </c>
      <c r="J338" s="46">
        <f>J336</f>
        <v>-1.6</v>
      </c>
      <c r="K338" s="39">
        <f t="shared" si="115"/>
        <v>-1.6</v>
      </c>
      <c r="L338" s="37">
        <f t="shared" si="116"/>
        <v>2.2500000000000018</v>
      </c>
      <c r="M338" s="39">
        <f t="shared" si="117"/>
        <v>-3.6000000000000032</v>
      </c>
      <c r="N338" s="30"/>
      <c r="O338" s="30"/>
      <c r="P338" s="30"/>
      <c r="R338" s="31"/>
    </row>
    <row r="339" spans="2:18" x14ac:dyDescent="0.25">
      <c r="B339" s="26">
        <v>25</v>
      </c>
      <c r="C339" s="27">
        <v>9.0999999999999998E-2</v>
      </c>
      <c r="D339" s="27"/>
      <c r="E339" s="39">
        <f t="shared" si="112"/>
        <v>2.5000000000000022E-3</v>
      </c>
      <c r="F339" s="37">
        <f t="shared" si="113"/>
        <v>7</v>
      </c>
      <c r="G339" s="39">
        <f t="shared" si="114"/>
        <v>1.7500000000000016E-2</v>
      </c>
      <c r="H339" s="23"/>
      <c r="I339" s="45">
        <f>I338+(J339-J338)*1.5</f>
        <v>18.722500000000004</v>
      </c>
      <c r="J339" s="49">
        <v>-7.0000000000000007E-2</v>
      </c>
      <c r="K339" s="39">
        <f t="shared" si="115"/>
        <v>-0.83500000000000008</v>
      </c>
      <c r="L339" s="37">
        <f t="shared" si="116"/>
        <v>2.2950000000000017</v>
      </c>
      <c r="M339" s="39">
        <f t="shared" si="117"/>
        <v>-1.9163250000000016</v>
      </c>
      <c r="N339" s="30"/>
      <c r="O339" s="30"/>
      <c r="P339" s="30"/>
      <c r="R339" s="31"/>
    </row>
    <row r="340" spans="2:18" x14ac:dyDescent="0.25">
      <c r="B340" s="26">
        <v>30</v>
      </c>
      <c r="C340" s="27">
        <v>9.6000000000000002E-2</v>
      </c>
      <c r="D340" s="27"/>
      <c r="E340" s="39">
        <f t="shared" si="112"/>
        <v>9.35E-2</v>
      </c>
      <c r="F340" s="37">
        <f t="shared" si="113"/>
        <v>5</v>
      </c>
      <c r="G340" s="39">
        <f t="shared" si="114"/>
        <v>0.46750000000000003</v>
      </c>
      <c r="H340" s="23"/>
      <c r="I340" s="26">
        <v>25</v>
      </c>
      <c r="J340" s="27">
        <v>9.0999999999999998E-2</v>
      </c>
      <c r="K340" s="39">
        <f t="shared" si="115"/>
        <v>1.0499999999999995E-2</v>
      </c>
      <c r="L340" s="37">
        <f t="shared" si="116"/>
        <v>6.2774999999999963</v>
      </c>
      <c r="M340" s="39">
        <f t="shared" si="117"/>
        <v>6.5913749999999938E-2</v>
      </c>
      <c r="N340" s="30"/>
      <c r="O340" s="30"/>
      <c r="P340" s="30"/>
      <c r="R340" s="31"/>
    </row>
    <row r="341" spans="2:18" x14ac:dyDescent="0.25">
      <c r="B341" s="28">
        <v>35</v>
      </c>
      <c r="C341" s="36">
        <v>0.106</v>
      </c>
      <c r="D341" s="27" t="s">
        <v>71</v>
      </c>
      <c r="E341" s="39">
        <f t="shared" si="112"/>
        <v>0.10100000000000001</v>
      </c>
      <c r="F341" s="37">
        <f t="shared" si="113"/>
        <v>5</v>
      </c>
      <c r="G341" s="39">
        <f t="shared" si="114"/>
        <v>0.505</v>
      </c>
      <c r="H341" s="23"/>
      <c r="I341" s="26">
        <v>30</v>
      </c>
      <c r="J341" s="27">
        <v>9.6000000000000002E-2</v>
      </c>
      <c r="K341" s="39">
        <f t="shared" si="115"/>
        <v>9.35E-2</v>
      </c>
      <c r="L341" s="37">
        <f t="shared" si="116"/>
        <v>5</v>
      </c>
      <c r="M341" s="39">
        <f t="shared" si="117"/>
        <v>0.46750000000000003</v>
      </c>
      <c r="N341" s="30"/>
      <c r="O341" s="30"/>
      <c r="P341" s="30"/>
      <c r="R341" s="31"/>
    </row>
    <row r="342" spans="2:18" x14ac:dyDescent="0.25">
      <c r="B342" s="28"/>
      <c r="C342" s="36"/>
      <c r="D342" s="36"/>
      <c r="E342" s="39"/>
      <c r="F342" s="37"/>
      <c r="G342" s="39"/>
      <c r="H342" s="37" t="s">
        <v>112</v>
      </c>
      <c r="I342" s="37"/>
      <c r="J342" s="37" t="e">
        <f>#REF!</f>
        <v>#REF!</v>
      </c>
      <c r="K342" s="39" t="s">
        <v>113</v>
      </c>
      <c r="L342" s="37" t="e">
        <f>#REF!</f>
        <v>#REF!</v>
      </c>
      <c r="M342" s="39" t="e">
        <f>J342-L342</f>
        <v>#REF!</v>
      </c>
      <c r="N342" s="30"/>
      <c r="O342" s="30"/>
      <c r="P342" s="30"/>
      <c r="R342" s="31"/>
    </row>
    <row r="343" spans="2:18" ht="15" x14ac:dyDescent="0.25">
      <c r="B343" s="23" t="s">
        <v>110</v>
      </c>
      <c r="C343" s="23"/>
      <c r="D343" s="44">
        <v>1.7</v>
      </c>
      <c r="E343" s="44"/>
      <c r="J343" s="38"/>
      <c r="K343" s="38"/>
      <c r="L343" s="38"/>
      <c r="M343" s="38"/>
      <c r="N343" s="24"/>
      <c r="O343" s="24"/>
      <c r="P343" s="24"/>
    </row>
    <row r="344" spans="2:18" x14ac:dyDescent="0.25">
      <c r="B344" s="42"/>
      <c r="C344" s="42"/>
      <c r="D344" s="42"/>
      <c r="E344" s="42"/>
      <c r="F344" s="42"/>
      <c r="G344" s="42"/>
      <c r="I344" s="42"/>
      <c r="J344" s="42"/>
      <c r="K344" s="42"/>
      <c r="L344" s="42"/>
      <c r="M344" s="42"/>
      <c r="N344" s="25"/>
      <c r="O344" s="25"/>
      <c r="P344" s="30"/>
    </row>
    <row r="345" spans="2:18" x14ac:dyDescent="0.25">
      <c r="B345" s="26">
        <v>0</v>
      </c>
      <c r="C345" s="27">
        <v>-1.1870000000000001</v>
      </c>
      <c r="D345" s="27" t="s">
        <v>115</v>
      </c>
      <c r="E345" s="37"/>
      <c r="F345" s="37"/>
      <c r="G345" s="37"/>
      <c r="H345" s="37"/>
      <c r="I345" s="28"/>
      <c r="J345" s="29"/>
      <c r="K345" s="39"/>
      <c r="L345" s="37"/>
      <c r="M345" s="39"/>
      <c r="N345" s="30"/>
      <c r="O345" s="30"/>
      <c r="P345" s="30"/>
      <c r="R345" s="31"/>
    </row>
    <row r="346" spans="2:18" x14ac:dyDescent="0.25">
      <c r="B346" s="26">
        <v>2</v>
      </c>
      <c r="C346" s="27">
        <v>-0.97799999999999998</v>
      </c>
      <c r="D346" s="27"/>
      <c r="E346" s="39">
        <f>(C345+C346)/2</f>
        <v>-1.0825</v>
      </c>
      <c r="F346" s="37">
        <f>B346-B345</f>
        <v>2</v>
      </c>
      <c r="G346" s="39">
        <f>E346*F346</f>
        <v>-2.165</v>
      </c>
      <c r="H346" s="37"/>
      <c r="I346" s="31"/>
      <c r="J346" s="31"/>
      <c r="K346" s="39"/>
      <c r="L346" s="37"/>
      <c r="M346" s="39"/>
      <c r="N346" s="30"/>
      <c r="O346" s="30"/>
      <c r="P346" s="30"/>
      <c r="Q346" s="32"/>
      <c r="R346" s="31"/>
    </row>
    <row r="347" spans="2:18" x14ac:dyDescent="0.25">
      <c r="B347" s="26">
        <v>5</v>
      </c>
      <c r="C347" s="27">
        <v>-0.51200000000000001</v>
      </c>
      <c r="E347" s="39">
        <f t="shared" ref="E347:E361" si="118">(C346+C347)/2</f>
        <v>-0.745</v>
      </c>
      <c r="F347" s="37">
        <f t="shared" ref="F347:F361" si="119">B347-B346</f>
        <v>3</v>
      </c>
      <c r="G347" s="39">
        <f t="shared" ref="G347:G361" si="120">E347*F347</f>
        <v>-2.2349999999999999</v>
      </c>
      <c r="H347" s="37"/>
      <c r="I347" s="31"/>
      <c r="J347" s="31"/>
      <c r="K347" s="39"/>
      <c r="L347" s="37"/>
      <c r="M347" s="39"/>
      <c r="N347" s="30"/>
      <c r="O347" s="30"/>
      <c r="P347" s="30"/>
      <c r="Q347" s="32"/>
      <c r="R347" s="31"/>
    </row>
    <row r="348" spans="2:18" x14ac:dyDescent="0.25">
      <c r="B348" s="26">
        <v>7</v>
      </c>
      <c r="C348" s="27">
        <v>1.9419999999999999</v>
      </c>
      <c r="D348" s="27"/>
      <c r="E348" s="39">
        <f t="shared" si="118"/>
        <v>0.71499999999999997</v>
      </c>
      <c r="F348" s="37">
        <f t="shared" si="119"/>
        <v>2</v>
      </c>
      <c r="G348" s="39">
        <f t="shared" si="120"/>
        <v>1.43</v>
      </c>
      <c r="H348" s="37"/>
      <c r="I348" s="26">
        <v>0</v>
      </c>
      <c r="J348" s="27">
        <v>-1.1870000000000001</v>
      </c>
      <c r="K348" s="39"/>
      <c r="L348" s="37"/>
      <c r="M348" s="39"/>
      <c r="N348" s="30"/>
      <c r="O348" s="30"/>
      <c r="P348" s="30"/>
      <c r="Q348" s="32"/>
      <c r="R348" s="31"/>
    </row>
    <row r="349" spans="2:18" x14ac:dyDescent="0.25">
      <c r="B349" s="26">
        <v>8</v>
      </c>
      <c r="C349" s="27">
        <v>1.9370000000000001</v>
      </c>
      <c r="D349" s="27"/>
      <c r="E349" s="39">
        <f t="shared" si="118"/>
        <v>1.9395</v>
      </c>
      <c r="F349" s="37">
        <f t="shared" si="119"/>
        <v>1</v>
      </c>
      <c r="G349" s="39">
        <f t="shared" si="120"/>
        <v>1.9395</v>
      </c>
      <c r="H349" s="37"/>
      <c r="I349" s="26">
        <v>2</v>
      </c>
      <c r="J349" s="27">
        <v>-0.97799999999999998</v>
      </c>
      <c r="K349" s="39">
        <f t="shared" ref="K349:K359" si="121">AVERAGE(J348,J349)</f>
        <v>-1.0825</v>
      </c>
      <c r="L349" s="37">
        <f t="shared" ref="L349:L359" si="122">I349-I348</f>
        <v>2</v>
      </c>
      <c r="M349" s="39">
        <f t="shared" ref="M349:M359" si="123">L349*K349</f>
        <v>-2.165</v>
      </c>
      <c r="N349" s="30"/>
      <c r="O349" s="30"/>
      <c r="P349" s="30"/>
      <c r="Q349" s="32"/>
      <c r="R349" s="31"/>
    </row>
    <row r="350" spans="2:18" x14ac:dyDescent="0.25">
      <c r="B350" s="26">
        <v>9</v>
      </c>
      <c r="C350" s="27">
        <v>0.34799999999999998</v>
      </c>
      <c r="D350" s="27"/>
      <c r="E350" s="39">
        <f t="shared" si="118"/>
        <v>1.1425000000000001</v>
      </c>
      <c r="F350" s="37">
        <f t="shared" si="119"/>
        <v>1</v>
      </c>
      <c r="G350" s="39">
        <f t="shared" si="120"/>
        <v>1.1425000000000001</v>
      </c>
      <c r="H350" s="37"/>
      <c r="I350" s="26">
        <v>5</v>
      </c>
      <c r="J350" s="27">
        <v>-0.51200000000000001</v>
      </c>
      <c r="K350" s="39">
        <f t="shared" si="121"/>
        <v>-0.745</v>
      </c>
      <c r="L350" s="37">
        <f t="shared" si="122"/>
        <v>3</v>
      </c>
      <c r="M350" s="39">
        <f t="shared" si="123"/>
        <v>-2.2349999999999999</v>
      </c>
      <c r="N350" s="30"/>
      <c r="O350" s="30"/>
      <c r="P350" s="30"/>
      <c r="Q350" s="32"/>
      <c r="R350" s="31"/>
    </row>
    <row r="351" spans="2:18" x14ac:dyDescent="0.25">
      <c r="B351" s="26">
        <v>10</v>
      </c>
      <c r="C351" s="27">
        <v>0.34200000000000003</v>
      </c>
      <c r="D351" s="27" t="s">
        <v>24</v>
      </c>
      <c r="E351" s="39">
        <f t="shared" si="118"/>
        <v>0.34499999999999997</v>
      </c>
      <c r="F351" s="37">
        <f t="shared" si="119"/>
        <v>1</v>
      </c>
      <c r="G351" s="39">
        <f t="shared" si="120"/>
        <v>0.34499999999999997</v>
      </c>
      <c r="I351" s="26">
        <v>7</v>
      </c>
      <c r="J351" s="27">
        <v>1.9419999999999999</v>
      </c>
      <c r="K351" s="39">
        <f t="shared" si="121"/>
        <v>0.71499999999999997</v>
      </c>
      <c r="L351" s="37">
        <f t="shared" si="122"/>
        <v>2</v>
      </c>
      <c r="M351" s="39">
        <f t="shared" si="123"/>
        <v>1.43</v>
      </c>
      <c r="N351" s="30"/>
      <c r="O351" s="30"/>
      <c r="P351" s="30"/>
      <c r="Q351" s="32"/>
      <c r="R351" s="31"/>
    </row>
    <row r="352" spans="2:18" x14ac:dyDescent="0.25">
      <c r="B352" s="26">
        <v>11</v>
      </c>
      <c r="C352" s="27">
        <v>7.2999999999999995E-2</v>
      </c>
      <c r="E352" s="39">
        <f t="shared" si="118"/>
        <v>0.20750000000000002</v>
      </c>
      <c r="F352" s="37">
        <f t="shared" si="119"/>
        <v>1</v>
      </c>
      <c r="G352" s="39">
        <f t="shared" si="120"/>
        <v>0.20750000000000002</v>
      </c>
      <c r="I352" s="26">
        <v>8</v>
      </c>
      <c r="J352" s="27">
        <v>1.9370000000000001</v>
      </c>
      <c r="K352" s="39">
        <f t="shared" si="121"/>
        <v>1.9395</v>
      </c>
      <c r="L352" s="37">
        <f t="shared" si="122"/>
        <v>1</v>
      </c>
      <c r="M352" s="39">
        <f t="shared" si="123"/>
        <v>1.9395</v>
      </c>
      <c r="N352" s="30"/>
      <c r="O352" s="30"/>
      <c r="P352" s="30"/>
      <c r="Q352" s="32"/>
      <c r="R352" s="31"/>
    </row>
    <row r="353" spans="2:18" x14ac:dyDescent="0.25">
      <c r="B353" s="26">
        <v>12</v>
      </c>
      <c r="C353" s="27">
        <v>-0.17299999999999999</v>
      </c>
      <c r="D353" s="27"/>
      <c r="E353" s="39">
        <f t="shared" si="118"/>
        <v>-4.9999999999999996E-2</v>
      </c>
      <c r="F353" s="37">
        <f t="shared" si="119"/>
        <v>1</v>
      </c>
      <c r="G353" s="39">
        <f t="shared" si="120"/>
        <v>-4.9999999999999996E-2</v>
      </c>
      <c r="I353" s="26">
        <v>9</v>
      </c>
      <c r="J353" s="27">
        <v>0.34799999999999998</v>
      </c>
      <c r="K353" s="39">
        <f t="shared" si="121"/>
        <v>1.1425000000000001</v>
      </c>
      <c r="L353" s="37">
        <f t="shared" si="122"/>
        <v>1</v>
      </c>
      <c r="M353" s="39">
        <f t="shared" si="123"/>
        <v>1.1425000000000001</v>
      </c>
      <c r="N353" s="34"/>
      <c r="O353" s="34"/>
      <c r="P353" s="34"/>
      <c r="Q353" s="32"/>
      <c r="R353" s="31"/>
    </row>
    <row r="354" spans="2:18" x14ac:dyDescent="0.25">
      <c r="B354" s="26">
        <v>12.5</v>
      </c>
      <c r="C354" s="27">
        <v>-0.377</v>
      </c>
      <c r="D354" s="27"/>
      <c r="E354" s="39">
        <f t="shared" si="118"/>
        <v>-0.27500000000000002</v>
      </c>
      <c r="F354" s="37">
        <f t="shared" si="119"/>
        <v>0.5</v>
      </c>
      <c r="G354" s="39">
        <f t="shared" si="120"/>
        <v>-0.13750000000000001</v>
      </c>
      <c r="H354" s="37"/>
      <c r="I354" s="45">
        <f>I353+(J353-J354)*1.5</f>
        <v>11.922000000000001</v>
      </c>
      <c r="J354" s="46">
        <v>-1.6</v>
      </c>
      <c r="K354" s="39">
        <f t="shared" si="121"/>
        <v>-0.62600000000000011</v>
      </c>
      <c r="L354" s="37">
        <f t="shared" si="122"/>
        <v>2.9220000000000006</v>
      </c>
      <c r="M354" s="39">
        <f t="shared" si="123"/>
        <v>-1.8291720000000007</v>
      </c>
      <c r="N354" s="30"/>
      <c r="O354" s="30"/>
      <c r="P354" s="30"/>
      <c r="Q354" s="32"/>
      <c r="R354" s="31"/>
    </row>
    <row r="355" spans="2:18" x14ac:dyDescent="0.25">
      <c r="B355" s="26">
        <v>13</v>
      </c>
      <c r="C355" s="27">
        <v>-0.42199999999999999</v>
      </c>
      <c r="D355" s="27" t="s">
        <v>23</v>
      </c>
      <c r="E355" s="39">
        <f t="shared" si="118"/>
        <v>-0.39949999999999997</v>
      </c>
      <c r="F355" s="37">
        <f t="shared" si="119"/>
        <v>0.5</v>
      </c>
      <c r="G355" s="39">
        <f t="shared" si="120"/>
        <v>-0.19974999999999998</v>
      </c>
      <c r="H355" s="37"/>
      <c r="I355" s="47">
        <f>I354+2.25</f>
        <v>14.172000000000001</v>
      </c>
      <c r="J355" s="48">
        <f>J354</f>
        <v>-1.6</v>
      </c>
      <c r="K355" s="39">
        <f t="shared" si="121"/>
        <v>-1.6</v>
      </c>
      <c r="L355" s="37">
        <f t="shared" si="122"/>
        <v>2.25</v>
      </c>
      <c r="M355" s="39">
        <f t="shared" si="123"/>
        <v>-3.6</v>
      </c>
      <c r="N355" s="34"/>
      <c r="O355" s="34"/>
      <c r="P355" s="34"/>
      <c r="Q355" s="32"/>
      <c r="R355" s="31"/>
    </row>
    <row r="356" spans="2:18" x14ac:dyDescent="0.25">
      <c r="B356" s="26">
        <v>13.5</v>
      </c>
      <c r="C356" s="27">
        <v>-0.372</v>
      </c>
      <c r="D356" s="27"/>
      <c r="E356" s="39">
        <f t="shared" si="118"/>
        <v>-0.39700000000000002</v>
      </c>
      <c r="F356" s="37">
        <f t="shared" si="119"/>
        <v>0.5</v>
      </c>
      <c r="G356" s="39">
        <f t="shared" si="120"/>
        <v>-0.19850000000000001</v>
      </c>
      <c r="H356" s="37"/>
      <c r="I356" s="45">
        <f>I355+2.25</f>
        <v>16.422000000000001</v>
      </c>
      <c r="J356" s="46">
        <f>J354</f>
        <v>-1.6</v>
      </c>
      <c r="K356" s="39">
        <f t="shared" si="121"/>
        <v>-1.6</v>
      </c>
      <c r="L356" s="37">
        <f t="shared" si="122"/>
        <v>2.25</v>
      </c>
      <c r="M356" s="39">
        <f t="shared" si="123"/>
        <v>-3.6</v>
      </c>
      <c r="N356" s="34"/>
      <c r="O356" s="34"/>
      <c r="P356" s="34"/>
      <c r="Q356" s="32"/>
      <c r="R356" s="31"/>
    </row>
    <row r="357" spans="2:18" x14ac:dyDescent="0.25">
      <c r="B357" s="26">
        <v>14</v>
      </c>
      <c r="C357" s="27">
        <v>-0.17399999999999999</v>
      </c>
      <c r="E357" s="39">
        <f t="shared" si="118"/>
        <v>-0.27300000000000002</v>
      </c>
      <c r="F357" s="37">
        <f t="shared" si="119"/>
        <v>0.5</v>
      </c>
      <c r="G357" s="39">
        <f t="shared" si="120"/>
        <v>-0.13650000000000001</v>
      </c>
      <c r="H357" s="37"/>
      <c r="I357" s="45">
        <f>I356+(J357-J356)*1.5</f>
        <v>19.3125</v>
      </c>
      <c r="J357" s="49">
        <v>0.32700000000000001</v>
      </c>
      <c r="K357" s="39">
        <f t="shared" si="121"/>
        <v>-0.63650000000000007</v>
      </c>
      <c r="L357" s="37">
        <f t="shared" si="122"/>
        <v>2.8904999999999994</v>
      </c>
      <c r="M357" s="39">
        <f t="shared" si="123"/>
        <v>-1.8398032499999999</v>
      </c>
      <c r="N357" s="30"/>
      <c r="O357" s="30"/>
      <c r="P357" s="30"/>
      <c r="R357" s="31"/>
    </row>
    <row r="358" spans="2:18" x14ac:dyDescent="0.25">
      <c r="B358" s="26">
        <v>15</v>
      </c>
      <c r="C358" s="27">
        <v>8.6999999999999994E-2</v>
      </c>
      <c r="D358" s="27"/>
      <c r="E358" s="39">
        <f t="shared" si="118"/>
        <v>-4.3499999999999997E-2</v>
      </c>
      <c r="F358" s="37">
        <f t="shared" si="119"/>
        <v>1</v>
      </c>
      <c r="G358" s="39">
        <f t="shared" si="120"/>
        <v>-4.3499999999999997E-2</v>
      </c>
      <c r="H358" s="23"/>
      <c r="I358" s="28">
        <v>20</v>
      </c>
      <c r="J358" s="36">
        <v>0.33300000000000002</v>
      </c>
      <c r="K358" s="39">
        <f t="shared" si="121"/>
        <v>0.33</v>
      </c>
      <c r="L358" s="37">
        <f t="shared" si="122"/>
        <v>0.6875</v>
      </c>
      <c r="M358" s="39">
        <f t="shared" si="123"/>
        <v>0.22687500000000002</v>
      </c>
      <c r="N358" s="30"/>
      <c r="O358" s="30"/>
      <c r="P358" s="30"/>
      <c r="R358" s="31"/>
    </row>
    <row r="359" spans="2:18" x14ac:dyDescent="0.25">
      <c r="B359" s="26">
        <v>16</v>
      </c>
      <c r="C359" s="27">
        <v>0.32700000000000001</v>
      </c>
      <c r="D359" s="27" t="s">
        <v>22</v>
      </c>
      <c r="E359" s="39">
        <f t="shared" si="118"/>
        <v>0.20700000000000002</v>
      </c>
      <c r="F359" s="37">
        <f t="shared" si="119"/>
        <v>1</v>
      </c>
      <c r="G359" s="39">
        <f t="shared" si="120"/>
        <v>0.20700000000000002</v>
      </c>
      <c r="H359" s="23"/>
      <c r="I359" s="28">
        <v>25</v>
      </c>
      <c r="J359" s="36">
        <v>0.33800000000000002</v>
      </c>
      <c r="K359" s="39">
        <f t="shared" si="121"/>
        <v>0.33550000000000002</v>
      </c>
      <c r="L359" s="37">
        <f t="shared" si="122"/>
        <v>5</v>
      </c>
      <c r="M359" s="39">
        <f t="shared" si="123"/>
        <v>1.6775000000000002</v>
      </c>
      <c r="N359" s="30"/>
      <c r="O359" s="30"/>
      <c r="P359" s="30"/>
      <c r="R359" s="31"/>
    </row>
    <row r="360" spans="2:18" x14ac:dyDescent="0.25">
      <c r="B360" s="28">
        <v>20</v>
      </c>
      <c r="C360" s="36">
        <v>0.33300000000000002</v>
      </c>
      <c r="E360" s="39">
        <f t="shared" si="118"/>
        <v>0.33</v>
      </c>
      <c r="F360" s="37">
        <f t="shared" si="119"/>
        <v>4</v>
      </c>
      <c r="G360" s="39">
        <f t="shared" si="120"/>
        <v>1.32</v>
      </c>
      <c r="H360" s="23"/>
      <c r="I360" s="37"/>
      <c r="J360" s="37"/>
      <c r="K360" s="39"/>
      <c r="L360" s="37"/>
      <c r="M360" s="39"/>
      <c r="N360" s="30"/>
      <c r="O360" s="30"/>
      <c r="P360" s="30"/>
      <c r="R360" s="31"/>
    </row>
    <row r="361" spans="2:18" x14ac:dyDescent="0.25">
      <c r="B361" s="28">
        <v>25</v>
      </c>
      <c r="C361" s="36">
        <v>0.33800000000000002</v>
      </c>
      <c r="D361" s="27" t="s">
        <v>71</v>
      </c>
      <c r="E361" s="39">
        <f t="shared" si="118"/>
        <v>0.33550000000000002</v>
      </c>
      <c r="F361" s="37">
        <f t="shared" si="119"/>
        <v>5</v>
      </c>
      <c r="G361" s="39">
        <f t="shared" si="120"/>
        <v>1.6775000000000002</v>
      </c>
      <c r="H361" s="23"/>
      <c r="I361" s="37"/>
      <c r="J361" s="51"/>
      <c r="K361" s="39"/>
      <c r="L361" s="37"/>
      <c r="M361" s="39"/>
      <c r="O361" s="34"/>
      <c r="P361" s="34"/>
    </row>
    <row r="362" spans="2:18" x14ac:dyDescent="0.25">
      <c r="B362" s="28"/>
      <c r="C362" s="36"/>
      <c r="D362" s="36"/>
      <c r="E362" s="39"/>
      <c r="F362" s="37"/>
      <c r="G362" s="39"/>
      <c r="H362" s="37" t="s">
        <v>112</v>
      </c>
      <c r="I362" s="37"/>
      <c r="J362" s="37" t="e">
        <f>#REF!</f>
        <v>#REF!</v>
      </c>
      <c r="K362" s="39" t="s">
        <v>113</v>
      </c>
      <c r="L362" s="37" t="e">
        <f>#REF!</f>
        <v>#REF!</v>
      </c>
      <c r="M362" s="39" t="e">
        <f>J362-L362</f>
        <v>#REF!</v>
      </c>
      <c r="N362" s="30"/>
      <c r="O362" s="30"/>
      <c r="P362" s="30"/>
      <c r="R362" s="31"/>
    </row>
    <row r="363" spans="2:18" ht="15" x14ac:dyDescent="0.25">
      <c r="B363" s="23" t="s">
        <v>110</v>
      </c>
      <c r="C363" s="23"/>
      <c r="D363" s="44">
        <v>1.8</v>
      </c>
      <c r="E363" s="44"/>
      <c r="J363" s="38"/>
      <c r="K363" s="38"/>
      <c r="L363" s="38"/>
      <c r="M363" s="38"/>
      <c r="N363" s="24"/>
      <c r="O363" s="24"/>
      <c r="P363" s="24"/>
    </row>
    <row r="364" spans="2:18" x14ac:dyDescent="0.25">
      <c r="B364" s="42"/>
      <c r="C364" s="42"/>
      <c r="D364" s="42"/>
      <c r="E364" s="42"/>
      <c r="F364" s="42"/>
      <c r="G364" s="42"/>
      <c r="I364" s="42"/>
      <c r="J364" s="42"/>
      <c r="K364" s="42"/>
      <c r="L364" s="42"/>
      <c r="M364" s="42"/>
      <c r="N364" s="25"/>
      <c r="O364" s="25"/>
      <c r="P364" s="30"/>
    </row>
    <row r="365" spans="2:18" x14ac:dyDescent="0.25">
      <c r="B365" s="26">
        <v>0</v>
      </c>
      <c r="C365" s="27">
        <v>-2.0009999999999999</v>
      </c>
      <c r="D365" s="27" t="s">
        <v>115</v>
      </c>
      <c r="E365" s="37"/>
      <c r="F365" s="37"/>
      <c r="G365" s="37"/>
      <c r="H365" s="37"/>
      <c r="I365" s="28"/>
      <c r="J365" s="29"/>
      <c r="K365" s="39"/>
      <c r="L365" s="37"/>
      <c r="M365" s="39"/>
      <c r="N365" s="30"/>
      <c r="O365" s="30"/>
      <c r="P365" s="30"/>
      <c r="R365" s="31"/>
    </row>
    <row r="366" spans="2:18" x14ac:dyDescent="0.25">
      <c r="B366" s="26">
        <v>3</v>
      </c>
      <c r="C366" s="27">
        <v>-1.9359999999999999</v>
      </c>
      <c r="D366" s="27"/>
      <c r="E366" s="39">
        <f>(C365+C366)/2</f>
        <v>-1.9684999999999999</v>
      </c>
      <c r="F366" s="37">
        <f>B366-B365</f>
        <v>3</v>
      </c>
      <c r="G366" s="39">
        <f>E366*F366</f>
        <v>-5.9055</v>
      </c>
      <c r="H366" s="37"/>
      <c r="I366" s="31"/>
      <c r="J366" s="31"/>
      <c r="K366" s="39"/>
      <c r="L366" s="37"/>
      <c r="M366" s="39"/>
      <c r="N366" s="30"/>
      <c r="O366" s="30"/>
      <c r="P366" s="30"/>
      <c r="Q366" s="32"/>
      <c r="R366" s="31"/>
    </row>
    <row r="367" spans="2:18" x14ac:dyDescent="0.25">
      <c r="B367" s="26">
        <v>5</v>
      </c>
      <c r="C367" s="27">
        <v>-1.87</v>
      </c>
      <c r="D367" s="27"/>
      <c r="E367" s="39">
        <f t="shared" ref="E367:E381" si="124">(C366+C367)/2</f>
        <v>-1.903</v>
      </c>
      <c r="F367" s="37">
        <f t="shared" ref="F367:F381" si="125">B367-B366</f>
        <v>2</v>
      </c>
      <c r="G367" s="39">
        <f t="shared" ref="G367:G381" si="126">E367*F367</f>
        <v>-3.806</v>
      </c>
      <c r="H367" s="37"/>
      <c r="I367" s="31"/>
      <c r="J367" s="31"/>
      <c r="K367" s="39"/>
      <c r="L367" s="37"/>
      <c r="M367" s="39"/>
      <c r="N367" s="30"/>
      <c r="O367" s="30"/>
      <c r="P367" s="30"/>
      <c r="Q367" s="32"/>
      <c r="R367" s="31"/>
    </row>
    <row r="368" spans="2:18" x14ac:dyDescent="0.25">
      <c r="B368" s="26">
        <v>7</v>
      </c>
      <c r="C368" s="27">
        <v>1.7150000000000001</v>
      </c>
      <c r="E368" s="39">
        <f t="shared" si="124"/>
        <v>-7.7500000000000013E-2</v>
      </c>
      <c r="F368" s="37">
        <f t="shared" si="125"/>
        <v>2</v>
      </c>
      <c r="G368" s="39">
        <f t="shared" si="126"/>
        <v>-0.15500000000000003</v>
      </c>
      <c r="H368" s="37"/>
      <c r="I368" s="31"/>
      <c r="J368" s="31"/>
      <c r="K368" s="39"/>
      <c r="L368" s="37"/>
      <c r="M368" s="39"/>
      <c r="N368" s="30"/>
      <c r="O368" s="30"/>
      <c r="P368" s="30"/>
      <c r="Q368" s="32"/>
      <c r="R368" s="31"/>
    </row>
    <row r="369" spans="2:18" x14ac:dyDescent="0.25">
      <c r="B369" s="26">
        <v>8</v>
      </c>
      <c r="C369" s="27">
        <v>1.7689999999999999</v>
      </c>
      <c r="D369" s="27"/>
      <c r="E369" s="39">
        <f t="shared" si="124"/>
        <v>1.742</v>
      </c>
      <c r="F369" s="37">
        <f t="shared" si="125"/>
        <v>1</v>
      </c>
      <c r="G369" s="39">
        <f t="shared" si="126"/>
        <v>1.742</v>
      </c>
      <c r="H369" s="37"/>
      <c r="I369" s="26">
        <v>0</v>
      </c>
      <c r="J369" s="27">
        <v>-2.0009999999999999</v>
      </c>
      <c r="K369" s="39"/>
      <c r="L369" s="37"/>
      <c r="M369" s="39"/>
      <c r="N369" s="30"/>
      <c r="O369" s="30"/>
      <c r="P369" s="30"/>
      <c r="Q369" s="32"/>
      <c r="R369" s="31"/>
    </row>
    <row r="370" spans="2:18" x14ac:dyDescent="0.25">
      <c r="B370" s="26">
        <v>9</v>
      </c>
      <c r="C370" s="27">
        <v>0.26</v>
      </c>
      <c r="D370" s="27"/>
      <c r="E370" s="39">
        <f t="shared" si="124"/>
        <v>1.0145</v>
      </c>
      <c r="F370" s="37">
        <f t="shared" si="125"/>
        <v>1</v>
      </c>
      <c r="G370" s="39">
        <f t="shared" si="126"/>
        <v>1.0145</v>
      </c>
      <c r="H370" s="37"/>
      <c r="I370" s="26">
        <v>3</v>
      </c>
      <c r="J370" s="27">
        <v>-1.9359999999999999</v>
      </c>
      <c r="K370" s="39">
        <f t="shared" ref="K370:K380" si="127">AVERAGE(J369,J370)</f>
        <v>-1.9684999999999999</v>
      </c>
      <c r="L370" s="37">
        <f t="shared" ref="L370:L380" si="128">I370-I369</f>
        <v>3</v>
      </c>
      <c r="M370" s="39">
        <f t="shared" ref="M370:M380" si="129">L370*K370</f>
        <v>-5.9055</v>
      </c>
      <c r="N370" s="30"/>
      <c r="O370" s="30"/>
      <c r="P370" s="30"/>
      <c r="Q370" s="32"/>
      <c r="R370" s="31"/>
    </row>
    <row r="371" spans="2:18" x14ac:dyDescent="0.25">
      <c r="B371" s="26">
        <v>10</v>
      </c>
      <c r="C371" s="27">
        <v>0.255</v>
      </c>
      <c r="D371" s="27" t="s">
        <v>24</v>
      </c>
      <c r="E371" s="39">
        <f t="shared" si="124"/>
        <v>0.25750000000000001</v>
      </c>
      <c r="F371" s="37">
        <f t="shared" si="125"/>
        <v>1</v>
      </c>
      <c r="G371" s="39">
        <f t="shared" si="126"/>
        <v>0.25750000000000001</v>
      </c>
      <c r="I371" s="26">
        <v>5</v>
      </c>
      <c r="J371" s="27">
        <v>-1.87</v>
      </c>
      <c r="K371" s="39">
        <f t="shared" si="127"/>
        <v>-1.903</v>
      </c>
      <c r="L371" s="37">
        <f t="shared" si="128"/>
        <v>2</v>
      </c>
      <c r="M371" s="39">
        <f t="shared" si="129"/>
        <v>-3.806</v>
      </c>
      <c r="N371" s="30"/>
      <c r="O371" s="30"/>
      <c r="P371" s="30"/>
      <c r="Q371" s="32"/>
      <c r="R371" s="31"/>
    </row>
    <row r="372" spans="2:18" x14ac:dyDescent="0.25">
      <c r="B372" s="26">
        <v>11</v>
      </c>
      <c r="C372" s="27">
        <v>-3.1E-2</v>
      </c>
      <c r="E372" s="39">
        <f t="shared" si="124"/>
        <v>0.112</v>
      </c>
      <c r="F372" s="37">
        <f t="shared" si="125"/>
        <v>1</v>
      </c>
      <c r="G372" s="39">
        <f t="shared" si="126"/>
        <v>0.112</v>
      </c>
      <c r="I372" s="26">
        <v>7</v>
      </c>
      <c r="J372" s="27">
        <v>1.7150000000000001</v>
      </c>
      <c r="K372" s="39">
        <f t="shared" si="127"/>
        <v>-7.7500000000000013E-2</v>
      </c>
      <c r="L372" s="37">
        <f t="shared" si="128"/>
        <v>2</v>
      </c>
      <c r="M372" s="39">
        <f t="shared" si="129"/>
        <v>-0.15500000000000003</v>
      </c>
      <c r="N372" s="30"/>
      <c r="O372" s="30"/>
      <c r="P372" s="30"/>
      <c r="Q372" s="32"/>
      <c r="R372" s="31"/>
    </row>
    <row r="373" spans="2:18" x14ac:dyDescent="0.25">
      <c r="B373" s="26">
        <v>12</v>
      </c>
      <c r="C373" s="27">
        <v>-0.19500000000000001</v>
      </c>
      <c r="D373" s="27"/>
      <c r="E373" s="39">
        <f t="shared" si="124"/>
        <v>-0.113</v>
      </c>
      <c r="F373" s="37">
        <f t="shared" si="125"/>
        <v>1</v>
      </c>
      <c r="G373" s="39">
        <f t="shared" si="126"/>
        <v>-0.113</v>
      </c>
      <c r="I373" s="26">
        <v>8</v>
      </c>
      <c r="J373" s="27">
        <v>1.7689999999999999</v>
      </c>
      <c r="K373" s="39">
        <f t="shared" si="127"/>
        <v>1.742</v>
      </c>
      <c r="L373" s="37">
        <f t="shared" si="128"/>
        <v>1</v>
      </c>
      <c r="M373" s="39">
        <f t="shared" si="129"/>
        <v>1.742</v>
      </c>
      <c r="N373" s="34"/>
      <c r="O373" s="34"/>
      <c r="P373" s="34"/>
      <c r="Q373" s="32"/>
      <c r="R373" s="31"/>
    </row>
    <row r="374" spans="2:18" x14ac:dyDescent="0.25">
      <c r="B374" s="26">
        <v>12.5</v>
      </c>
      <c r="C374" s="27">
        <v>-0.40899999999999997</v>
      </c>
      <c r="D374" s="27"/>
      <c r="E374" s="39">
        <f t="shared" si="124"/>
        <v>-0.30199999999999999</v>
      </c>
      <c r="F374" s="37">
        <f t="shared" si="125"/>
        <v>0.5</v>
      </c>
      <c r="G374" s="39">
        <f t="shared" si="126"/>
        <v>-0.151</v>
      </c>
      <c r="H374" s="37"/>
      <c r="I374" s="26">
        <v>9</v>
      </c>
      <c r="J374" s="27">
        <v>0.26</v>
      </c>
      <c r="K374" s="39">
        <f t="shared" si="127"/>
        <v>1.0145</v>
      </c>
      <c r="L374" s="37">
        <f t="shared" si="128"/>
        <v>1</v>
      </c>
      <c r="M374" s="39">
        <f t="shared" si="129"/>
        <v>1.0145</v>
      </c>
      <c r="N374" s="30"/>
      <c r="O374" s="30"/>
      <c r="P374" s="30"/>
      <c r="Q374" s="32"/>
      <c r="R374" s="31"/>
    </row>
    <row r="375" spans="2:18" x14ac:dyDescent="0.25">
      <c r="B375" s="26">
        <v>13</v>
      </c>
      <c r="C375" s="27">
        <v>-0.43099999999999999</v>
      </c>
      <c r="D375" s="27" t="s">
        <v>23</v>
      </c>
      <c r="E375" s="39">
        <f t="shared" si="124"/>
        <v>-0.42</v>
      </c>
      <c r="F375" s="37">
        <f t="shared" si="125"/>
        <v>0.5</v>
      </c>
      <c r="G375" s="39">
        <f t="shared" si="126"/>
        <v>-0.21</v>
      </c>
      <c r="H375" s="37"/>
      <c r="I375" s="45">
        <f>I374+(J374-J375)*1.5</f>
        <v>11.79</v>
      </c>
      <c r="J375" s="46">
        <v>-1.6</v>
      </c>
      <c r="K375" s="39">
        <f t="shared" si="127"/>
        <v>-0.67</v>
      </c>
      <c r="L375" s="37">
        <f t="shared" si="128"/>
        <v>2.7899999999999991</v>
      </c>
      <c r="M375" s="39">
        <f t="shared" si="129"/>
        <v>-1.8692999999999995</v>
      </c>
      <c r="N375" s="34"/>
      <c r="O375" s="34"/>
      <c r="P375" s="34"/>
      <c r="Q375" s="32"/>
      <c r="R375" s="31"/>
    </row>
    <row r="376" spans="2:18" x14ac:dyDescent="0.25">
      <c r="B376" s="26">
        <v>13.5</v>
      </c>
      <c r="C376" s="27">
        <v>-0.40799999999999997</v>
      </c>
      <c r="E376" s="39">
        <f t="shared" si="124"/>
        <v>-0.41949999999999998</v>
      </c>
      <c r="F376" s="37">
        <f t="shared" si="125"/>
        <v>0.5</v>
      </c>
      <c r="G376" s="39">
        <f t="shared" si="126"/>
        <v>-0.20974999999999999</v>
      </c>
      <c r="H376" s="37"/>
      <c r="I376" s="47">
        <f>I375+2.25</f>
        <v>14.04</v>
      </c>
      <c r="J376" s="48">
        <f>J375</f>
        <v>-1.6</v>
      </c>
      <c r="K376" s="39">
        <f t="shared" si="127"/>
        <v>-1.6</v>
      </c>
      <c r="L376" s="37">
        <f t="shared" si="128"/>
        <v>2.25</v>
      </c>
      <c r="M376" s="39">
        <f t="shared" si="129"/>
        <v>-3.6</v>
      </c>
      <c r="N376" s="34"/>
      <c r="O376" s="34"/>
      <c r="P376" s="34"/>
      <c r="Q376" s="32"/>
      <c r="R376" s="31"/>
    </row>
    <row r="377" spans="2:18" x14ac:dyDescent="0.25">
      <c r="B377" s="26">
        <v>14</v>
      </c>
      <c r="C377" s="27">
        <v>-0.188</v>
      </c>
      <c r="D377" s="27"/>
      <c r="E377" s="39">
        <f t="shared" si="124"/>
        <v>-0.29799999999999999</v>
      </c>
      <c r="F377" s="37">
        <f t="shared" si="125"/>
        <v>0.5</v>
      </c>
      <c r="G377" s="39">
        <f t="shared" si="126"/>
        <v>-0.14899999999999999</v>
      </c>
      <c r="H377" s="37"/>
      <c r="I377" s="45">
        <f>I376+2.25</f>
        <v>16.29</v>
      </c>
      <c r="J377" s="46">
        <f>J375</f>
        <v>-1.6</v>
      </c>
      <c r="K377" s="39">
        <f t="shared" si="127"/>
        <v>-1.6</v>
      </c>
      <c r="L377" s="37">
        <f t="shared" si="128"/>
        <v>2.25</v>
      </c>
      <c r="M377" s="39">
        <f t="shared" si="129"/>
        <v>-3.6</v>
      </c>
      <c r="N377" s="30"/>
      <c r="O377" s="30"/>
      <c r="P377" s="30"/>
      <c r="R377" s="31"/>
    </row>
    <row r="378" spans="2:18" x14ac:dyDescent="0.25">
      <c r="B378" s="26">
        <v>15</v>
      </c>
      <c r="C378" s="27">
        <v>-7.0000000000000007E-2</v>
      </c>
      <c r="E378" s="39">
        <f t="shared" si="124"/>
        <v>-0.129</v>
      </c>
      <c r="F378" s="37">
        <f t="shared" si="125"/>
        <v>1</v>
      </c>
      <c r="G378" s="39">
        <f t="shared" si="126"/>
        <v>-0.129</v>
      </c>
      <c r="H378" s="23"/>
      <c r="I378" s="45">
        <f>I377+(J378-J377)*1.5</f>
        <v>19.32</v>
      </c>
      <c r="J378" s="49">
        <v>0.42</v>
      </c>
      <c r="K378" s="39">
        <f t="shared" si="127"/>
        <v>-0.59000000000000008</v>
      </c>
      <c r="L378" s="37">
        <f t="shared" si="128"/>
        <v>3.0300000000000011</v>
      </c>
      <c r="M378" s="39">
        <f t="shared" si="129"/>
        <v>-1.787700000000001</v>
      </c>
      <c r="N378" s="30"/>
      <c r="O378" s="30"/>
      <c r="P378" s="30"/>
      <c r="R378" s="31"/>
    </row>
    <row r="379" spans="2:18" x14ac:dyDescent="0.25">
      <c r="B379" s="26">
        <v>16</v>
      </c>
      <c r="C379" s="27">
        <v>0.42</v>
      </c>
      <c r="D379" s="27" t="s">
        <v>22</v>
      </c>
      <c r="E379" s="39">
        <f t="shared" si="124"/>
        <v>0.17499999999999999</v>
      </c>
      <c r="F379" s="37">
        <f t="shared" si="125"/>
        <v>1</v>
      </c>
      <c r="G379" s="39">
        <f t="shared" si="126"/>
        <v>0.17499999999999999</v>
      </c>
      <c r="H379" s="23"/>
      <c r="I379" s="28">
        <v>20</v>
      </c>
      <c r="J379" s="36">
        <v>0.42499999999999999</v>
      </c>
      <c r="K379" s="39">
        <f t="shared" si="127"/>
        <v>0.42249999999999999</v>
      </c>
      <c r="L379" s="37">
        <f t="shared" si="128"/>
        <v>0.67999999999999972</v>
      </c>
      <c r="M379" s="39">
        <f t="shared" si="129"/>
        <v>0.28729999999999989</v>
      </c>
      <c r="N379" s="30"/>
      <c r="O379" s="30"/>
      <c r="P379" s="30"/>
      <c r="R379" s="31"/>
    </row>
    <row r="380" spans="2:18" x14ac:dyDescent="0.25">
      <c r="B380" s="28">
        <v>20</v>
      </c>
      <c r="C380" s="36">
        <v>0.42499999999999999</v>
      </c>
      <c r="D380" s="36"/>
      <c r="E380" s="39">
        <f t="shared" si="124"/>
        <v>0.42249999999999999</v>
      </c>
      <c r="F380" s="37">
        <f t="shared" si="125"/>
        <v>4</v>
      </c>
      <c r="G380" s="39">
        <f t="shared" si="126"/>
        <v>1.69</v>
      </c>
      <c r="H380" s="23"/>
      <c r="I380" s="28">
        <v>30</v>
      </c>
      <c r="J380" s="36">
        <v>0.43</v>
      </c>
      <c r="K380" s="39">
        <f t="shared" si="127"/>
        <v>0.42749999999999999</v>
      </c>
      <c r="L380" s="37">
        <f t="shared" si="128"/>
        <v>10</v>
      </c>
      <c r="M380" s="39">
        <f t="shared" si="129"/>
        <v>4.2750000000000004</v>
      </c>
      <c r="N380" s="30"/>
      <c r="O380" s="30"/>
      <c r="P380" s="30"/>
      <c r="R380" s="31"/>
    </row>
    <row r="381" spans="2:18" x14ac:dyDescent="0.25">
      <c r="B381" s="28">
        <v>30</v>
      </c>
      <c r="C381" s="36">
        <v>0.43</v>
      </c>
      <c r="D381" s="27" t="s">
        <v>71</v>
      </c>
      <c r="E381" s="39">
        <f t="shared" si="124"/>
        <v>0.42749999999999999</v>
      </c>
      <c r="F381" s="37">
        <f t="shared" si="125"/>
        <v>10</v>
      </c>
      <c r="G381" s="39">
        <f t="shared" si="126"/>
        <v>4.2750000000000004</v>
      </c>
      <c r="H381" s="23"/>
      <c r="I381" s="37"/>
      <c r="J381" s="51"/>
      <c r="K381" s="39"/>
      <c r="L381" s="37"/>
      <c r="M381" s="39"/>
      <c r="O381" s="34"/>
      <c r="P381" s="34"/>
    </row>
    <row r="382" spans="2:18" x14ac:dyDescent="0.25">
      <c r="B382" s="28"/>
      <c r="C382" s="36"/>
      <c r="D382" s="36"/>
      <c r="E382" s="39"/>
      <c r="F382" s="37"/>
      <c r="G382" s="39"/>
      <c r="H382" s="23"/>
      <c r="I382" s="28"/>
      <c r="J382" s="28"/>
      <c r="K382" s="39"/>
      <c r="L382" s="37"/>
      <c r="M382" s="39"/>
      <c r="O382" s="24"/>
      <c r="P382" s="24"/>
    </row>
    <row r="383" spans="2:18" x14ac:dyDescent="0.25">
      <c r="B383" s="28"/>
      <c r="C383" s="36"/>
      <c r="D383" s="36"/>
      <c r="E383" s="39"/>
      <c r="F383" s="37"/>
      <c r="G383" s="39"/>
      <c r="I383" s="28"/>
      <c r="J383" s="28"/>
      <c r="K383" s="39"/>
      <c r="L383" s="37"/>
      <c r="M383" s="39"/>
      <c r="O383" s="24"/>
      <c r="P383" s="24"/>
    </row>
    <row r="384" spans="2:18" x14ac:dyDescent="0.25">
      <c r="B384" s="28"/>
      <c r="C384" s="36"/>
      <c r="D384" s="36"/>
      <c r="E384" s="39"/>
      <c r="F384" s="37"/>
      <c r="G384" s="39"/>
      <c r="I384" s="28"/>
      <c r="J384" s="28"/>
      <c r="K384" s="39"/>
      <c r="L384" s="37"/>
      <c r="M384" s="39"/>
      <c r="N384" s="24"/>
      <c r="O384" s="24"/>
      <c r="P384" s="24"/>
    </row>
    <row r="385" spans="2:18" x14ac:dyDescent="0.25">
      <c r="B385" s="28"/>
      <c r="C385" s="36"/>
      <c r="D385" s="36"/>
      <c r="E385" s="39"/>
      <c r="F385" s="37"/>
      <c r="G385" s="39"/>
      <c r="I385" s="28"/>
      <c r="J385" s="28"/>
      <c r="K385" s="39"/>
      <c r="L385" s="37"/>
      <c r="M385" s="39"/>
      <c r="N385" s="24"/>
      <c r="O385" s="24"/>
      <c r="P385" s="24"/>
    </row>
    <row r="386" spans="2:18" x14ac:dyDescent="0.25">
      <c r="B386" s="28"/>
      <c r="C386" s="36"/>
      <c r="D386" s="36"/>
      <c r="E386" s="39"/>
      <c r="F386" s="37"/>
      <c r="G386" s="39"/>
      <c r="I386" s="28"/>
      <c r="J386" s="28"/>
      <c r="K386" s="39"/>
      <c r="L386" s="37"/>
      <c r="M386" s="39"/>
      <c r="N386" s="24"/>
      <c r="O386" s="24"/>
      <c r="P386" s="24"/>
    </row>
    <row r="387" spans="2:18" x14ac:dyDescent="0.25">
      <c r="B387" s="28"/>
      <c r="C387" s="36"/>
      <c r="D387" s="36"/>
      <c r="E387" s="39"/>
      <c r="F387" s="37"/>
      <c r="G387" s="39"/>
      <c r="H387" s="39"/>
      <c r="I387" s="28"/>
      <c r="J387" s="28"/>
      <c r="K387" s="39"/>
      <c r="L387" s="37"/>
      <c r="M387" s="39"/>
      <c r="N387" s="24"/>
      <c r="O387" s="24"/>
      <c r="P387" s="24"/>
    </row>
    <row r="388" spans="2:18" x14ac:dyDescent="0.25">
      <c r="B388" s="28"/>
      <c r="C388" s="36"/>
      <c r="D388" s="36"/>
      <c r="E388" s="39"/>
      <c r="F388" s="37"/>
      <c r="G388" s="39"/>
      <c r="H388" s="39"/>
      <c r="I388" s="28"/>
      <c r="J388" s="28"/>
      <c r="K388" s="39"/>
      <c r="L388" s="37"/>
      <c r="M388" s="39"/>
      <c r="N388" s="24"/>
      <c r="O388" s="24"/>
      <c r="P388" s="24"/>
    </row>
    <row r="389" spans="2:18" ht="15" x14ac:dyDescent="0.25">
      <c r="B389" s="23" t="s">
        <v>110</v>
      </c>
      <c r="C389" s="23"/>
      <c r="D389" s="44">
        <v>1.8420000000000001</v>
      </c>
      <c r="E389" s="44"/>
      <c r="J389" s="38"/>
      <c r="K389" s="38"/>
      <c r="L389" s="38"/>
      <c r="M389" s="38"/>
      <c r="N389" s="24"/>
      <c r="O389" s="24"/>
      <c r="P389" s="24"/>
    </row>
    <row r="390" spans="2:18" x14ac:dyDescent="0.25">
      <c r="B390" s="42"/>
      <c r="C390" s="42"/>
      <c r="D390" s="42"/>
      <c r="E390" s="42"/>
      <c r="F390" s="42"/>
      <c r="G390" s="42"/>
      <c r="I390" s="42"/>
      <c r="J390" s="42"/>
      <c r="K390" s="42"/>
      <c r="L390" s="42"/>
      <c r="M390" s="42"/>
      <c r="N390" s="25"/>
      <c r="O390" s="25"/>
      <c r="P390" s="30"/>
    </row>
    <row r="391" spans="2:18" x14ac:dyDescent="0.25">
      <c r="B391" s="26">
        <v>0</v>
      </c>
      <c r="C391" s="27">
        <v>-1.831</v>
      </c>
      <c r="D391" s="27" t="s">
        <v>115</v>
      </c>
      <c r="E391" s="37"/>
      <c r="F391" s="37"/>
      <c r="G391" s="37"/>
      <c r="H391" s="37"/>
      <c r="I391" s="28"/>
      <c r="J391" s="29"/>
      <c r="K391" s="39"/>
      <c r="L391" s="37"/>
      <c r="M391" s="39"/>
      <c r="N391" s="30"/>
      <c r="O391" s="30"/>
      <c r="P391" s="30"/>
      <c r="R391" s="31"/>
    </row>
    <row r="392" spans="2:18" x14ac:dyDescent="0.25">
      <c r="B392" s="26">
        <v>3</v>
      </c>
      <c r="C392" s="27">
        <v>-1.78</v>
      </c>
      <c r="D392" s="27"/>
      <c r="E392" s="39">
        <f>(C391+C392)/2</f>
        <v>-1.8054999999999999</v>
      </c>
      <c r="F392" s="37">
        <f>B392-B391</f>
        <v>3</v>
      </c>
      <c r="G392" s="39">
        <f>E392*F392</f>
        <v>-5.4164999999999992</v>
      </c>
      <c r="H392" s="37"/>
      <c r="I392" s="31"/>
      <c r="J392" s="31"/>
      <c r="K392" s="39"/>
      <c r="L392" s="37"/>
      <c r="M392" s="39"/>
      <c r="N392" s="30"/>
      <c r="O392" s="30"/>
      <c r="P392" s="30"/>
      <c r="Q392" s="32"/>
      <c r="R392" s="31"/>
    </row>
    <row r="393" spans="2:18" x14ac:dyDescent="0.25">
      <c r="B393" s="26">
        <v>5</v>
      </c>
      <c r="C393" s="27">
        <v>-1.67</v>
      </c>
      <c r="E393" s="39">
        <f t="shared" ref="E393:E407" si="130">(C392+C393)/2</f>
        <v>-1.7250000000000001</v>
      </c>
      <c r="F393" s="37">
        <f t="shared" ref="F393:F407" si="131">B393-B392</f>
        <v>2</v>
      </c>
      <c r="G393" s="39">
        <f t="shared" ref="G393:G407" si="132">E393*F393</f>
        <v>-3.45</v>
      </c>
      <c r="H393" s="37"/>
      <c r="I393" s="31"/>
      <c r="J393" s="31"/>
      <c r="K393" s="39"/>
      <c r="L393" s="37"/>
      <c r="M393" s="39"/>
      <c r="N393" s="30"/>
      <c r="O393" s="30"/>
      <c r="P393" s="30"/>
      <c r="Q393" s="32"/>
      <c r="R393" s="31"/>
    </row>
    <row r="394" spans="2:18" x14ac:dyDescent="0.25">
      <c r="B394" s="26">
        <v>7</v>
      </c>
      <c r="C394" s="27">
        <v>1.7150000000000001</v>
      </c>
      <c r="D394" s="27"/>
      <c r="E394" s="39">
        <f t="shared" si="130"/>
        <v>2.2500000000000075E-2</v>
      </c>
      <c r="F394" s="37">
        <f t="shared" si="131"/>
        <v>2</v>
      </c>
      <c r="G394" s="39">
        <f t="shared" si="132"/>
        <v>4.5000000000000151E-2</v>
      </c>
      <c r="H394" s="37"/>
      <c r="I394" s="31"/>
      <c r="J394" s="31"/>
      <c r="K394" s="39"/>
      <c r="L394" s="37"/>
      <c r="M394" s="39"/>
      <c r="N394" s="30"/>
      <c r="O394" s="30"/>
      <c r="P394" s="30"/>
      <c r="Q394" s="32"/>
      <c r="R394" s="31"/>
    </row>
    <row r="395" spans="2:18" x14ac:dyDescent="0.25">
      <c r="B395" s="26">
        <v>8</v>
      </c>
      <c r="C395" s="27">
        <v>1.7050000000000001</v>
      </c>
      <c r="D395" s="27"/>
      <c r="E395" s="39">
        <f t="shared" si="130"/>
        <v>1.71</v>
      </c>
      <c r="F395" s="37">
        <f t="shared" si="131"/>
        <v>1</v>
      </c>
      <c r="G395" s="39">
        <f t="shared" si="132"/>
        <v>1.71</v>
      </c>
      <c r="H395" s="37"/>
      <c r="I395" s="31"/>
      <c r="J395" s="31"/>
      <c r="K395" s="39"/>
      <c r="L395" s="37"/>
      <c r="M395" s="39"/>
      <c r="N395" s="30"/>
      <c r="O395" s="30"/>
      <c r="P395" s="30"/>
      <c r="Q395" s="32"/>
      <c r="R395" s="31"/>
    </row>
    <row r="396" spans="2:18" x14ac:dyDescent="0.25">
      <c r="B396" s="26">
        <v>9</v>
      </c>
      <c r="C396" s="27">
        <v>0.2</v>
      </c>
      <c r="E396" s="39">
        <f t="shared" si="130"/>
        <v>0.95250000000000001</v>
      </c>
      <c r="F396" s="37">
        <f t="shared" si="131"/>
        <v>1</v>
      </c>
      <c r="G396" s="39">
        <f t="shared" si="132"/>
        <v>0.95250000000000001</v>
      </c>
      <c r="H396" s="37"/>
      <c r="I396" s="26">
        <v>0</v>
      </c>
      <c r="J396" s="27">
        <v>-1.831</v>
      </c>
      <c r="K396" s="39"/>
      <c r="L396" s="37"/>
      <c r="M396" s="39"/>
      <c r="N396" s="30"/>
      <c r="O396" s="30"/>
      <c r="P396" s="30"/>
      <c r="Q396" s="32"/>
      <c r="R396" s="31"/>
    </row>
    <row r="397" spans="2:18" x14ac:dyDescent="0.25">
      <c r="B397" s="26">
        <v>10</v>
      </c>
      <c r="C397" s="27">
        <v>0.185</v>
      </c>
      <c r="D397" s="27" t="s">
        <v>24</v>
      </c>
      <c r="E397" s="39">
        <f t="shared" si="130"/>
        <v>0.1925</v>
      </c>
      <c r="F397" s="37">
        <f t="shared" si="131"/>
        <v>1</v>
      </c>
      <c r="G397" s="39">
        <f t="shared" si="132"/>
        <v>0.1925</v>
      </c>
      <c r="I397" s="26">
        <v>3</v>
      </c>
      <c r="J397" s="27">
        <v>-1.78</v>
      </c>
      <c r="K397" s="39">
        <f t="shared" ref="K397:K407" si="133">AVERAGE(J396,J397)</f>
        <v>-1.8054999999999999</v>
      </c>
      <c r="L397" s="37">
        <f t="shared" ref="L397:L407" si="134">I397-I396</f>
        <v>3</v>
      </c>
      <c r="M397" s="39">
        <f t="shared" ref="M397:M407" si="135">L397*K397</f>
        <v>-5.4164999999999992</v>
      </c>
      <c r="N397" s="30"/>
      <c r="O397" s="30"/>
      <c r="P397" s="30"/>
      <c r="Q397" s="32"/>
      <c r="R397" s="31"/>
    </row>
    <row r="398" spans="2:18" x14ac:dyDescent="0.25">
      <c r="B398" s="26">
        <v>11</v>
      </c>
      <c r="C398" s="27">
        <v>-8.5000000000000006E-2</v>
      </c>
      <c r="D398" s="27"/>
      <c r="E398" s="39">
        <f t="shared" si="130"/>
        <v>4.9999999999999996E-2</v>
      </c>
      <c r="F398" s="37">
        <f t="shared" si="131"/>
        <v>1</v>
      </c>
      <c r="G398" s="39">
        <f t="shared" si="132"/>
        <v>4.9999999999999996E-2</v>
      </c>
      <c r="I398" s="26">
        <v>5</v>
      </c>
      <c r="J398" s="27">
        <v>-1.67</v>
      </c>
      <c r="K398" s="39">
        <f t="shared" si="133"/>
        <v>-1.7250000000000001</v>
      </c>
      <c r="L398" s="37">
        <f t="shared" si="134"/>
        <v>2</v>
      </c>
      <c r="M398" s="39">
        <f t="shared" si="135"/>
        <v>-3.45</v>
      </c>
      <c r="N398" s="30"/>
      <c r="O398" s="30"/>
      <c r="P398" s="30"/>
      <c r="Q398" s="32"/>
      <c r="R398" s="31"/>
    </row>
    <row r="399" spans="2:18" x14ac:dyDescent="0.25">
      <c r="B399" s="26">
        <v>12</v>
      </c>
      <c r="C399" s="27">
        <v>-0.26</v>
      </c>
      <c r="E399" s="39">
        <f t="shared" si="130"/>
        <v>-0.17250000000000001</v>
      </c>
      <c r="F399" s="37">
        <f t="shared" si="131"/>
        <v>1</v>
      </c>
      <c r="G399" s="39">
        <f t="shared" si="132"/>
        <v>-0.17250000000000001</v>
      </c>
      <c r="I399" s="26">
        <v>7</v>
      </c>
      <c r="J399" s="27">
        <v>1.7150000000000001</v>
      </c>
      <c r="K399" s="39">
        <f t="shared" si="133"/>
        <v>2.2500000000000075E-2</v>
      </c>
      <c r="L399" s="37">
        <f t="shared" si="134"/>
        <v>2</v>
      </c>
      <c r="M399" s="39">
        <f t="shared" si="135"/>
        <v>4.5000000000000151E-2</v>
      </c>
      <c r="N399" s="34"/>
      <c r="O399" s="34"/>
      <c r="P399" s="34"/>
      <c r="Q399" s="32"/>
      <c r="R399" s="31"/>
    </row>
    <row r="400" spans="2:18" x14ac:dyDescent="0.25">
      <c r="B400" s="26">
        <v>12.5</v>
      </c>
      <c r="C400" s="27">
        <v>-0.35499999999999998</v>
      </c>
      <c r="E400" s="39">
        <f t="shared" si="130"/>
        <v>-0.3075</v>
      </c>
      <c r="F400" s="37">
        <f t="shared" si="131"/>
        <v>0.5</v>
      </c>
      <c r="G400" s="39">
        <f t="shared" si="132"/>
        <v>-0.15375</v>
      </c>
      <c r="H400" s="37"/>
      <c r="I400" s="26">
        <v>8</v>
      </c>
      <c r="J400" s="27">
        <v>1.7050000000000001</v>
      </c>
      <c r="K400" s="39">
        <f t="shared" si="133"/>
        <v>1.71</v>
      </c>
      <c r="L400" s="37">
        <f t="shared" si="134"/>
        <v>1</v>
      </c>
      <c r="M400" s="39">
        <f t="shared" si="135"/>
        <v>1.71</v>
      </c>
      <c r="N400" s="30"/>
      <c r="O400" s="30"/>
      <c r="P400" s="30"/>
      <c r="Q400" s="32"/>
      <c r="R400" s="31"/>
    </row>
    <row r="401" spans="2:18" x14ac:dyDescent="0.25">
      <c r="B401" s="26">
        <v>13</v>
      </c>
      <c r="C401" s="27">
        <v>-0.4</v>
      </c>
      <c r="D401" s="27" t="s">
        <v>23</v>
      </c>
      <c r="E401" s="39">
        <f t="shared" si="130"/>
        <v>-0.3775</v>
      </c>
      <c r="F401" s="37">
        <f t="shared" si="131"/>
        <v>0.5</v>
      </c>
      <c r="G401" s="39">
        <f t="shared" si="132"/>
        <v>-0.18875</v>
      </c>
      <c r="H401" s="37"/>
      <c r="I401" s="26">
        <v>9</v>
      </c>
      <c r="J401" s="27">
        <v>0.2</v>
      </c>
      <c r="K401" s="39">
        <f t="shared" si="133"/>
        <v>0.95250000000000001</v>
      </c>
      <c r="L401" s="37">
        <f t="shared" si="134"/>
        <v>1</v>
      </c>
      <c r="M401" s="39">
        <f t="shared" si="135"/>
        <v>0.95250000000000001</v>
      </c>
      <c r="N401" s="34"/>
      <c r="O401" s="34"/>
      <c r="P401" s="34"/>
      <c r="Q401" s="32"/>
      <c r="R401" s="31"/>
    </row>
    <row r="402" spans="2:18" x14ac:dyDescent="0.25">
      <c r="B402" s="26">
        <v>13.5</v>
      </c>
      <c r="C402" s="27">
        <v>-0.35</v>
      </c>
      <c r="E402" s="39">
        <f t="shared" si="130"/>
        <v>-0.375</v>
      </c>
      <c r="F402" s="37">
        <f t="shared" si="131"/>
        <v>0.5</v>
      </c>
      <c r="G402" s="39">
        <f t="shared" si="132"/>
        <v>-0.1875</v>
      </c>
      <c r="H402" s="37"/>
      <c r="I402" s="45">
        <f>I401+(J401-J402)*1.5</f>
        <v>11.7</v>
      </c>
      <c r="J402" s="46">
        <v>-1.6</v>
      </c>
      <c r="K402" s="39">
        <f t="shared" si="133"/>
        <v>-0.70000000000000007</v>
      </c>
      <c r="L402" s="37">
        <f t="shared" si="134"/>
        <v>2.6999999999999993</v>
      </c>
      <c r="M402" s="39">
        <f t="shared" si="135"/>
        <v>-1.8899999999999997</v>
      </c>
      <c r="N402" s="34"/>
      <c r="O402" s="34"/>
      <c r="P402" s="34"/>
      <c r="Q402" s="32"/>
      <c r="R402" s="31"/>
    </row>
    <row r="403" spans="2:18" x14ac:dyDescent="0.25">
      <c r="B403" s="26">
        <v>14</v>
      </c>
      <c r="C403" s="27">
        <v>-0.255</v>
      </c>
      <c r="D403" s="27"/>
      <c r="E403" s="39">
        <f t="shared" si="130"/>
        <v>-0.30249999999999999</v>
      </c>
      <c r="F403" s="37">
        <f t="shared" si="131"/>
        <v>0.5</v>
      </c>
      <c r="G403" s="39">
        <f t="shared" si="132"/>
        <v>-0.15125</v>
      </c>
      <c r="H403" s="37"/>
      <c r="I403" s="47">
        <f>I402+2.25</f>
        <v>13.95</v>
      </c>
      <c r="J403" s="48">
        <f>J402</f>
        <v>-1.6</v>
      </c>
      <c r="K403" s="39">
        <f t="shared" si="133"/>
        <v>-1.6</v>
      </c>
      <c r="L403" s="37">
        <f t="shared" si="134"/>
        <v>2.25</v>
      </c>
      <c r="M403" s="39">
        <f t="shared" si="135"/>
        <v>-3.6</v>
      </c>
      <c r="N403" s="30"/>
      <c r="O403" s="30"/>
      <c r="P403" s="30"/>
      <c r="R403" s="31"/>
    </row>
    <row r="404" spans="2:18" x14ac:dyDescent="0.25">
      <c r="B404" s="26">
        <v>15</v>
      </c>
      <c r="C404" s="27">
        <v>-0.08</v>
      </c>
      <c r="D404" s="27"/>
      <c r="E404" s="39">
        <f t="shared" si="130"/>
        <v>-0.16750000000000001</v>
      </c>
      <c r="F404" s="37">
        <f t="shared" si="131"/>
        <v>1</v>
      </c>
      <c r="G404" s="39">
        <f t="shared" si="132"/>
        <v>-0.16750000000000001</v>
      </c>
      <c r="H404" s="23"/>
      <c r="I404" s="45">
        <f>I403+2.25</f>
        <v>16.2</v>
      </c>
      <c r="J404" s="46">
        <f>J402</f>
        <v>-1.6</v>
      </c>
      <c r="K404" s="39">
        <f t="shared" si="133"/>
        <v>-1.6</v>
      </c>
      <c r="L404" s="37">
        <f t="shared" si="134"/>
        <v>2.25</v>
      </c>
      <c r="M404" s="39">
        <f t="shared" si="135"/>
        <v>-3.6</v>
      </c>
      <c r="N404" s="30"/>
      <c r="O404" s="30"/>
      <c r="P404" s="30"/>
      <c r="R404" s="31"/>
    </row>
    <row r="405" spans="2:18" x14ac:dyDescent="0.25">
      <c r="B405" s="26">
        <v>16</v>
      </c>
      <c r="C405" s="27">
        <v>0.33</v>
      </c>
      <c r="D405" s="27" t="s">
        <v>22</v>
      </c>
      <c r="E405" s="39">
        <f t="shared" si="130"/>
        <v>0.125</v>
      </c>
      <c r="F405" s="37">
        <f t="shared" si="131"/>
        <v>1</v>
      </c>
      <c r="G405" s="39">
        <f t="shared" si="132"/>
        <v>0.125</v>
      </c>
      <c r="H405" s="23"/>
      <c r="I405" s="45">
        <f>I404+(J405-J404)*1.5</f>
        <v>19.125</v>
      </c>
      <c r="J405" s="49">
        <v>0.35</v>
      </c>
      <c r="K405" s="39">
        <f t="shared" si="133"/>
        <v>-0.625</v>
      </c>
      <c r="L405" s="37">
        <f t="shared" si="134"/>
        <v>2.9250000000000007</v>
      </c>
      <c r="M405" s="39">
        <f t="shared" si="135"/>
        <v>-1.8281250000000004</v>
      </c>
      <c r="N405" s="30"/>
      <c r="O405" s="30"/>
      <c r="P405" s="30"/>
      <c r="R405" s="31"/>
    </row>
    <row r="406" spans="2:18" x14ac:dyDescent="0.25">
      <c r="B406" s="28">
        <v>20</v>
      </c>
      <c r="C406" s="36">
        <v>0.33500000000000002</v>
      </c>
      <c r="D406" s="36"/>
      <c r="E406" s="39">
        <f t="shared" si="130"/>
        <v>0.33250000000000002</v>
      </c>
      <c r="F406" s="37">
        <f t="shared" si="131"/>
        <v>4</v>
      </c>
      <c r="G406" s="39">
        <f t="shared" si="132"/>
        <v>1.33</v>
      </c>
      <c r="H406" s="23"/>
      <c r="I406" s="28">
        <v>20</v>
      </c>
      <c r="J406" s="36">
        <v>0.33500000000000002</v>
      </c>
      <c r="K406" s="39">
        <f t="shared" si="133"/>
        <v>0.34250000000000003</v>
      </c>
      <c r="L406" s="37">
        <f t="shared" si="134"/>
        <v>0.875</v>
      </c>
      <c r="M406" s="39">
        <f t="shared" si="135"/>
        <v>0.2996875</v>
      </c>
      <c r="N406" s="30"/>
      <c r="O406" s="30"/>
      <c r="P406" s="30"/>
      <c r="R406" s="31"/>
    </row>
    <row r="407" spans="2:18" x14ac:dyDescent="0.25">
      <c r="B407" s="28">
        <v>25</v>
      </c>
      <c r="C407" s="36">
        <v>0.34</v>
      </c>
      <c r="D407" s="27" t="s">
        <v>71</v>
      </c>
      <c r="E407" s="39">
        <f t="shared" si="130"/>
        <v>0.33750000000000002</v>
      </c>
      <c r="F407" s="37">
        <f t="shared" si="131"/>
        <v>5</v>
      </c>
      <c r="G407" s="39">
        <f t="shared" si="132"/>
        <v>1.6875</v>
      </c>
      <c r="H407" s="23"/>
      <c r="I407" s="28">
        <v>25</v>
      </c>
      <c r="J407" s="36">
        <v>0.34</v>
      </c>
      <c r="K407" s="39">
        <f t="shared" si="133"/>
        <v>0.33750000000000002</v>
      </c>
      <c r="L407" s="37">
        <f t="shared" si="134"/>
        <v>5</v>
      </c>
      <c r="M407" s="39">
        <f t="shared" si="135"/>
        <v>1.6875</v>
      </c>
      <c r="O407" s="34"/>
      <c r="P407" s="34"/>
    </row>
    <row r="408" spans="2:18" x14ac:dyDescent="0.25">
      <c r="B408" s="28"/>
      <c r="C408" s="36"/>
      <c r="D408" s="36"/>
      <c r="E408" s="39"/>
      <c r="F408" s="37"/>
      <c r="G408" s="39"/>
      <c r="H408" s="23"/>
      <c r="I408" s="28"/>
      <c r="J408" s="28"/>
      <c r="K408" s="39"/>
      <c r="L408" s="37"/>
      <c r="M408" s="39"/>
      <c r="O408" s="24"/>
      <c r="P408" s="24"/>
    </row>
    <row r="409" spans="2:18" x14ac:dyDescent="0.25">
      <c r="B409" s="28"/>
      <c r="C409" s="36"/>
      <c r="D409" s="36"/>
      <c r="E409" s="39"/>
      <c r="F409" s="37"/>
      <c r="G409" s="39"/>
      <c r="I409" s="28"/>
      <c r="J409" s="28"/>
      <c r="K409" s="39"/>
      <c r="L409" s="37"/>
      <c r="M409" s="39"/>
      <c r="O409" s="24"/>
      <c r="P409" s="24"/>
    </row>
    <row r="410" spans="2:18" x14ac:dyDescent="0.25">
      <c r="B410" s="28"/>
      <c r="C410" s="36"/>
      <c r="D410" s="36"/>
      <c r="E410" s="39"/>
      <c r="F410" s="37"/>
      <c r="G410" s="39"/>
      <c r="I410" s="28"/>
      <c r="J410" s="28"/>
      <c r="K410" s="39"/>
      <c r="L410" s="37"/>
      <c r="M410" s="39"/>
      <c r="N410" s="24"/>
      <c r="O410" s="24"/>
      <c r="P410" s="24"/>
    </row>
    <row r="411" spans="2:18" x14ac:dyDescent="0.25">
      <c r="B411" s="28"/>
      <c r="C411" s="36"/>
      <c r="D411" s="36"/>
      <c r="E411" s="39"/>
      <c r="F411" s="37"/>
      <c r="G411" s="39"/>
      <c r="I411" s="28"/>
      <c r="J411" s="28"/>
      <c r="K411" s="39"/>
      <c r="L411" s="37"/>
      <c r="M411" s="39"/>
      <c r="N411" s="24"/>
      <c r="O411" s="24"/>
      <c r="P411" s="24"/>
    </row>
    <row r="412" spans="2:18" x14ac:dyDescent="0.25">
      <c r="B412" s="28"/>
      <c r="C412" s="36"/>
      <c r="D412" s="36"/>
      <c r="E412" s="39"/>
      <c r="F412" s="37"/>
      <c r="G412" s="39"/>
      <c r="I412" s="28"/>
      <c r="J412" s="28"/>
      <c r="K412" s="39"/>
      <c r="L412" s="37"/>
      <c r="M412" s="39"/>
      <c r="N412" s="24"/>
      <c r="O412" s="24"/>
      <c r="P412" s="24"/>
    </row>
    <row r="413" spans="2:18" x14ac:dyDescent="0.25">
      <c r="B413" s="28"/>
      <c r="C413" s="36"/>
      <c r="D413" s="36"/>
      <c r="E413" s="39"/>
      <c r="F413" s="37"/>
      <c r="G413" s="39"/>
      <c r="H413" s="39"/>
      <c r="I413" s="28"/>
      <c r="J413" s="28"/>
      <c r="K413" s="39"/>
      <c r="L413" s="37"/>
      <c r="M413" s="39"/>
      <c r="N413" s="24"/>
      <c r="O413" s="24"/>
      <c r="P413" s="24"/>
    </row>
    <row r="414" spans="2:18" x14ac:dyDescent="0.25">
      <c r="B414" s="28"/>
      <c r="C414" s="36"/>
      <c r="D414" s="36"/>
      <c r="E414" s="39"/>
      <c r="F414" s="37"/>
      <c r="G414" s="39"/>
      <c r="H414" s="39"/>
      <c r="I414" s="28"/>
      <c r="J414" s="28"/>
      <c r="K414" s="39"/>
      <c r="L414" s="37"/>
      <c r="M414" s="39"/>
      <c r="N414" s="34"/>
      <c r="O414" s="24"/>
      <c r="P414" s="24"/>
    </row>
    <row r="415" spans="2:18" x14ac:dyDescent="0.25">
      <c r="B415" s="28"/>
      <c r="C415" s="36"/>
      <c r="D415" s="36"/>
      <c r="E415" s="39"/>
      <c r="F415" s="37"/>
      <c r="G415" s="39"/>
      <c r="H415" s="39"/>
      <c r="I415" s="28"/>
      <c r="J415" s="28"/>
      <c r="K415" s="39"/>
      <c r="L415" s="37"/>
      <c r="M415" s="39"/>
      <c r="N415" s="30"/>
      <c r="O415" s="30"/>
      <c r="P415" s="30"/>
      <c r="R415" s="31"/>
    </row>
    <row r="416" spans="2:18" ht="15" x14ac:dyDescent="0.25">
      <c r="B416" s="28"/>
      <c r="C416" s="36"/>
      <c r="D416" s="36"/>
      <c r="E416" s="39"/>
      <c r="F416" s="37">
        <f>SUM(F392:F415)</f>
        <v>25</v>
      </c>
      <c r="G416" s="39">
        <f>SUM(G392:G415)</f>
        <v>-3.7952499999999993</v>
      </c>
      <c r="H416" s="39"/>
      <c r="I416" s="39"/>
      <c r="J416" s="38"/>
      <c r="K416" s="38"/>
      <c r="L416" s="53">
        <f>SUM(L393:L415)</f>
        <v>25</v>
      </c>
      <c r="M416" s="53">
        <f>SUM(M393:M415)</f>
        <v>-15.089937499999998</v>
      </c>
      <c r="N416" s="30"/>
      <c r="O416" s="30"/>
      <c r="P416" s="30"/>
      <c r="R416" s="31"/>
    </row>
    <row r="417" spans="2:18" x14ac:dyDescent="0.25">
      <c r="B417" s="28"/>
      <c r="C417" s="36"/>
      <c r="D417" s="36"/>
      <c r="E417" s="39"/>
      <c r="F417" s="37"/>
      <c r="G417" s="39"/>
      <c r="H417" s="37" t="s">
        <v>112</v>
      </c>
      <c r="I417" s="37"/>
      <c r="J417" s="37">
        <f>G416</f>
        <v>-3.7952499999999993</v>
      </c>
      <c r="K417" s="39" t="s">
        <v>113</v>
      </c>
      <c r="L417" s="37">
        <f>M416</f>
        <v>-15.089937499999998</v>
      </c>
      <c r="M417" s="39">
        <f>J417-L417</f>
        <v>11.294687499999998</v>
      </c>
      <c r="N417" s="30"/>
      <c r="O417" s="30"/>
      <c r="P417" s="30"/>
      <c r="R417" s="31"/>
    </row>
    <row r="419" spans="2:18" ht="15" x14ac:dyDescent="0.25">
      <c r="B419" s="38"/>
      <c r="C419" s="22"/>
      <c r="D419" s="22"/>
      <c r="E419" s="38"/>
      <c r="F419" s="23"/>
      <c r="G419" s="23"/>
      <c r="H419" s="44"/>
      <c r="I419" s="44"/>
      <c r="J419" s="38"/>
      <c r="K419" s="38"/>
      <c r="L419" s="38"/>
      <c r="M419" s="38"/>
      <c r="N419" s="24"/>
      <c r="O419" s="24"/>
      <c r="P419" s="24"/>
    </row>
    <row r="420" spans="2:18" x14ac:dyDescent="0.25">
      <c r="B420" s="42"/>
      <c r="C420" s="42"/>
      <c r="D420" s="42"/>
      <c r="E420" s="42"/>
      <c r="F420" s="42"/>
      <c r="G420" s="42"/>
      <c r="I420" s="42"/>
      <c r="J420" s="42"/>
      <c r="K420" s="42"/>
      <c r="L420" s="42"/>
      <c r="M420" s="42"/>
      <c r="N420" s="25"/>
      <c r="O420" s="25"/>
      <c r="P420" s="30"/>
    </row>
    <row r="421" spans="2:18" x14ac:dyDescent="0.25">
      <c r="B421" s="26"/>
      <c r="C421" s="27"/>
      <c r="D421" s="27"/>
      <c r="E421" s="37"/>
      <c r="F421" s="37"/>
      <c r="G421" s="37"/>
      <c r="H421" s="37"/>
      <c r="I421" s="28"/>
      <c r="J421" s="29"/>
      <c r="K421" s="39"/>
      <c r="L421" s="37"/>
      <c r="M421" s="39"/>
      <c r="N421" s="30"/>
      <c r="O421" s="30"/>
      <c r="P421" s="30"/>
      <c r="R421" s="31"/>
    </row>
  </sheetData>
  <mergeCells count="60">
    <mergeCell ref="H419:I419"/>
    <mergeCell ref="B420:G420"/>
    <mergeCell ref="I420:M420"/>
    <mergeCell ref="D363:E363"/>
    <mergeCell ref="B364:G364"/>
    <mergeCell ref="I364:M364"/>
    <mergeCell ref="D389:E389"/>
    <mergeCell ref="B390:G390"/>
    <mergeCell ref="I390:M390"/>
    <mergeCell ref="D324:E324"/>
    <mergeCell ref="B325:G325"/>
    <mergeCell ref="I325:M325"/>
    <mergeCell ref="D343:E343"/>
    <mergeCell ref="B344:G344"/>
    <mergeCell ref="I344:M344"/>
    <mergeCell ref="D258:E258"/>
    <mergeCell ref="H276:I276"/>
    <mergeCell ref="D277:E277"/>
    <mergeCell ref="D290:E290"/>
    <mergeCell ref="D308:E308"/>
    <mergeCell ref="D212:E212"/>
    <mergeCell ref="B213:G213"/>
    <mergeCell ref="I213:M213"/>
    <mergeCell ref="D229:E229"/>
    <mergeCell ref="B230:G230"/>
    <mergeCell ref="I230:M230"/>
    <mergeCell ref="D168:E168"/>
    <mergeCell ref="B169:G169"/>
    <mergeCell ref="I169:M169"/>
    <mergeCell ref="D193:E193"/>
    <mergeCell ref="B194:G194"/>
    <mergeCell ref="I194:M194"/>
    <mergeCell ref="D128:E128"/>
    <mergeCell ref="B129:G129"/>
    <mergeCell ref="I129:M129"/>
    <mergeCell ref="D150:E150"/>
    <mergeCell ref="B151:G151"/>
    <mergeCell ref="I151:M151"/>
    <mergeCell ref="I87:M87"/>
    <mergeCell ref="H105:I105"/>
    <mergeCell ref="D106:E106"/>
    <mergeCell ref="B107:G107"/>
    <mergeCell ref="I107:M107"/>
    <mergeCell ref="A1:T1"/>
    <mergeCell ref="D3:E3"/>
    <mergeCell ref="B4:G4"/>
    <mergeCell ref="I4:M4"/>
    <mergeCell ref="H18:I18"/>
    <mergeCell ref="D19:E19"/>
    <mergeCell ref="B20:G20"/>
    <mergeCell ref="I20:M20"/>
    <mergeCell ref="H37:I37"/>
    <mergeCell ref="D38:E38"/>
    <mergeCell ref="B39:G39"/>
    <mergeCell ref="I39:M39"/>
    <mergeCell ref="D63:E63"/>
    <mergeCell ref="B64:G64"/>
    <mergeCell ref="I64:M64"/>
    <mergeCell ref="D86:E86"/>
    <mergeCell ref="B87:G87"/>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A5" sqref="A5"/>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105</v>
      </c>
    </row>
    <row r="2" spans="1:3" x14ac:dyDescent="0.25">
      <c r="A2" s="4" t="s">
        <v>9</v>
      </c>
      <c r="B2" s="4" t="s">
        <v>121</v>
      </c>
      <c r="C2" s="4" t="s">
        <v>106</v>
      </c>
    </row>
    <row r="3" spans="1:3" x14ac:dyDescent="0.25">
      <c r="A3" s="4" t="s">
        <v>21</v>
      </c>
      <c r="B3" s="4" t="s">
        <v>25</v>
      </c>
      <c r="C3" s="4" t="s">
        <v>107</v>
      </c>
    </row>
    <row r="4" spans="1:3" x14ac:dyDescent="0.25">
      <c r="A4" s="4" t="s">
        <v>104</v>
      </c>
      <c r="B4" s="4">
        <v>1</v>
      </c>
      <c r="C4" s="4"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7"/>
  <sheetViews>
    <sheetView tabSelected="1" topLeftCell="A10" zoomScale="160" zoomScaleNormal="160" workbookViewId="0">
      <selection activeCell="A20" sqref="A20:XFD20"/>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72</v>
      </c>
      <c r="L1" s="3" t="s">
        <v>20</v>
      </c>
      <c r="M1" s="2"/>
    </row>
    <row r="2" spans="1:13" x14ac:dyDescent="0.3">
      <c r="A2" s="3" t="s">
        <v>122</v>
      </c>
      <c r="B2" s="3">
        <v>0</v>
      </c>
      <c r="C2" s="3">
        <v>5</v>
      </c>
      <c r="D2" s="41">
        <v>17</v>
      </c>
      <c r="E2" s="3" t="s">
        <v>6</v>
      </c>
      <c r="F2" s="3" t="s">
        <v>26</v>
      </c>
      <c r="G2" s="17" t="s">
        <v>142</v>
      </c>
      <c r="H2" s="3">
        <v>0.40200000000000002</v>
      </c>
      <c r="I2" s="3">
        <v>-1.6</v>
      </c>
      <c r="J2" s="3">
        <v>0.6</v>
      </c>
      <c r="K2" s="3">
        <v>30</v>
      </c>
      <c r="L2" s="3">
        <v>1</v>
      </c>
    </row>
    <row r="3" spans="1:13" x14ac:dyDescent="0.3">
      <c r="A3" s="3" t="s">
        <v>123</v>
      </c>
      <c r="B3" s="3">
        <v>100</v>
      </c>
      <c r="C3" s="3">
        <v>21</v>
      </c>
      <c r="D3" s="3">
        <v>36</v>
      </c>
      <c r="E3" s="3" t="s">
        <v>6</v>
      </c>
      <c r="F3" s="3" t="s">
        <v>26</v>
      </c>
      <c r="G3" s="17" t="s">
        <v>142</v>
      </c>
      <c r="H3" s="3">
        <v>0.40200000000000002</v>
      </c>
      <c r="I3" s="3">
        <v>-1.6</v>
      </c>
      <c r="J3" s="3">
        <v>0.6</v>
      </c>
      <c r="K3" s="3">
        <v>30</v>
      </c>
      <c r="L3" s="3">
        <v>1</v>
      </c>
    </row>
    <row r="4" spans="1:13" x14ac:dyDescent="0.3">
      <c r="A4" s="3" t="s">
        <v>124</v>
      </c>
      <c r="B4" s="3">
        <v>200</v>
      </c>
      <c r="C4" s="3">
        <v>40</v>
      </c>
      <c r="D4" s="3">
        <v>56</v>
      </c>
      <c r="E4" s="3" t="s">
        <v>6</v>
      </c>
      <c r="F4" s="3" t="s">
        <v>26</v>
      </c>
      <c r="G4" s="17" t="s">
        <v>142</v>
      </c>
      <c r="H4" s="3">
        <v>0.40200000000000002</v>
      </c>
      <c r="I4" s="3">
        <v>-1.6</v>
      </c>
      <c r="J4" s="3">
        <v>0.6</v>
      </c>
      <c r="K4" s="3">
        <v>30</v>
      </c>
      <c r="L4" s="3">
        <v>1</v>
      </c>
    </row>
    <row r="5" spans="1:13" x14ac:dyDescent="0.3">
      <c r="A5" s="3" t="s">
        <v>125</v>
      </c>
      <c r="B5" s="3">
        <v>300</v>
      </c>
      <c r="C5" s="3">
        <v>65</v>
      </c>
      <c r="D5" s="3">
        <v>84</v>
      </c>
      <c r="E5" s="3" t="s">
        <v>6</v>
      </c>
      <c r="F5" s="3" t="s">
        <v>26</v>
      </c>
      <c r="G5" s="17" t="s">
        <v>142</v>
      </c>
      <c r="H5" s="3">
        <v>0.40200000000000002</v>
      </c>
      <c r="I5" s="3">
        <v>-1.6</v>
      </c>
      <c r="J5" s="3">
        <v>0.6</v>
      </c>
      <c r="K5" s="3">
        <v>30</v>
      </c>
      <c r="L5" s="3">
        <v>1</v>
      </c>
    </row>
    <row r="6" spans="1:13" x14ac:dyDescent="0.3">
      <c r="A6" s="3" t="s">
        <v>126</v>
      </c>
      <c r="B6" s="3">
        <v>400</v>
      </c>
      <c r="C6" s="3">
        <v>88</v>
      </c>
      <c r="D6" s="3">
        <v>104</v>
      </c>
      <c r="E6" s="3" t="s">
        <v>6</v>
      </c>
      <c r="F6" s="3" t="s">
        <v>26</v>
      </c>
      <c r="G6" s="17" t="s">
        <v>142</v>
      </c>
      <c r="H6" s="3">
        <v>0.40200000000000002</v>
      </c>
      <c r="I6" s="3">
        <v>-1.6</v>
      </c>
      <c r="J6" s="3">
        <v>0.6</v>
      </c>
      <c r="K6" s="3">
        <v>30</v>
      </c>
      <c r="L6" s="3">
        <v>1</v>
      </c>
    </row>
    <row r="7" spans="1:13" x14ac:dyDescent="0.3">
      <c r="A7" s="3" t="s">
        <v>127</v>
      </c>
      <c r="B7" s="3">
        <v>500</v>
      </c>
      <c r="C7" s="3">
        <v>108</v>
      </c>
      <c r="D7" s="3">
        <v>123</v>
      </c>
      <c r="E7" s="3" t="s">
        <v>6</v>
      </c>
      <c r="F7" s="3" t="s">
        <v>26</v>
      </c>
      <c r="G7" s="17" t="s">
        <v>142</v>
      </c>
      <c r="H7" s="3">
        <v>0.40200000000000002</v>
      </c>
      <c r="I7" s="3">
        <v>-1.6</v>
      </c>
      <c r="J7" s="3">
        <v>0.6</v>
      </c>
      <c r="K7" s="3">
        <v>30</v>
      </c>
      <c r="L7" s="3">
        <v>1</v>
      </c>
    </row>
    <row r="8" spans="1:13" x14ac:dyDescent="0.3">
      <c r="A8" s="3" t="s">
        <v>128</v>
      </c>
      <c r="B8" s="3">
        <v>600</v>
      </c>
      <c r="C8" s="3">
        <v>130</v>
      </c>
      <c r="D8" s="3">
        <v>148</v>
      </c>
      <c r="E8" s="3" t="s">
        <v>6</v>
      </c>
      <c r="F8" s="3" t="s">
        <v>26</v>
      </c>
      <c r="G8" s="17" t="s">
        <v>142</v>
      </c>
      <c r="H8" s="3">
        <v>0.40200000000000002</v>
      </c>
      <c r="I8" s="3">
        <v>-1.6</v>
      </c>
      <c r="J8" s="3">
        <v>0.6</v>
      </c>
      <c r="K8" s="3">
        <v>30</v>
      </c>
      <c r="L8" s="3">
        <v>1</v>
      </c>
    </row>
    <row r="9" spans="1:13" x14ac:dyDescent="0.3">
      <c r="A9" s="3" t="s">
        <v>129</v>
      </c>
      <c r="B9" s="16">
        <v>700</v>
      </c>
      <c r="C9" s="16">
        <v>152</v>
      </c>
      <c r="D9" s="3">
        <v>166</v>
      </c>
      <c r="E9" s="3" t="s">
        <v>6</v>
      </c>
      <c r="F9" s="3" t="s">
        <v>26</v>
      </c>
      <c r="G9" s="17" t="s">
        <v>142</v>
      </c>
      <c r="H9" s="3">
        <v>0.40200000000000002</v>
      </c>
      <c r="I9" s="3">
        <v>-1.6</v>
      </c>
      <c r="J9" s="3">
        <v>0.6</v>
      </c>
      <c r="K9" s="3">
        <v>30</v>
      </c>
      <c r="L9" s="3">
        <v>1</v>
      </c>
    </row>
    <row r="10" spans="1:13" x14ac:dyDescent="0.3">
      <c r="A10" s="3" t="s">
        <v>130</v>
      </c>
      <c r="B10" s="16">
        <v>800</v>
      </c>
      <c r="C10" s="16">
        <v>170</v>
      </c>
      <c r="D10" s="16">
        <v>184</v>
      </c>
      <c r="E10" s="3" t="s">
        <v>6</v>
      </c>
      <c r="F10" s="3" t="s">
        <v>26</v>
      </c>
      <c r="G10" s="17" t="s">
        <v>142</v>
      </c>
      <c r="H10" s="3">
        <v>0.40200000000000002</v>
      </c>
      <c r="I10" s="3">
        <v>-1.6</v>
      </c>
      <c r="J10" s="3">
        <v>0.6</v>
      </c>
      <c r="K10" s="3">
        <v>30</v>
      </c>
      <c r="L10" s="3">
        <v>1</v>
      </c>
    </row>
    <row r="11" spans="1:13" x14ac:dyDescent="0.3">
      <c r="A11" s="3" t="s">
        <v>131</v>
      </c>
      <c r="B11" s="16">
        <v>900</v>
      </c>
      <c r="C11" s="16">
        <v>195</v>
      </c>
      <c r="D11" s="16">
        <v>210</v>
      </c>
      <c r="E11" s="3" t="s">
        <v>6</v>
      </c>
      <c r="F11" s="3" t="s">
        <v>26</v>
      </c>
      <c r="G11" s="17" t="s">
        <v>142</v>
      </c>
      <c r="H11" s="3">
        <v>0.40200000000000002</v>
      </c>
      <c r="I11" s="3">
        <v>-1.6</v>
      </c>
      <c r="J11" s="3">
        <v>0.6</v>
      </c>
      <c r="K11" s="3">
        <v>30</v>
      </c>
      <c r="L11" s="3">
        <v>1</v>
      </c>
    </row>
    <row r="12" spans="1:13" x14ac:dyDescent="0.3">
      <c r="A12" s="3" t="s">
        <v>132</v>
      </c>
      <c r="B12" s="16">
        <v>1000</v>
      </c>
      <c r="C12" s="16">
        <v>214</v>
      </c>
      <c r="D12" s="16">
        <v>227</v>
      </c>
      <c r="E12" s="3" t="s">
        <v>6</v>
      </c>
      <c r="F12" s="3" t="s">
        <v>26</v>
      </c>
      <c r="G12" s="17" t="s">
        <v>142</v>
      </c>
      <c r="H12" s="3">
        <v>0.40200000000000002</v>
      </c>
      <c r="I12" s="3">
        <v>-1.6</v>
      </c>
      <c r="J12" s="3">
        <v>0.6</v>
      </c>
      <c r="K12" s="3">
        <v>30</v>
      </c>
      <c r="L12" s="3">
        <v>1</v>
      </c>
    </row>
    <row r="13" spans="1:13" x14ac:dyDescent="0.3">
      <c r="A13" s="3" t="s">
        <v>133</v>
      </c>
      <c r="B13" s="16">
        <v>1100</v>
      </c>
      <c r="C13" s="16">
        <v>231</v>
      </c>
      <c r="D13" s="16">
        <v>246</v>
      </c>
      <c r="E13" s="3" t="s">
        <v>6</v>
      </c>
      <c r="F13" s="3" t="s">
        <v>26</v>
      </c>
      <c r="G13" s="17" t="s">
        <v>142</v>
      </c>
      <c r="H13" s="3">
        <v>0.40200000000000002</v>
      </c>
      <c r="I13" s="3">
        <v>-1.6</v>
      </c>
      <c r="J13" s="3">
        <v>0.6</v>
      </c>
      <c r="K13" s="3">
        <v>30</v>
      </c>
      <c r="L13" s="3">
        <v>1</v>
      </c>
    </row>
    <row r="14" spans="1:13" x14ac:dyDescent="0.3">
      <c r="A14" s="3" t="s">
        <v>134</v>
      </c>
      <c r="B14" s="16">
        <v>1200</v>
      </c>
      <c r="C14" s="16">
        <v>259</v>
      </c>
      <c r="D14" s="16">
        <v>275</v>
      </c>
      <c r="E14" s="3" t="s">
        <v>6</v>
      </c>
      <c r="F14" s="3" t="s">
        <v>26</v>
      </c>
      <c r="G14" s="17" t="s">
        <v>142</v>
      </c>
      <c r="H14" s="3">
        <v>0.40200000000000002</v>
      </c>
      <c r="I14" s="3">
        <v>-1.6</v>
      </c>
      <c r="J14" s="3">
        <v>0.6</v>
      </c>
      <c r="K14" s="3">
        <v>30</v>
      </c>
      <c r="L14" s="3">
        <v>1</v>
      </c>
    </row>
    <row r="15" spans="1:13" x14ac:dyDescent="0.3">
      <c r="A15" s="3" t="s">
        <v>135</v>
      </c>
      <c r="B15" s="16">
        <v>1300</v>
      </c>
      <c r="C15" s="16">
        <v>278</v>
      </c>
      <c r="D15" s="16">
        <v>289</v>
      </c>
      <c r="E15" s="3" t="s">
        <v>6</v>
      </c>
      <c r="F15" s="3" t="s">
        <v>26</v>
      </c>
      <c r="G15" s="17" t="s">
        <v>142</v>
      </c>
      <c r="H15" s="3">
        <v>0.40200000000000002</v>
      </c>
      <c r="I15" s="3">
        <v>-1.6</v>
      </c>
      <c r="J15" s="3">
        <v>0.6</v>
      </c>
      <c r="K15" s="3">
        <v>30</v>
      </c>
      <c r="L15" s="3">
        <v>1</v>
      </c>
    </row>
    <row r="16" spans="1:13" x14ac:dyDescent="0.3">
      <c r="A16" s="3" t="s">
        <v>136</v>
      </c>
      <c r="B16" s="16">
        <v>1400</v>
      </c>
      <c r="C16" s="16">
        <v>291</v>
      </c>
      <c r="D16" s="16">
        <v>307</v>
      </c>
      <c r="E16" s="3" t="s">
        <v>6</v>
      </c>
      <c r="F16" s="3" t="s">
        <v>26</v>
      </c>
      <c r="G16" s="17" t="s">
        <v>142</v>
      </c>
      <c r="H16" s="3">
        <v>0.40200000000000002</v>
      </c>
      <c r="I16" s="3">
        <v>-1.6</v>
      </c>
      <c r="J16" s="3">
        <v>0.6</v>
      </c>
      <c r="K16" s="3">
        <v>30</v>
      </c>
      <c r="L16" s="3">
        <v>1</v>
      </c>
    </row>
    <row r="17" spans="1:12" x14ac:dyDescent="0.3">
      <c r="A17" s="3" t="s">
        <v>137</v>
      </c>
      <c r="B17" s="16">
        <v>1500</v>
      </c>
      <c r="C17" s="16">
        <v>309</v>
      </c>
      <c r="D17" s="16">
        <v>322</v>
      </c>
      <c r="E17" s="3" t="s">
        <v>6</v>
      </c>
      <c r="F17" s="3" t="s">
        <v>26</v>
      </c>
      <c r="G17" s="17" t="s">
        <v>142</v>
      </c>
      <c r="H17" s="3">
        <v>0.40200000000000002</v>
      </c>
      <c r="I17" s="3">
        <v>-1.6</v>
      </c>
      <c r="J17" s="3">
        <v>0.6</v>
      </c>
      <c r="K17" s="3">
        <v>30</v>
      </c>
      <c r="L17" s="3">
        <v>1</v>
      </c>
    </row>
    <row r="18" spans="1:12" x14ac:dyDescent="0.3">
      <c r="A18" s="3" t="s">
        <v>138</v>
      </c>
      <c r="B18" s="16">
        <v>1600</v>
      </c>
      <c r="C18" s="16">
        <v>326</v>
      </c>
      <c r="D18" s="16">
        <v>341</v>
      </c>
      <c r="E18" s="3" t="s">
        <v>6</v>
      </c>
      <c r="F18" s="3" t="s">
        <v>26</v>
      </c>
      <c r="G18" s="17" t="s">
        <v>142</v>
      </c>
      <c r="H18" s="3">
        <v>0.40200000000000002</v>
      </c>
      <c r="I18" s="3">
        <v>-1.6</v>
      </c>
      <c r="J18" s="3">
        <v>0.6</v>
      </c>
      <c r="K18" s="3">
        <v>30</v>
      </c>
      <c r="L18" s="3">
        <v>1</v>
      </c>
    </row>
    <row r="19" spans="1:12" x14ac:dyDescent="0.3">
      <c r="A19" s="3" t="s">
        <v>139</v>
      </c>
      <c r="B19" s="16">
        <v>1700</v>
      </c>
      <c r="C19" s="16">
        <v>345</v>
      </c>
      <c r="D19" s="16">
        <v>361</v>
      </c>
      <c r="E19" s="3" t="s">
        <v>6</v>
      </c>
      <c r="F19" s="3" t="s">
        <v>26</v>
      </c>
      <c r="G19" s="17" t="s">
        <v>142</v>
      </c>
      <c r="H19" s="3">
        <v>0.40200000000000002</v>
      </c>
      <c r="I19" s="3">
        <v>-1.6</v>
      </c>
      <c r="J19" s="3">
        <v>0.6</v>
      </c>
      <c r="K19" s="3">
        <v>30</v>
      </c>
      <c r="L19" s="3">
        <v>1</v>
      </c>
    </row>
    <row r="20" spans="1:12" x14ac:dyDescent="0.3">
      <c r="A20" s="3" t="s">
        <v>140</v>
      </c>
      <c r="B20" s="16">
        <v>1800</v>
      </c>
      <c r="C20" s="16">
        <v>365</v>
      </c>
      <c r="D20" s="16">
        <v>381</v>
      </c>
      <c r="E20" s="3" t="s">
        <v>6</v>
      </c>
      <c r="F20" s="3" t="s">
        <v>26</v>
      </c>
      <c r="G20" s="17" t="s">
        <v>142</v>
      </c>
      <c r="H20" s="3">
        <v>0.40200000000000002</v>
      </c>
      <c r="I20" s="3">
        <v>-1.6</v>
      </c>
      <c r="J20" s="3">
        <v>0.6</v>
      </c>
      <c r="K20" s="3">
        <v>30</v>
      </c>
      <c r="L20" s="3">
        <v>1</v>
      </c>
    </row>
    <row r="21" spans="1:12" x14ac:dyDescent="0.3">
      <c r="A21" s="3" t="s">
        <v>141</v>
      </c>
      <c r="B21" s="16">
        <v>1842</v>
      </c>
      <c r="C21" s="16">
        <v>391</v>
      </c>
      <c r="D21" s="16">
        <v>407</v>
      </c>
      <c r="E21" s="3" t="s">
        <v>6</v>
      </c>
      <c r="F21" s="3" t="s">
        <v>26</v>
      </c>
      <c r="G21" s="17" t="s">
        <v>142</v>
      </c>
      <c r="H21" s="3">
        <v>0.40200000000000002</v>
      </c>
      <c r="I21" s="3">
        <v>-1.6</v>
      </c>
      <c r="J21" s="3">
        <v>0.6</v>
      </c>
      <c r="K21" s="3">
        <v>30</v>
      </c>
      <c r="L21" s="3">
        <v>1</v>
      </c>
    </row>
    <row r="22" spans="1:12" x14ac:dyDescent="0.3">
      <c r="F22"/>
    </row>
    <row r="23" spans="1:12" x14ac:dyDescent="0.3">
      <c r="F23"/>
    </row>
    <row r="24" spans="1:12" x14ac:dyDescent="0.3">
      <c r="F24"/>
    </row>
    <row r="25" spans="1:12" x14ac:dyDescent="0.3">
      <c r="F25"/>
    </row>
    <row r="26" spans="1:12" x14ac:dyDescent="0.3">
      <c r="F26"/>
    </row>
    <row r="27" spans="1:12" x14ac:dyDescent="0.3">
      <c r="F27"/>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opLeftCell="B1" zoomScale="190" zoomScaleNormal="190" workbookViewId="0">
      <selection activeCell="G8" sqref="G8"/>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101</v>
      </c>
      <c r="E1" s="5" t="s">
        <v>12</v>
      </c>
      <c r="F1" s="5" t="s">
        <v>13</v>
      </c>
      <c r="G1" s="5" t="s">
        <v>14</v>
      </c>
      <c r="H1" s="5" t="s">
        <v>15</v>
      </c>
    </row>
    <row r="2" spans="1:8" ht="14.4" x14ac:dyDescent="0.3">
      <c r="A2" s="17" t="s">
        <v>142</v>
      </c>
      <c r="B2" s="6">
        <v>-1.5</v>
      </c>
      <c r="C2" s="7">
        <v>5</v>
      </c>
      <c r="D2" s="7">
        <v>2</v>
      </c>
      <c r="E2" s="7">
        <v>5</v>
      </c>
      <c r="F2" s="19" t="s">
        <v>143</v>
      </c>
      <c r="G2" s="7" t="s">
        <v>16</v>
      </c>
      <c r="H2" s="8" t="s">
        <v>144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D9" sqref="D9"/>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69</v>
      </c>
    </row>
    <row r="5" spans="1:2" ht="84.6" customHeight="1" x14ac:dyDescent="0.3">
      <c r="A5" s="9" t="s">
        <v>33</v>
      </c>
      <c r="B5" s="11" t="s">
        <v>103</v>
      </c>
    </row>
    <row r="6" spans="1:2" x14ac:dyDescent="0.3">
      <c r="A6" s="9" t="s">
        <v>34</v>
      </c>
      <c r="B6" s="3" t="s">
        <v>66</v>
      </c>
    </row>
    <row r="7" spans="1:2" x14ac:dyDescent="0.3">
      <c r="A7" s="9" t="s">
        <v>35</v>
      </c>
      <c r="B7" s="3" t="s">
        <v>145</v>
      </c>
    </row>
    <row r="8" spans="1:2" x14ac:dyDescent="0.3">
      <c r="A8" s="9" t="s">
        <v>36</v>
      </c>
      <c r="B8" s="3" t="s">
        <v>67</v>
      </c>
    </row>
    <row r="9" spans="1:2" x14ac:dyDescent="0.3">
      <c r="A9" s="9" t="s">
        <v>37</v>
      </c>
      <c r="B9" s="10" t="s">
        <v>68</v>
      </c>
    </row>
    <row r="10" spans="1:2" x14ac:dyDescent="0.3">
      <c r="A10" s="9" t="s">
        <v>38</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76</v>
      </c>
    </row>
    <row r="4" spans="1:8" ht="34.5" customHeight="1" x14ac:dyDescent="0.3">
      <c r="A4" s="12">
        <v>2</v>
      </c>
      <c r="B4" s="12" t="s">
        <v>75</v>
      </c>
    </row>
    <row r="5" spans="1:8" ht="24.75" customHeight="1" x14ac:dyDescent="0.3">
      <c r="A5" s="12">
        <v>3</v>
      </c>
      <c r="B5" s="12" t="s">
        <v>74</v>
      </c>
    </row>
    <row r="6" spans="1:8" ht="18.75" customHeight="1" x14ac:dyDescent="0.3">
      <c r="A6" s="12">
        <v>4</v>
      </c>
      <c r="B6" s="12" t="s">
        <v>77</v>
      </c>
    </row>
    <row r="7" spans="1:8" x14ac:dyDescent="0.3">
      <c r="A7" s="12">
        <v>5</v>
      </c>
      <c r="B7" s="12" t="s">
        <v>78</v>
      </c>
    </row>
    <row r="8" spans="1:8" x14ac:dyDescent="0.3">
      <c r="A8" s="13">
        <v>6</v>
      </c>
      <c r="B8" s="13" t="s">
        <v>79</v>
      </c>
    </row>
    <row r="9" spans="1:8" ht="24" customHeight="1" x14ac:dyDescent="0.3">
      <c r="A9" s="13">
        <v>7</v>
      </c>
      <c r="B9" s="14" t="s">
        <v>80</v>
      </c>
    </row>
    <row r="10" spans="1:8" ht="23.25" customHeight="1" x14ac:dyDescent="0.3">
      <c r="A10" s="13">
        <v>8</v>
      </c>
      <c r="B10" s="14" t="s">
        <v>81</v>
      </c>
      <c r="H10" t="s">
        <v>73</v>
      </c>
    </row>
    <row r="11" spans="1:8" ht="30" customHeight="1" x14ac:dyDescent="0.3">
      <c r="A11" s="13">
        <v>9</v>
      </c>
      <c r="B11" s="12" t="s">
        <v>82</v>
      </c>
    </row>
    <row r="12" spans="1:8" ht="22.5" customHeight="1" x14ac:dyDescent="0.3">
      <c r="A12" s="13">
        <v>10</v>
      </c>
      <c r="B12" t="s">
        <v>83</v>
      </c>
    </row>
    <row r="13" spans="1:8" ht="39.75" customHeight="1" x14ac:dyDescent="0.3">
      <c r="A13" s="13">
        <v>11</v>
      </c>
      <c r="B13" s="14" t="s">
        <v>84</v>
      </c>
    </row>
    <row r="14" spans="1:8" ht="16.5" customHeight="1" x14ac:dyDescent="0.3">
      <c r="A14" s="13">
        <v>12</v>
      </c>
      <c r="B14" s="12" t="s">
        <v>85</v>
      </c>
    </row>
    <row r="15" spans="1:8" x14ac:dyDescent="0.3">
      <c r="A15" s="13">
        <v>13</v>
      </c>
      <c r="B15" t="s">
        <v>86</v>
      </c>
    </row>
    <row r="16" spans="1:8" ht="42" customHeight="1" x14ac:dyDescent="0.3">
      <c r="A16" s="13"/>
      <c r="B16" s="12" t="s">
        <v>87</v>
      </c>
    </row>
    <row r="17" spans="1:2" ht="34.5" customHeight="1" x14ac:dyDescent="0.3">
      <c r="A17" s="13"/>
      <c r="B17" s="12" t="s">
        <v>90</v>
      </c>
    </row>
    <row r="18" spans="1:2" ht="32.25" customHeight="1" x14ac:dyDescent="0.3">
      <c r="A18" s="13"/>
      <c r="B18" s="12" t="s">
        <v>89</v>
      </c>
    </row>
    <row r="19" spans="1:2" ht="19.5" customHeight="1" x14ac:dyDescent="0.3">
      <c r="A19" s="13"/>
      <c r="B19" s="12" t="s">
        <v>88</v>
      </c>
    </row>
    <row r="20" spans="1:2" ht="29.25" customHeight="1" x14ac:dyDescent="0.3">
      <c r="A20" s="13">
        <v>14</v>
      </c>
      <c r="B20" s="12" t="s">
        <v>91</v>
      </c>
    </row>
    <row r="21" spans="1:2" ht="23.25" customHeight="1" x14ac:dyDescent="0.3">
      <c r="A21">
        <v>15</v>
      </c>
      <c r="B21" t="s">
        <v>92</v>
      </c>
    </row>
    <row r="22" spans="1:2" x14ac:dyDescent="0.3">
      <c r="A22">
        <v>16</v>
      </c>
      <c r="B22" t="s">
        <v>93</v>
      </c>
    </row>
    <row r="23" spans="1:2" x14ac:dyDescent="0.3">
      <c r="A23" t="s">
        <v>94</v>
      </c>
      <c r="B23" s="12" t="s">
        <v>42</v>
      </c>
    </row>
    <row r="24" spans="1:2" ht="28.8" x14ac:dyDescent="0.3">
      <c r="A24">
        <v>1</v>
      </c>
      <c r="B24" s="12" t="s">
        <v>95</v>
      </c>
    </row>
    <row r="25" spans="1:2" x14ac:dyDescent="0.3">
      <c r="A25">
        <v>2</v>
      </c>
      <c r="B25" t="s">
        <v>96</v>
      </c>
    </row>
    <row r="26" spans="1:2" ht="43.5" customHeight="1" x14ac:dyDescent="0.3">
      <c r="A26">
        <v>3</v>
      </c>
      <c r="B26" s="12" t="s">
        <v>100</v>
      </c>
    </row>
    <row r="27" spans="1:2" ht="28.8" x14ac:dyDescent="0.3">
      <c r="A27">
        <v>4</v>
      </c>
      <c r="B27" s="12" t="s">
        <v>97</v>
      </c>
    </row>
    <row r="28" spans="1:2" ht="57.6" x14ac:dyDescent="0.3">
      <c r="A28">
        <v>5</v>
      </c>
      <c r="B28" s="12" t="s">
        <v>98</v>
      </c>
    </row>
    <row r="29" spans="1:2" ht="41.25" customHeight="1" x14ac:dyDescent="0.3">
      <c r="A29" s="18">
        <v>6</v>
      </c>
      <c r="B29" s="1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2024-12-17T14:15:44Z</dcterms:modified>
</cp:coreProperties>
</file>