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updateLinks="never"/>
  <bookViews>
    <workbookView xWindow="-105" yWindow="-105" windowWidth="23250" windowHeight="12450" activeTab="5"/>
  </bookViews>
  <sheets>
    <sheet name="Raw_Cross_Section_Data" sheetId="2" r:id="rId1"/>
    <sheet name="Package_Info" sheetId="5" r:id="rId2"/>
    <sheet name="Data_index" sheetId="3" r:id="rId3"/>
    <sheet name="Khal_Info" sheetId="6" r:id="rId4"/>
    <sheet name="Notes_DC8" sheetId="8" r:id="rId5"/>
    <sheet name="Headers" sheetId="7" r:id="rId6"/>
    <sheet name="Лист1" sheetId="1" r:id="rId7"/>
    <sheet name="Notes" sheetId="9" r:id="rId8"/>
  </sheets>
  <externalReferences>
    <externalReference r:id="rId9"/>
  </externalReferences>
  <definedNames>
    <definedName name="_xlnm.Print_Area" localSheetId="0">Raw_Cross_Section_Data!#REF!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01" i="2" l="1"/>
  <c r="M301" i="2" s="1"/>
  <c r="K301" i="2"/>
  <c r="F301" i="2"/>
  <c r="E301" i="2"/>
  <c r="G301" i="2" s="1"/>
  <c r="K300" i="2"/>
  <c r="G300" i="2"/>
  <c r="F300" i="2"/>
  <c r="E300" i="2"/>
  <c r="F299" i="2"/>
  <c r="G299" i="2" s="1"/>
  <c r="E299" i="2"/>
  <c r="J298" i="2"/>
  <c r="K299" i="2" s="1"/>
  <c r="F298" i="2"/>
  <c r="E298" i="2"/>
  <c r="G298" i="2" s="1"/>
  <c r="L297" i="2"/>
  <c r="J297" i="2"/>
  <c r="K298" i="2" s="1"/>
  <c r="I297" i="2"/>
  <c r="I298" i="2" s="1"/>
  <c r="I299" i="2" s="1"/>
  <c r="G297" i="2"/>
  <c r="F297" i="2"/>
  <c r="E297" i="2"/>
  <c r="L296" i="2"/>
  <c r="M296" i="2" s="1"/>
  <c r="K296" i="2"/>
  <c r="I296" i="2"/>
  <c r="F296" i="2"/>
  <c r="E296" i="2"/>
  <c r="G296" i="2" s="1"/>
  <c r="L295" i="2"/>
  <c r="K295" i="2"/>
  <c r="F295" i="2"/>
  <c r="G295" i="2" s="1"/>
  <c r="E295" i="2"/>
  <c r="M294" i="2"/>
  <c r="L294" i="2"/>
  <c r="K294" i="2"/>
  <c r="F294" i="2"/>
  <c r="E294" i="2"/>
  <c r="G294" i="2" s="1"/>
  <c r="L293" i="2"/>
  <c r="M293" i="2" s="1"/>
  <c r="K293" i="2"/>
  <c r="F293" i="2"/>
  <c r="G293" i="2" s="1"/>
  <c r="E293" i="2"/>
  <c r="F292" i="2"/>
  <c r="E292" i="2"/>
  <c r="G292" i="2" s="1"/>
  <c r="G291" i="2"/>
  <c r="F291" i="2"/>
  <c r="E291" i="2"/>
  <c r="F290" i="2"/>
  <c r="E290" i="2"/>
  <c r="G290" i="2" s="1"/>
  <c r="F289" i="2"/>
  <c r="E289" i="2"/>
  <c r="G289" i="2" s="1"/>
  <c r="F288" i="2"/>
  <c r="E288" i="2"/>
  <c r="G288" i="2" s="1"/>
  <c r="F287" i="2"/>
  <c r="F307" i="2" s="1"/>
  <c r="E287" i="2"/>
  <c r="F286" i="2"/>
  <c r="E286" i="2"/>
  <c r="G286" i="2" s="1"/>
  <c r="L281" i="2"/>
  <c r="M281" i="2" s="1"/>
  <c r="K281" i="2"/>
  <c r="F281" i="2"/>
  <c r="E281" i="2"/>
  <c r="G281" i="2" s="1"/>
  <c r="L280" i="2"/>
  <c r="M280" i="2" s="1"/>
  <c r="K280" i="2"/>
  <c r="F280" i="2"/>
  <c r="E280" i="2"/>
  <c r="G280" i="2" s="1"/>
  <c r="K279" i="2"/>
  <c r="F279" i="2"/>
  <c r="E279" i="2"/>
  <c r="G279" i="2" s="1"/>
  <c r="F278" i="2"/>
  <c r="G278" i="2" s="1"/>
  <c r="E278" i="2"/>
  <c r="J277" i="2"/>
  <c r="K278" i="2" s="1"/>
  <c r="I277" i="2"/>
  <c r="L277" i="2" s="1"/>
  <c r="F277" i="2"/>
  <c r="E277" i="2"/>
  <c r="G277" i="2" s="1"/>
  <c r="J276" i="2"/>
  <c r="K276" i="2" s="1"/>
  <c r="I276" i="2"/>
  <c r="L276" i="2" s="1"/>
  <c r="M276" i="2" s="1"/>
  <c r="F276" i="2"/>
  <c r="E276" i="2"/>
  <c r="G276" i="2" s="1"/>
  <c r="K275" i="2"/>
  <c r="I275" i="2"/>
  <c r="L275" i="2" s="1"/>
  <c r="M275" i="2" s="1"/>
  <c r="F275" i="2"/>
  <c r="E275" i="2"/>
  <c r="G275" i="2" s="1"/>
  <c r="M274" i="2"/>
  <c r="L274" i="2"/>
  <c r="K274" i="2"/>
  <c r="G274" i="2"/>
  <c r="F274" i="2"/>
  <c r="E274" i="2"/>
  <c r="L273" i="2"/>
  <c r="K273" i="2"/>
  <c r="F273" i="2"/>
  <c r="E273" i="2"/>
  <c r="G273" i="2" s="1"/>
  <c r="L272" i="2"/>
  <c r="M272" i="2" s="1"/>
  <c r="K272" i="2"/>
  <c r="F272" i="2"/>
  <c r="E272" i="2"/>
  <c r="G272" i="2" s="1"/>
  <c r="L271" i="2"/>
  <c r="M271" i="2" s="1"/>
  <c r="K271" i="2"/>
  <c r="F271" i="2"/>
  <c r="E271" i="2"/>
  <c r="G271" i="2" s="1"/>
  <c r="L270" i="2"/>
  <c r="K270" i="2"/>
  <c r="F270" i="2"/>
  <c r="E270" i="2"/>
  <c r="G270" i="2" s="1"/>
  <c r="M269" i="2"/>
  <c r="L269" i="2"/>
  <c r="K269" i="2"/>
  <c r="F269" i="2"/>
  <c r="E269" i="2"/>
  <c r="G269" i="2" s="1"/>
  <c r="L268" i="2"/>
  <c r="M268" i="2" s="1"/>
  <c r="K268" i="2"/>
  <c r="F268" i="2"/>
  <c r="E268" i="2"/>
  <c r="G268" i="2" s="1"/>
  <c r="L267" i="2"/>
  <c r="M267" i="2" s="1"/>
  <c r="K267" i="2"/>
  <c r="F267" i="2"/>
  <c r="E267" i="2"/>
  <c r="G267" i="2" s="1"/>
  <c r="M266" i="2"/>
  <c r="L266" i="2"/>
  <c r="K266" i="2"/>
  <c r="F266" i="2"/>
  <c r="E266" i="2"/>
  <c r="G266" i="2" s="1"/>
  <c r="F265" i="2"/>
  <c r="E265" i="2"/>
  <c r="G265" i="2" s="1"/>
  <c r="F264" i="2"/>
  <c r="E264" i="2"/>
  <c r="G264" i="2" s="1"/>
  <c r="F263" i="2"/>
  <c r="G263" i="2" s="1"/>
  <c r="E263" i="2"/>
  <c r="F262" i="2"/>
  <c r="E262" i="2"/>
  <c r="G262" i="2" s="1"/>
  <c r="F261" i="2"/>
  <c r="E261" i="2"/>
  <c r="G261" i="2" s="1"/>
  <c r="F260" i="2"/>
  <c r="E260" i="2"/>
  <c r="G260" i="2" s="1"/>
  <c r="F259" i="2"/>
  <c r="E259" i="2"/>
  <c r="G259" i="2" s="1"/>
  <c r="J254" i="2"/>
  <c r="I254" i="2"/>
  <c r="F254" i="2"/>
  <c r="E254" i="2"/>
  <c r="G254" i="2" s="1"/>
  <c r="K253" i="2"/>
  <c r="J253" i="2"/>
  <c r="I253" i="2"/>
  <c r="L253" i="2" s="1"/>
  <c r="M253" i="2" s="1"/>
  <c r="F253" i="2"/>
  <c r="E253" i="2"/>
  <c r="G253" i="2" s="1"/>
  <c r="M252" i="2"/>
  <c r="L252" i="2"/>
  <c r="K252" i="2"/>
  <c r="I252" i="2"/>
  <c r="F252" i="2"/>
  <c r="E252" i="2"/>
  <c r="G252" i="2" s="1"/>
  <c r="L251" i="2"/>
  <c r="M251" i="2" s="1"/>
  <c r="K251" i="2"/>
  <c r="F251" i="2"/>
  <c r="E251" i="2"/>
  <c r="G251" i="2" s="1"/>
  <c r="L250" i="2"/>
  <c r="K250" i="2"/>
  <c r="F250" i="2"/>
  <c r="E250" i="2"/>
  <c r="G250" i="2" s="1"/>
  <c r="G249" i="2"/>
  <c r="F249" i="2"/>
  <c r="E249" i="2"/>
  <c r="F248" i="2"/>
  <c r="E248" i="2"/>
  <c r="G248" i="2" s="1"/>
  <c r="F247" i="2"/>
  <c r="E247" i="2"/>
  <c r="G247" i="2" s="1"/>
  <c r="F246" i="2"/>
  <c r="E246" i="2"/>
  <c r="G246" i="2" s="1"/>
  <c r="G245" i="2"/>
  <c r="F245" i="2"/>
  <c r="E245" i="2"/>
  <c r="F244" i="2"/>
  <c r="E244" i="2"/>
  <c r="G244" i="2" s="1"/>
  <c r="G243" i="2"/>
  <c r="F243" i="2"/>
  <c r="E243" i="2"/>
  <c r="K240" i="2"/>
  <c r="K239" i="2"/>
  <c r="F239" i="2"/>
  <c r="G239" i="2" s="1"/>
  <c r="E239" i="2"/>
  <c r="J238" i="2"/>
  <c r="F238" i="2"/>
  <c r="E238" i="2"/>
  <c r="G238" i="2" s="1"/>
  <c r="L237" i="2"/>
  <c r="J237" i="2"/>
  <c r="K238" i="2" s="1"/>
  <c r="I237" i="2"/>
  <c r="I238" i="2" s="1"/>
  <c r="F237" i="2"/>
  <c r="G237" i="2" s="1"/>
  <c r="E237" i="2"/>
  <c r="K236" i="2"/>
  <c r="I236" i="2"/>
  <c r="L236" i="2" s="1"/>
  <c r="M236" i="2" s="1"/>
  <c r="F236" i="2"/>
  <c r="E236" i="2"/>
  <c r="G236" i="2" s="1"/>
  <c r="L235" i="2"/>
  <c r="M235" i="2" s="1"/>
  <c r="K235" i="2"/>
  <c r="G235" i="2"/>
  <c r="F235" i="2"/>
  <c r="E235" i="2"/>
  <c r="L234" i="2"/>
  <c r="K234" i="2"/>
  <c r="G234" i="2"/>
  <c r="F234" i="2"/>
  <c r="E234" i="2"/>
  <c r="F233" i="2"/>
  <c r="E233" i="2"/>
  <c r="G233" i="2" s="1"/>
  <c r="F232" i="2"/>
  <c r="E232" i="2"/>
  <c r="G232" i="2" s="1"/>
  <c r="F231" i="2"/>
  <c r="E231" i="2"/>
  <c r="G231" i="2" s="1"/>
  <c r="F230" i="2"/>
  <c r="E230" i="2"/>
  <c r="G230" i="2" s="1"/>
  <c r="F229" i="2"/>
  <c r="E229" i="2"/>
  <c r="G229" i="2" s="1"/>
  <c r="F228" i="2"/>
  <c r="E228" i="2"/>
  <c r="G228" i="2" s="1"/>
  <c r="F227" i="2"/>
  <c r="G227" i="2" s="1"/>
  <c r="E227" i="2"/>
  <c r="K224" i="2"/>
  <c r="I223" i="2"/>
  <c r="L224" i="2" s="1"/>
  <c r="M224" i="2" s="1"/>
  <c r="G223" i="2"/>
  <c r="F223" i="2"/>
  <c r="E223" i="2"/>
  <c r="J222" i="2"/>
  <c r="K223" i="2" s="1"/>
  <c r="I222" i="2"/>
  <c r="L222" i="2" s="1"/>
  <c r="G222" i="2"/>
  <c r="F222" i="2"/>
  <c r="E222" i="2"/>
  <c r="J221" i="2"/>
  <c r="K221" i="2" s="1"/>
  <c r="I221" i="2"/>
  <c r="L221" i="2" s="1"/>
  <c r="F221" i="2"/>
  <c r="G221" i="2" s="1"/>
  <c r="E221" i="2"/>
  <c r="L220" i="2"/>
  <c r="K220" i="2"/>
  <c r="M220" i="2" s="1"/>
  <c r="I220" i="2"/>
  <c r="F220" i="2"/>
  <c r="E220" i="2"/>
  <c r="G220" i="2" s="1"/>
  <c r="L219" i="2"/>
  <c r="M219" i="2" s="1"/>
  <c r="K219" i="2"/>
  <c r="F219" i="2"/>
  <c r="E219" i="2"/>
  <c r="G219" i="2" s="1"/>
  <c r="L218" i="2"/>
  <c r="M218" i="2" s="1"/>
  <c r="K218" i="2"/>
  <c r="F218" i="2"/>
  <c r="G218" i="2" s="1"/>
  <c r="E218" i="2"/>
  <c r="F217" i="2"/>
  <c r="E217" i="2"/>
  <c r="G217" i="2" s="1"/>
  <c r="F216" i="2"/>
  <c r="E216" i="2"/>
  <c r="G216" i="2" s="1"/>
  <c r="G215" i="2"/>
  <c r="F215" i="2"/>
  <c r="E215" i="2"/>
  <c r="F214" i="2"/>
  <c r="E214" i="2"/>
  <c r="G214" i="2" s="1"/>
  <c r="F213" i="2"/>
  <c r="E213" i="2"/>
  <c r="G213" i="2" s="1"/>
  <c r="F212" i="2"/>
  <c r="E212" i="2"/>
  <c r="G212" i="2" s="1"/>
  <c r="L208" i="2"/>
  <c r="M208" i="2" s="1"/>
  <c r="K208" i="2"/>
  <c r="F208" i="2"/>
  <c r="E208" i="2"/>
  <c r="G208" i="2" s="1"/>
  <c r="K207" i="2"/>
  <c r="F207" i="2"/>
  <c r="E207" i="2"/>
  <c r="G207" i="2" s="1"/>
  <c r="K206" i="2"/>
  <c r="F206" i="2"/>
  <c r="E206" i="2"/>
  <c r="G206" i="2" s="1"/>
  <c r="K205" i="2"/>
  <c r="J205" i="2"/>
  <c r="F205" i="2"/>
  <c r="E205" i="2"/>
  <c r="G205" i="2" s="1"/>
  <c r="J204" i="2"/>
  <c r="K204" i="2" s="1"/>
  <c r="I204" i="2"/>
  <c r="I205" i="2" s="1"/>
  <c r="F204" i="2"/>
  <c r="E204" i="2"/>
  <c r="G204" i="2" s="1"/>
  <c r="L203" i="2"/>
  <c r="M203" i="2" s="1"/>
  <c r="K203" i="2"/>
  <c r="I203" i="2"/>
  <c r="F203" i="2"/>
  <c r="E203" i="2"/>
  <c r="G203" i="2" s="1"/>
  <c r="L202" i="2"/>
  <c r="M202" i="2" s="1"/>
  <c r="K202" i="2"/>
  <c r="F202" i="2"/>
  <c r="E202" i="2"/>
  <c r="G202" i="2" s="1"/>
  <c r="L201" i="2"/>
  <c r="M201" i="2" s="1"/>
  <c r="K201" i="2"/>
  <c r="G201" i="2"/>
  <c r="F201" i="2"/>
  <c r="E201" i="2"/>
  <c r="L200" i="2"/>
  <c r="K200" i="2"/>
  <c r="M200" i="2" s="1"/>
  <c r="F200" i="2"/>
  <c r="E200" i="2"/>
  <c r="G200" i="2" s="1"/>
  <c r="L199" i="2"/>
  <c r="M199" i="2" s="1"/>
  <c r="K199" i="2"/>
  <c r="F199" i="2"/>
  <c r="G199" i="2" s="1"/>
  <c r="E199" i="2"/>
  <c r="F198" i="2"/>
  <c r="E198" i="2"/>
  <c r="G198" i="2" s="1"/>
  <c r="F197" i="2"/>
  <c r="E197" i="2"/>
  <c r="F196" i="2"/>
  <c r="E196" i="2"/>
  <c r="G196" i="2" s="1"/>
  <c r="F195" i="2"/>
  <c r="E195" i="2"/>
  <c r="G195" i="2" s="1"/>
  <c r="F194" i="2"/>
  <c r="E194" i="2"/>
  <c r="G194" i="2" s="1"/>
  <c r="F193" i="2"/>
  <c r="G193" i="2" s="1"/>
  <c r="E193" i="2"/>
  <c r="L183" i="2"/>
  <c r="M183" i="2" s="1"/>
  <c r="K183" i="2"/>
  <c r="L182" i="2"/>
  <c r="M182" i="2" s="1"/>
  <c r="K182" i="2"/>
  <c r="K181" i="2"/>
  <c r="F181" i="2"/>
  <c r="G181" i="2" s="1"/>
  <c r="E181" i="2"/>
  <c r="F180" i="2"/>
  <c r="E180" i="2"/>
  <c r="G180" i="2" s="1"/>
  <c r="J179" i="2"/>
  <c r="K180" i="2" s="1"/>
  <c r="I179" i="2"/>
  <c r="I180" i="2" s="1"/>
  <c r="L180" i="2" s="1"/>
  <c r="M180" i="2" s="1"/>
  <c r="G179" i="2"/>
  <c r="F179" i="2"/>
  <c r="E179" i="2"/>
  <c r="K178" i="2"/>
  <c r="J178" i="2"/>
  <c r="F178" i="2"/>
  <c r="E178" i="2"/>
  <c r="G178" i="2" s="1"/>
  <c r="K177" i="2"/>
  <c r="I177" i="2"/>
  <c r="I178" i="2" s="1"/>
  <c r="L178" i="2" s="1"/>
  <c r="M178" i="2" s="1"/>
  <c r="F177" i="2"/>
  <c r="G177" i="2" s="1"/>
  <c r="E177" i="2"/>
  <c r="M176" i="2"/>
  <c r="L176" i="2"/>
  <c r="K176" i="2"/>
  <c r="F176" i="2"/>
  <c r="E176" i="2"/>
  <c r="G176" i="2" s="1"/>
  <c r="L175" i="2"/>
  <c r="K175" i="2"/>
  <c r="F175" i="2"/>
  <c r="E175" i="2"/>
  <c r="G175" i="2" s="1"/>
  <c r="G174" i="2"/>
  <c r="F174" i="2"/>
  <c r="E174" i="2"/>
  <c r="G173" i="2"/>
  <c r="F173" i="2"/>
  <c r="E173" i="2"/>
  <c r="F172" i="2"/>
  <c r="E172" i="2"/>
  <c r="G172" i="2" s="1"/>
  <c r="F171" i="2"/>
  <c r="E171" i="2"/>
  <c r="G171" i="2" s="1"/>
  <c r="F170" i="2"/>
  <c r="G170" i="2" s="1"/>
  <c r="E170" i="2"/>
  <c r="F169" i="2"/>
  <c r="G169" i="2" s="1"/>
  <c r="E169" i="2"/>
  <c r="G168" i="2"/>
  <c r="F168" i="2"/>
  <c r="E168" i="2"/>
  <c r="L164" i="2"/>
  <c r="M164" i="2" s="1"/>
  <c r="K164" i="2"/>
  <c r="K163" i="2"/>
  <c r="F163" i="2"/>
  <c r="E163" i="2"/>
  <c r="G163" i="2" s="1"/>
  <c r="F162" i="2"/>
  <c r="E162" i="2"/>
  <c r="G162" i="2" s="1"/>
  <c r="J161" i="2"/>
  <c r="K162" i="2" s="1"/>
  <c r="F161" i="2"/>
  <c r="E161" i="2"/>
  <c r="G161" i="2" s="1"/>
  <c r="L160" i="2"/>
  <c r="J160" i="2"/>
  <c r="K161" i="2" s="1"/>
  <c r="I160" i="2"/>
  <c r="I161" i="2" s="1"/>
  <c r="G160" i="2"/>
  <c r="F160" i="2"/>
  <c r="E160" i="2"/>
  <c r="K159" i="2"/>
  <c r="I159" i="2"/>
  <c r="L159" i="2" s="1"/>
  <c r="M159" i="2" s="1"/>
  <c r="F159" i="2"/>
  <c r="E159" i="2"/>
  <c r="G159" i="2" s="1"/>
  <c r="L158" i="2"/>
  <c r="M158" i="2" s="1"/>
  <c r="K158" i="2"/>
  <c r="F158" i="2"/>
  <c r="E158" i="2"/>
  <c r="L157" i="2"/>
  <c r="K157" i="2"/>
  <c r="M157" i="2" s="1"/>
  <c r="F157" i="2"/>
  <c r="G157" i="2" s="1"/>
  <c r="E157" i="2"/>
  <c r="L156" i="2"/>
  <c r="K156" i="2"/>
  <c r="M156" i="2" s="1"/>
  <c r="F156" i="2"/>
  <c r="G156" i="2" s="1"/>
  <c r="E156" i="2"/>
  <c r="F155" i="2"/>
  <c r="E155" i="2"/>
  <c r="G155" i="2" s="1"/>
  <c r="F154" i="2"/>
  <c r="E154" i="2"/>
  <c r="G154" i="2" s="1"/>
  <c r="F153" i="2"/>
  <c r="E153" i="2"/>
  <c r="G153" i="2" s="1"/>
  <c r="G152" i="2"/>
  <c r="F152" i="2"/>
  <c r="E152" i="2"/>
  <c r="F151" i="2"/>
  <c r="E151" i="2"/>
  <c r="G151" i="2" s="1"/>
  <c r="G150" i="2"/>
  <c r="F150" i="2"/>
  <c r="E150" i="2"/>
  <c r="L146" i="2"/>
  <c r="J146" i="2"/>
  <c r="M146" i="2" s="1"/>
  <c r="F145" i="2"/>
  <c r="G145" i="2" s="1"/>
  <c r="E145" i="2"/>
  <c r="F144" i="2"/>
  <c r="E144" i="2"/>
  <c r="G144" i="2" s="1"/>
  <c r="F143" i="2"/>
  <c r="G143" i="2" s="1"/>
  <c r="E143" i="2"/>
  <c r="F142" i="2"/>
  <c r="E142" i="2"/>
  <c r="G142" i="2" s="1"/>
  <c r="L141" i="2"/>
  <c r="M141" i="2" s="1"/>
  <c r="K141" i="2"/>
  <c r="F141" i="2"/>
  <c r="G141" i="2" s="1"/>
  <c r="E141" i="2"/>
  <c r="L140" i="2"/>
  <c r="M140" i="2" s="1"/>
  <c r="K140" i="2"/>
  <c r="F140" i="2"/>
  <c r="E140" i="2"/>
  <c r="G140" i="2" s="1"/>
  <c r="M139" i="2"/>
  <c r="L139" i="2"/>
  <c r="K139" i="2"/>
  <c r="F139" i="2"/>
  <c r="E139" i="2"/>
  <c r="G139" i="2" s="1"/>
  <c r="L138" i="2"/>
  <c r="K138" i="2"/>
  <c r="F138" i="2"/>
  <c r="E138" i="2"/>
  <c r="G138" i="2" s="1"/>
  <c r="L137" i="2"/>
  <c r="M137" i="2" s="1"/>
  <c r="K137" i="2"/>
  <c r="F137" i="2"/>
  <c r="E137" i="2"/>
  <c r="G137" i="2" s="1"/>
  <c r="K136" i="2"/>
  <c r="F136" i="2"/>
  <c r="E136" i="2"/>
  <c r="G136" i="2" s="1"/>
  <c r="K135" i="2"/>
  <c r="F135" i="2"/>
  <c r="E135" i="2"/>
  <c r="G135" i="2" s="1"/>
  <c r="J134" i="2"/>
  <c r="F134" i="2"/>
  <c r="E134" i="2"/>
  <c r="G134" i="2" s="1"/>
  <c r="J133" i="2"/>
  <c r="K134" i="2" s="1"/>
  <c r="I133" i="2"/>
  <c r="L133" i="2" s="1"/>
  <c r="G133" i="2"/>
  <c r="F133" i="2"/>
  <c r="E133" i="2"/>
  <c r="L132" i="2"/>
  <c r="M132" i="2" s="1"/>
  <c r="K132" i="2"/>
  <c r="I132" i="2"/>
  <c r="F132" i="2"/>
  <c r="E132" i="2"/>
  <c r="G132" i="2" s="1"/>
  <c r="L131" i="2"/>
  <c r="M131" i="2" s="1"/>
  <c r="K131" i="2"/>
  <c r="F131" i="2"/>
  <c r="E131" i="2"/>
  <c r="G131" i="2" s="1"/>
  <c r="L130" i="2"/>
  <c r="M130" i="2" s="1"/>
  <c r="K130" i="2"/>
  <c r="F130" i="2"/>
  <c r="G130" i="2" s="1"/>
  <c r="E130" i="2"/>
  <c r="L117" i="2"/>
  <c r="M117" i="2" s="1"/>
  <c r="K117" i="2"/>
  <c r="M116" i="2"/>
  <c r="L116" i="2"/>
  <c r="K116" i="2"/>
  <c r="F116" i="2"/>
  <c r="E116" i="2"/>
  <c r="G116" i="2" s="1"/>
  <c r="L115" i="2"/>
  <c r="M115" i="2" s="1"/>
  <c r="K115" i="2"/>
  <c r="F115" i="2"/>
  <c r="E115" i="2"/>
  <c r="G115" i="2" s="1"/>
  <c r="L114" i="2"/>
  <c r="M114" i="2" s="1"/>
  <c r="K114" i="2"/>
  <c r="G114" i="2"/>
  <c r="F114" i="2"/>
  <c r="E114" i="2"/>
  <c r="K113" i="2"/>
  <c r="F113" i="2"/>
  <c r="E113" i="2"/>
  <c r="G113" i="2" s="1"/>
  <c r="G112" i="2"/>
  <c r="F112" i="2"/>
  <c r="E112" i="2"/>
  <c r="J111" i="2"/>
  <c r="K112" i="2" s="1"/>
  <c r="F111" i="2"/>
  <c r="E111" i="2"/>
  <c r="G111" i="2" s="1"/>
  <c r="K110" i="2"/>
  <c r="J110" i="2"/>
  <c r="I110" i="2"/>
  <c r="L110" i="2" s="1"/>
  <c r="M110" i="2" s="1"/>
  <c r="F110" i="2"/>
  <c r="E110" i="2"/>
  <c r="G110" i="2" s="1"/>
  <c r="M109" i="2"/>
  <c r="L109" i="2"/>
  <c r="K109" i="2"/>
  <c r="I109" i="2"/>
  <c r="F109" i="2"/>
  <c r="E109" i="2"/>
  <c r="G109" i="2" s="1"/>
  <c r="L108" i="2"/>
  <c r="M108" i="2" s="1"/>
  <c r="K108" i="2"/>
  <c r="F108" i="2"/>
  <c r="E108" i="2"/>
  <c r="G108" i="2" s="1"/>
  <c r="L107" i="2"/>
  <c r="M107" i="2" s="1"/>
  <c r="K107" i="2"/>
  <c r="F107" i="2"/>
  <c r="E107" i="2"/>
  <c r="G107" i="2" s="1"/>
  <c r="L106" i="2"/>
  <c r="M106" i="2" s="1"/>
  <c r="K106" i="2"/>
  <c r="F106" i="2"/>
  <c r="E106" i="2"/>
  <c r="G106" i="2" s="1"/>
  <c r="F105" i="2"/>
  <c r="E105" i="2"/>
  <c r="G105" i="2" s="1"/>
  <c r="F104" i="2"/>
  <c r="F125" i="2" s="1"/>
  <c r="E104" i="2"/>
  <c r="F103" i="2"/>
  <c r="G103" i="2" s="1"/>
  <c r="E103" i="2"/>
  <c r="F102" i="2"/>
  <c r="E102" i="2"/>
  <c r="G102" i="2" s="1"/>
  <c r="M98" i="2"/>
  <c r="L98" i="2"/>
  <c r="J98" i="2"/>
  <c r="F97" i="2"/>
  <c r="E97" i="2"/>
  <c r="G97" i="2" s="1"/>
  <c r="G96" i="2"/>
  <c r="F96" i="2"/>
  <c r="E96" i="2"/>
  <c r="F95" i="2"/>
  <c r="G95" i="2" s="1"/>
  <c r="E95" i="2"/>
  <c r="F94" i="2"/>
  <c r="G94" i="2" s="1"/>
  <c r="E94" i="2"/>
  <c r="F93" i="2"/>
  <c r="E93" i="2"/>
  <c r="G93" i="2" s="1"/>
  <c r="L92" i="2"/>
  <c r="M92" i="2" s="1"/>
  <c r="K92" i="2"/>
  <c r="F92" i="2"/>
  <c r="G92" i="2" s="1"/>
  <c r="E92" i="2"/>
  <c r="L91" i="2"/>
  <c r="M91" i="2" s="1"/>
  <c r="K91" i="2"/>
  <c r="F91" i="2"/>
  <c r="G91" i="2" s="1"/>
  <c r="E91" i="2"/>
  <c r="K90" i="2"/>
  <c r="F90" i="2"/>
  <c r="E90" i="2"/>
  <c r="G90" i="2" s="1"/>
  <c r="F89" i="2"/>
  <c r="G89" i="2" s="1"/>
  <c r="E89" i="2"/>
  <c r="J88" i="2"/>
  <c r="K89" i="2" s="1"/>
  <c r="F88" i="2"/>
  <c r="E88" i="2"/>
  <c r="G88" i="2" s="1"/>
  <c r="K87" i="2"/>
  <c r="J87" i="2"/>
  <c r="K88" i="2" s="1"/>
  <c r="G87" i="2"/>
  <c r="F87" i="2"/>
  <c r="E87" i="2"/>
  <c r="K86" i="2"/>
  <c r="I86" i="2"/>
  <c r="L86" i="2" s="1"/>
  <c r="M86" i="2" s="1"/>
  <c r="F86" i="2"/>
  <c r="E86" i="2"/>
  <c r="G86" i="2" s="1"/>
  <c r="L85" i="2"/>
  <c r="M85" i="2" s="1"/>
  <c r="K85" i="2"/>
  <c r="F85" i="2"/>
  <c r="E85" i="2"/>
  <c r="G85" i="2" s="1"/>
  <c r="M84" i="2"/>
  <c r="L84" i="2"/>
  <c r="K84" i="2"/>
  <c r="F84" i="2"/>
  <c r="E84" i="2"/>
  <c r="G84" i="2" s="1"/>
  <c r="L83" i="2"/>
  <c r="M83" i="2" s="1"/>
  <c r="K83" i="2"/>
  <c r="F83" i="2"/>
  <c r="E83" i="2"/>
  <c r="G83" i="2" s="1"/>
  <c r="K79" i="2"/>
  <c r="F78" i="2"/>
  <c r="E78" i="2"/>
  <c r="G78" i="2" s="1"/>
  <c r="L77" i="2"/>
  <c r="M77" i="2" s="1"/>
  <c r="J77" i="2"/>
  <c r="K78" i="2" s="1"/>
  <c r="F77" i="2"/>
  <c r="E77" i="2"/>
  <c r="G77" i="2" s="1"/>
  <c r="L76" i="2"/>
  <c r="J76" i="2"/>
  <c r="K77" i="2" s="1"/>
  <c r="I76" i="2"/>
  <c r="I77" i="2" s="1"/>
  <c r="F76" i="2"/>
  <c r="E76" i="2"/>
  <c r="G76" i="2" s="1"/>
  <c r="L75" i="2"/>
  <c r="M75" i="2" s="1"/>
  <c r="K75" i="2"/>
  <c r="I75" i="2"/>
  <c r="F75" i="2"/>
  <c r="E75" i="2"/>
  <c r="G75" i="2" s="1"/>
  <c r="M74" i="2"/>
  <c r="L74" i="2"/>
  <c r="K74" i="2"/>
  <c r="F74" i="2"/>
  <c r="E74" i="2"/>
  <c r="G74" i="2" s="1"/>
  <c r="L73" i="2"/>
  <c r="K73" i="2"/>
  <c r="M73" i="2" s="1"/>
  <c r="F73" i="2"/>
  <c r="E73" i="2"/>
  <c r="G73" i="2" s="1"/>
  <c r="F72" i="2"/>
  <c r="E72" i="2"/>
  <c r="G72" i="2" s="1"/>
  <c r="F71" i="2"/>
  <c r="E71" i="2"/>
  <c r="G71" i="2" s="1"/>
  <c r="G70" i="2"/>
  <c r="F70" i="2"/>
  <c r="E70" i="2"/>
  <c r="F69" i="2"/>
  <c r="E69" i="2"/>
  <c r="G69" i="2" s="1"/>
  <c r="F68" i="2"/>
  <c r="E68" i="2"/>
  <c r="G68" i="2" s="1"/>
  <c r="F67" i="2"/>
  <c r="E67" i="2"/>
  <c r="G67" i="2" s="1"/>
  <c r="L57" i="2"/>
  <c r="M57" i="2" s="1"/>
  <c r="K57" i="2"/>
  <c r="K56" i="2"/>
  <c r="K55" i="2"/>
  <c r="F55" i="2"/>
  <c r="E55" i="2"/>
  <c r="G55" i="2" s="1"/>
  <c r="K54" i="2"/>
  <c r="J54" i="2"/>
  <c r="F54" i="2"/>
  <c r="G54" i="2" s="1"/>
  <c r="E54" i="2"/>
  <c r="J53" i="2"/>
  <c r="K53" i="2" s="1"/>
  <c r="F53" i="2"/>
  <c r="E53" i="2"/>
  <c r="G53" i="2" s="1"/>
  <c r="K52" i="2"/>
  <c r="I52" i="2"/>
  <c r="I53" i="2" s="1"/>
  <c r="L53" i="2" s="1"/>
  <c r="M53" i="2" s="1"/>
  <c r="F52" i="2"/>
  <c r="G52" i="2" s="1"/>
  <c r="E52" i="2"/>
  <c r="L51" i="2"/>
  <c r="M51" i="2" s="1"/>
  <c r="K51" i="2"/>
  <c r="F51" i="2"/>
  <c r="E51" i="2"/>
  <c r="G51" i="2" s="1"/>
  <c r="L50" i="2"/>
  <c r="M50" i="2" s="1"/>
  <c r="K50" i="2"/>
  <c r="F50" i="2"/>
  <c r="E50" i="2"/>
  <c r="G50" i="2" s="1"/>
  <c r="F49" i="2"/>
  <c r="G49" i="2" s="1"/>
  <c r="E49" i="2"/>
  <c r="F48" i="2"/>
  <c r="E48" i="2"/>
  <c r="G48" i="2" s="1"/>
  <c r="F47" i="2"/>
  <c r="E47" i="2"/>
  <c r="G47" i="2" s="1"/>
  <c r="F46" i="2"/>
  <c r="E46" i="2"/>
  <c r="G46" i="2" s="1"/>
  <c r="F45" i="2"/>
  <c r="E45" i="2"/>
  <c r="G45" i="2" s="1"/>
  <c r="F44" i="2"/>
  <c r="E44" i="2"/>
  <c r="L40" i="2"/>
  <c r="M40" i="2" s="1"/>
  <c r="J40" i="2"/>
  <c r="F39" i="2"/>
  <c r="E39" i="2"/>
  <c r="G39" i="2" s="1"/>
  <c r="F38" i="2"/>
  <c r="E38" i="2"/>
  <c r="G38" i="2" s="1"/>
  <c r="F37" i="2"/>
  <c r="E37" i="2"/>
  <c r="G37" i="2" s="1"/>
  <c r="F36" i="2"/>
  <c r="E36" i="2"/>
  <c r="G36" i="2" s="1"/>
  <c r="F35" i="2"/>
  <c r="E35" i="2"/>
  <c r="G35" i="2" s="1"/>
  <c r="L34" i="2"/>
  <c r="M34" i="2" s="1"/>
  <c r="K34" i="2"/>
  <c r="F34" i="2"/>
  <c r="G34" i="2" s="1"/>
  <c r="E34" i="2"/>
  <c r="K33" i="2"/>
  <c r="F33" i="2"/>
  <c r="E33" i="2"/>
  <c r="G33" i="2" s="1"/>
  <c r="K32" i="2"/>
  <c r="F32" i="2"/>
  <c r="E32" i="2"/>
  <c r="G32" i="2" s="1"/>
  <c r="J31" i="2"/>
  <c r="F31" i="2"/>
  <c r="E31" i="2"/>
  <c r="G31" i="2" s="1"/>
  <c r="J30" i="2"/>
  <c r="K31" i="2" s="1"/>
  <c r="F30" i="2"/>
  <c r="E30" i="2"/>
  <c r="G30" i="2" s="1"/>
  <c r="K29" i="2"/>
  <c r="I29" i="2"/>
  <c r="I30" i="2" s="1"/>
  <c r="F29" i="2"/>
  <c r="E29" i="2"/>
  <c r="G29" i="2" s="1"/>
  <c r="M28" i="2"/>
  <c r="L28" i="2"/>
  <c r="K28" i="2"/>
  <c r="G28" i="2"/>
  <c r="F28" i="2"/>
  <c r="E28" i="2"/>
  <c r="L27" i="2"/>
  <c r="M27" i="2" s="1"/>
  <c r="K27" i="2"/>
  <c r="F27" i="2"/>
  <c r="E27" i="2"/>
  <c r="G27" i="2" s="1"/>
  <c r="L26" i="2"/>
  <c r="M26" i="2" s="1"/>
  <c r="K26" i="2"/>
  <c r="F26" i="2"/>
  <c r="E26" i="2"/>
  <c r="G26" i="2" s="1"/>
  <c r="M25" i="2"/>
  <c r="L25" i="2"/>
  <c r="K25" i="2"/>
  <c r="F25" i="2"/>
  <c r="E25" i="2"/>
  <c r="G25" i="2" s="1"/>
  <c r="L24" i="2"/>
  <c r="M24" i="2" s="1"/>
  <c r="K24" i="2"/>
  <c r="F24" i="2"/>
  <c r="E24" i="2"/>
  <c r="G24" i="2" s="1"/>
  <c r="G23" i="2"/>
  <c r="F23" i="2"/>
  <c r="E23" i="2"/>
  <c r="M19" i="2"/>
  <c r="L19" i="2"/>
  <c r="J19" i="2"/>
  <c r="L18" i="2"/>
  <c r="M18" i="2" s="1"/>
  <c r="K18" i="2"/>
  <c r="F18" i="2"/>
  <c r="E18" i="2"/>
  <c r="G18" i="2" s="1"/>
  <c r="L17" i="2"/>
  <c r="M17" i="2" s="1"/>
  <c r="K17" i="2"/>
  <c r="G17" i="2"/>
  <c r="F17" i="2"/>
  <c r="E17" i="2"/>
  <c r="M16" i="2"/>
  <c r="L16" i="2"/>
  <c r="K16" i="2"/>
  <c r="F16" i="2"/>
  <c r="E16" i="2"/>
  <c r="G16" i="2" s="1"/>
  <c r="K15" i="2"/>
  <c r="F15" i="2"/>
  <c r="E15" i="2"/>
  <c r="G15" i="2" s="1"/>
  <c r="F14" i="2"/>
  <c r="E14" i="2"/>
  <c r="G14" i="2" s="1"/>
  <c r="J13" i="2"/>
  <c r="K14" i="2" s="1"/>
  <c r="I13" i="2"/>
  <c r="I14" i="2" s="1"/>
  <c r="F13" i="2"/>
  <c r="E13" i="2"/>
  <c r="G13" i="2" s="1"/>
  <c r="L12" i="2"/>
  <c r="M12" i="2" s="1"/>
  <c r="J12" i="2"/>
  <c r="K12" i="2" s="1"/>
  <c r="I12" i="2"/>
  <c r="F12" i="2"/>
  <c r="G12" i="2" s="1"/>
  <c r="E12" i="2"/>
  <c r="K11" i="2"/>
  <c r="I11" i="2"/>
  <c r="L11" i="2" s="1"/>
  <c r="M11" i="2" s="1"/>
  <c r="F11" i="2"/>
  <c r="E11" i="2"/>
  <c r="G11" i="2" s="1"/>
  <c r="L10" i="2"/>
  <c r="M10" i="2" s="1"/>
  <c r="K10" i="2"/>
  <c r="F10" i="2"/>
  <c r="E10" i="2"/>
  <c r="G10" i="2" s="1"/>
  <c r="M9" i="2"/>
  <c r="L9" i="2"/>
  <c r="K9" i="2"/>
  <c r="F9" i="2"/>
  <c r="E9" i="2"/>
  <c r="G9" i="2" s="1"/>
  <c r="L8" i="2"/>
  <c r="K8" i="2"/>
  <c r="M8" i="2" s="1"/>
  <c r="F8" i="2"/>
  <c r="E8" i="2"/>
  <c r="G8" i="2" s="1"/>
  <c r="L7" i="2"/>
  <c r="M7" i="2" s="1"/>
  <c r="K7" i="2"/>
  <c r="G7" i="2"/>
  <c r="F7" i="2"/>
  <c r="E7" i="2"/>
  <c r="F6" i="2"/>
  <c r="E6" i="2"/>
  <c r="G6" i="2" s="1"/>
  <c r="I31" i="2" l="1"/>
  <c r="L30" i="2"/>
  <c r="I162" i="2"/>
  <c r="L161" i="2"/>
  <c r="M161" i="2" s="1"/>
  <c r="L14" i="2"/>
  <c r="M14" i="2" s="1"/>
  <c r="L15" i="2"/>
  <c r="M15" i="2" s="1"/>
  <c r="L299" i="2"/>
  <c r="M299" i="2" s="1"/>
  <c r="L300" i="2"/>
  <c r="M300" i="2" s="1"/>
  <c r="L205" i="2"/>
  <c r="M205" i="2" s="1"/>
  <c r="I206" i="2"/>
  <c r="G189" i="2"/>
  <c r="J190" i="2" s="1"/>
  <c r="L238" i="2"/>
  <c r="M238" i="2" s="1"/>
  <c r="I239" i="2"/>
  <c r="M76" i="2"/>
  <c r="K237" i="2"/>
  <c r="M237" i="2" s="1"/>
  <c r="K179" i="2"/>
  <c r="K297" i="2"/>
  <c r="M297" i="2" s="1"/>
  <c r="L52" i="2"/>
  <c r="M52" i="2" s="1"/>
  <c r="L179" i="2"/>
  <c r="M179" i="2" s="1"/>
  <c r="M175" i="2"/>
  <c r="M270" i="2"/>
  <c r="L29" i="2"/>
  <c r="M29" i="2" s="1"/>
  <c r="K222" i="2"/>
  <c r="M222" i="2" s="1"/>
  <c r="L298" i="2"/>
  <c r="M298" i="2" s="1"/>
  <c r="I111" i="2"/>
  <c r="G197" i="2"/>
  <c r="K30" i="2"/>
  <c r="K76" i="2"/>
  <c r="K111" i="2"/>
  <c r="K255" i="2"/>
  <c r="K254" i="2"/>
  <c r="I54" i="2"/>
  <c r="M234" i="2"/>
  <c r="K160" i="2"/>
  <c r="M160" i="2" s="1"/>
  <c r="L181" i="2"/>
  <c r="M181" i="2" s="1"/>
  <c r="L223" i="2"/>
  <c r="M223" i="2" s="1"/>
  <c r="K277" i="2"/>
  <c r="G287" i="2"/>
  <c r="G307" i="2" s="1"/>
  <c r="J308" i="2" s="1"/>
  <c r="K13" i="2"/>
  <c r="M138" i="2"/>
  <c r="F189" i="2"/>
  <c r="G104" i="2"/>
  <c r="G125" i="2" s="1"/>
  <c r="J126" i="2" s="1"/>
  <c r="M295" i="2"/>
  <c r="M273" i="2"/>
  <c r="L13" i="2"/>
  <c r="M13" i="2" s="1"/>
  <c r="I78" i="2"/>
  <c r="I134" i="2"/>
  <c r="I255" i="2"/>
  <c r="L255" i="2" s="1"/>
  <c r="L254" i="2"/>
  <c r="M250" i="2"/>
  <c r="L177" i="2"/>
  <c r="M177" i="2" s="1"/>
  <c r="K133" i="2"/>
  <c r="M133" i="2" s="1"/>
  <c r="L204" i="2"/>
  <c r="M204" i="2" s="1"/>
  <c r="I278" i="2"/>
  <c r="I87" i="2"/>
  <c r="G158" i="2"/>
  <c r="M277" i="2"/>
  <c r="G44" i="2"/>
  <c r="M221" i="2"/>
  <c r="L307" i="2"/>
  <c r="M307" i="2" l="1"/>
  <c r="L308" i="2" s="1"/>
  <c r="M308" i="2"/>
  <c r="L240" i="2"/>
  <c r="M240" i="2" s="1"/>
  <c r="L239" i="2"/>
  <c r="M239" i="2" s="1"/>
  <c r="L79" i="2"/>
  <c r="M79" i="2" s="1"/>
  <c r="L78" i="2"/>
  <c r="M78" i="2" s="1"/>
  <c r="M190" i="2"/>
  <c r="L206" i="2"/>
  <c r="M206" i="2" s="1"/>
  <c r="L207" i="2"/>
  <c r="M207" i="2" s="1"/>
  <c r="I55" i="2"/>
  <c r="L54" i="2"/>
  <c r="M54" i="2" s="1"/>
  <c r="I88" i="2"/>
  <c r="L87" i="2"/>
  <c r="M87" i="2" s="1"/>
  <c r="L279" i="2"/>
  <c r="M279" i="2" s="1"/>
  <c r="L278" i="2"/>
  <c r="M278" i="2" s="1"/>
  <c r="L162" i="2"/>
  <c r="M162" i="2" s="1"/>
  <c r="L163" i="2"/>
  <c r="M163" i="2" s="1"/>
  <c r="L111" i="2"/>
  <c r="I112" i="2"/>
  <c r="M30" i="2"/>
  <c r="L31" i="2"/>
  <c r="M31" i="2" s="1"/>
  <c r="I32" i="2"/>
  <c r="M254" i="2"/>
  <c r="M255" i="2"/>
  <c r="L187" i="2"/>
  <c r="L134" i="2"/>
  <c r="M134" i="2" s="1"/>
  <c r="I135" i="2"/>
  <c r="M187" i="2"/>
  <c r="L190" i="2" s="1"/>
  <c r="L136" i="2" l="1"/>
  <c r="M136" i="2" s="1"/>
  <c r="L135" i="2"/>
  <c r="M135" i="2" s="1"/>
  <c r="L33" i="2"/>
  <c r="M33" i="2" s="1"/>
  <c r="L32" i="2"/>
  <c r="M32" i="2" s="1"/>
  <c r="L112" i="2"/>
  <c r="M112" i="2" s="1"/>
  <c r="L113" i="2"/>
  <c r="M113" i="2" s="1"/>
  <c r="M111" i="2"/>
  <c r="M121" i="2" s="1"/>
  <c r="L126" i="2" s="1"/>
  <c r="M126" i="2" s="1"/>
  <c r="L121" i="2"/>
  <c r="I89" i="2"/>
  <c r="L88" i="2"/>
  <c r="M88" i="2" s="1"/>
  <c r="L55" i="2"/>
  <c r="M55" i="2" s="1"/>
  <c r="L56" i="2"/>
  <c r="M56" i="2" s="1"/>
  <c r="L90" i="2" l="1"/>
  <c r="M90" i="2" s="1"/>
  <c r="L89" i="2"/>
  <c r="M89" i="2" s="1"/>
</calcChain>
</file>

<file path=xl/sharedStrings.xml><?xml version="1.0" encoding="utf-8"?>
<sst xmlns="http://schemas.openxmlformats.org/spreadsheetml/2006/main" count="280" uniqueCount="132">
  <si>
    <t>XsectionNo</t>
  </si>
  <si>
    <t>chainage</t>
  </si>
  <si>
    <t>r1</t>
  </si>
  <si>
    <t>r2</t>
  </si>
  <si>
    <t>c1</t>
  </si>
  <si>
    <t>c2</t>
  </si>
  <si>
    <t>B</t>
  </si>
  <si>
    <t>Data Name</t>
  </si>
  <si>
    <t>Value</t>
  </si>
  <si>
    <t>Package Name</t>
  </si>
  <si>
    <t>KhalName</t>
  </si>
  <si>
    <t>Ouftfall</t>
  </si>
  <si>
    <t>long_slope</t>
  </si>
  <si>
    <t>Khal_Code_Name</t>
  </si>
  <si>
    <t>DrawingNo</t>
  </si>
  <si>
    <t>Date</t>
  </si>
  <si>
    <t>GL</t>
  </si>
  <si>
    <t>Ivert Level</t>
  </si>
  <si>
    <t>Retention</t>
  </si>
  <si>
    <t>Direction</t>
  </si>
  <si>
    <t>Data Matrix</t>
  </si>
  <si>
    <t>RB</t>
  </si>
  <si>
    <t>LB</t>
  </si>
  <si>
    <t>V</t>
  </si>
  <si>
    <t>D</t>
  </si>
  <si>
    <t>29/11/2024</t>
  </si>
  <si>
    <t>SW_HMP_01</t>
  </si>
  <si>
    <t>Data</t>
  </si>
  <si>
    <t>Values</t>
  </si>
  <si>
    <t>Organization</t>
  </si>
  <si>
    <t>Bangladesh Water Development Board</t>
  </si>
  <si>
    <t>Design_Office</t>
  </si>
  <si>
    <t>Project Name</t>
  </si>
  <si>
    <t>Work_Name</t>
  </si>
  <si>
    <t>Designed_by</t>
  </si>
  <si>
    <t>Recommended_by</t>
  </si>
  <si>
    <t>Approved_by</t>
  </si>
  <si>
    <t>Clinet_Division</t>
  </si>
  <si>
    <t>Design_Month</t>
  </si>
  <si>
    <t>Sl</t>
  </si>
  <si>
    <t>Notes</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</si>
  <si>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</si>
  <si>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</si>
  <si>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</si>
  <si>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</si>
  <si>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</si>
  <si>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</si>
  <si>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</si>
  <si>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</si>
  <si>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</si>
  <si>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</si>
  <si>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</si>
  <si>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</si>
  <si>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</si>
  <si>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</si>
  <si>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</si>
  <si>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</si>
  <si>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</si>
  <si>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</si>
  <si>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</si>
  <si>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</si>
  <si>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</si>
  <si>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</si>
  <si>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</si>
  <si>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</si>
  <si>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Office of The Superintending Engineer,Design Circle-5</t>
  </si>
  <si>
    <t>(Jakaria Pervez),SE</t>
  </si>
  <si>
    <t>SMO, IDWRM-KT</t>
  </si>
  <si>
    <t>CRISP-WRM</t>
  </si>
  <si>
    <t>December,2024</t>
  </si>
  <si>
    <t>X - Section at km.</t>
  </si>
  <si>
    <t>Post-work</t>
  </si>
  <si>
    <t>Net Area :</t>
  </si>
  <si>
    <t>-</t>
  </si>
  <si>
    <t>.</t>
  </si>
  <si>
    <t>Paddy land</t>
  </si>
  <si>
    <t>Required_Area</t>
  </si>
  <si>
    <t>z</t>
  </si>
  <si>
    <t xml:space="preserve"> ALL DIMENSIONS AND ELEVATIONS ARE IN MILLIMETER AND METER(PWD) RESPECTIVELY UNLESS OTHERWISE MENTIONED IN THE DRAWING.</t>
  </si>
  <si>
    <t xml:space="preserve"> WORK SHALL BE EXECUTED AFTER ADMINISTRATIVE AND FINANCIAL APPROVAL AND TECHNICAL SANCTION FROM THE COMPETENT AUTHORITY AND WITHIN THE DPP / BUDGET PROVISION. </t>
  </si>
  <si>
    <t xml:space="preserve"> FOR ANY ERROR, OMISSION OR CONFUSION PLEASE REFER TO THIS OFFICE AS QUICK AS POSSIBLE FOR FURTHER NECESSARY ACTION</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</si>
  <si>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</si>
  <si>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</si>
  <si>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</si>
  <si>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</si>
  <si>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</si>
  <si>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</si>
  <si>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</si>
  <si>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</si>
  <si>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</si>
  <si>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</si>
  <si>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</si>
  <si>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d)     FINE DRESSING WITH TURFING ON DYKE SHALL BE DONE.</t>
  </si>
  <si>
    <t xml:space="preserve">           c)  TO AVOID THE WATER LOGGING IN ADJACENT AREA, DRAINAGE STRUCTURE  MAY BE PROVIDED ALONG THE BANK / NEAR OUTFALL OF THE RIVER / KHAL (IF REQUIRED).</t>
  </si>
  <si>
    <t xml:space="preserve">           b) EXCAVATED EARTH MAY BE USED FOR CONSTRUCTION / RE-SECTIONING OF INTERNAL DYKE / ROAD / EMBANKMENT / LAND DEVELOPMENT / DITCH FILLING   WITHIN THE EXCAVATION COST AS PER SCHEDULE ITEM (WHERE APLLICABLE).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</si>
  <si>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</si>
  <si>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</si>
  <si>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</si>
  <si>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</si>
  <si>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</si>
  <si>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</si>
  <si>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</si>
  <si>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</si>
  <si>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</si>
  <si>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 xml:space="preserve">  IF THE EXISTING BED LEVEL OF THE OUTFALL (RIVER / KHAL) IS HIGHER THAN DESIGN BED LEVEL OF THIS  KHAL, RE-EXCAVATION OF THIS KHAL MUST BE DONE IN PARALLEL/ AFTER THE RE-EXCAVATION OF ITS OUTFALL RIVER / KHAL AS  PER APPROVED DESIGN.
</t>
  </si>
  <si>
    <t>m</t>
  </si>
  <si>
    <t>Fisheries</t>
  </si>
  <si>
    <t>Cross Section for Re-excavation of Doapura khal-1 from km. 0.000 to km. 1.304 in polder -2 in c/w Tarail-Pachuria Sub-Project under CRISP-WRM under Specialized Division. BWDB, Gopalganj during the year 2024-2025.</t>
  </si>
  <si>
    <t>River bank</t>
  </si>
  <si>
    <t>Ditch</t>
  </si>
  <si>
    <t>Duapara khal</t>
  </si>
  <si>
    <t>DP1</t>
  </si>
  <si>
    <t>DP10</t>
  </si>
  <si>
    <t>DP11</t>
  </si>
  <si>
    <t>DP12</t>
  </si>
  <si>
    <t>DP13</t>
  </si>
  <si>
    <t>DP14</t>
  </si>
  <si>
    <t>DP15</t>
  </si>
  <si>
    <t>DP16</t>
  </si>
  <si>
    <t>DP17</t>
  </si>
  <si>
    <t>DP18</t>
  </si>
  <si>
    <t>DP19</t>
  </si>
  <si>
    <t>DP110</t>
  </si>
  <si>
    <t>DP111</t>
  </si>
  <si>
    <t>DP112</t>
  </si>
  <si>
    <t>DP113</t>
  </si>
  <si>
    <t>DP114</t>
  </si>
  <si>
    <t>Doapara khal</t>
  </si>
  <si>
    <t>Re-excavation of Doapara Khal from km. 0.000 to km. 1.404in polder -2  in c/w Tarail-Pachuria Sub-Project under CRISP-WRM under Specialized Division. BWDB, Gopalganj during the year 2024-2025</t>
  </si>
  <si>
    <t>(Md.Mostafa Kamal),AE</t>
  </si>
  <si>
    <t>(MD.Kamrul Hasan),EE</t>
  </si>
  <si>
    <t>DC5-0000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</si>
</sst>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15" x14ac:knownFonts="1">
    <font>
      <sz val="11"/>
      <color theme="1"/>
      <name val="Calibri"/>
      <family val="2"/>
      <scheme val="minor"/>
    </font>
    <font>
      <sz val="10"/>
      <color rgb="FF000000"/>
      <name val="Helv"/>
    </font>
    <font>
      <sz val="10"/>
      <name val="Helv"/>
    </font>
    <font>
      <sz val="11"/>
      <color theme="1"/>
      <name val="Calibri"/>
      <family val="2"/>
      <scheme val="minor"/>
    </font>
    <font>
      <sz val="11"/>
      <color rgb="FF000000"/>
      <name val="Calibri"/>
      <family val="2"/>
      <scheme val="minor"/>
    </font>
    <font>
      <sz val="10"/>
      <name val="Arial"/>
      <family val="2"/>
    </font>
    <font>
      <sz val="10"/>
      <name val="Arial"/>
    </font>
    <font>
      <sz val="10"/>
      <name val="Times New Roman"/>
    </font>
    <font>
      <sz val="10"/>
      <name val="Times New Roman"/>
      <family val="1"/>
    </font>
    <font>
      <sz val="11"/>
      <color theme="1"/>
      <name val="Calibri"/>
      <family val="2"/>
      <charset val="1"/>
      <scheme val="minor"/>
    </font>
    <font>
      <sz val="12"/>
      <name val="Arial"/>
      <family val="2"/>
    </font>
    <font>
      <sz val="8"/>
      <name val="Arial"/>
      <family val="2"/>
    </font>
    <font>
      <b/>
      <sz val="10"/>
      <name val="Arial"/>
      <family val="2"/>
    </font>
    <font>
      <b/>
      <sz val="10"/>
      <color rgb="FFFF0000"/>
      <name val="Arial"/>
      <family val="2"/>
    </font>
    <font>
      <b/>
      <sz val="10"/>
      <color theme="6"/>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2">
    <xf numFmtId="0" fontId="0" fillId="0" borderId="0"/>
    <xf numFmtId="0" fontId="1" fillId="0" borderId="0"/>
    <xf numFmtId="0" fontId="2" fillId="0" borderId="0"/>
    <xf numFmtId="0" fontId="3" fillId="0" borderId="0"/>
    <xf numFmtId="0" fontId="3" fillId="0" borderId="0"/>
    <xf numFmtId="0" fontId="6" fillId="0" borderId="0"/>
    <xf numFmtId="43" fontId="5" fillId="0" borderId="0" applyFont="0" applyFill="0" applyBorder="0" applyAlignment="0" applyProtection="0"/>
    <xf numFmtId="0" fontId="7" fillId="0" borderId="0"/>
    <xf numFmtId="0" fontId="8" fillId="0" borderId="0"/>
    <xf numFmtId="0" fontId="5" fillId="0" borderId="0"/>
    <xf numFmtId="0" fontId="5" fillId="0" borderId="0"/>
    <xf numFmtId="0" fontId="8" fillId="0" borderId="0"/>
    <xf numFmtId="0" fontId="5" fillId="0" borderId="0"/>
    <xf numFmtId="0" fontId="5" fillId="0" borderId="0"/>
    <xf numFmtId="0" fontId="6" fillId="0" borderId="0"/>
    <xf numFmtId="0" fontId="6" fillId="0" borderId="0"/>
    <xf numFmtId="43" fontId="5" fillId="0" borderId="0" applyFont="0" applyFill="0" applyBorder="0" applyAlignment="0" applyProtection="0"/>
    <xf numFmtId="0" fontId="8" fillId="0" borderId="0"/>
    <xf numFmtId="0" fontId="5" fillId="0" borderId="0"/>
    <xf numFmtId="0" fontId="5" fillId="0" borderId="0"/>
    <xf numFmtId="0" fontId="9" fillId="0" borderId="0"/>
    <xf numFmtId="0" fontId="9" fillId="0" borderId="0"/>
  </cellStyleXfs>
  <cellXfs count="56">
    <xf numFmtId="0" fontId="0" fillId="0" borderId="0" xfId="0"/>
    <xf numFmtId="0" fontId="1" fillId="0" borderId="0" xfId="1"/>
    <xf numFmtId="0" fontId="0" fillId="0" borderId="0" xfId="0" applyAlignment="1">
      <alignment horizontal="center"/>
    </xf>
    <xf numFmtId="0" fontId="0" fillId="0" borderId="1" xfId="0" applyBorder="1" applyAlignment="1">
      <alignment horizontal="center"/>
    </xf>
    <xf numFmtId="0" fontId="1" fillId="0" borderId="0" xfId="1" applyAlignment="1">
      <alignment horizontal="center"/>
    </xf>
    <xf numFmtId="0" fontId="4" fillId="0" borderId="1" xfId="1" applyFont="1" applyBorder="1" applyAlignment="1">
      <alignment horizontal="center"/>
    </xf>
    <xf numFmtId="0" fontId="3" fillId="0" borderId="1" xfId="3" applyBorder="1" applyAlignment="1">
      <alignment horizontal="center"/>
    </xf>
    <xf numFmtId="0" fontId="3" fillId="0" borderId="1" xfId="4" applyBorder="1" applyAlignment="1">
      <alignment horizontal="center" vertical="center"/>
    </xf>
    <xf numFmtId="14" fontId="3" fillId="0" borderId="1" xfId="4"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2" xfId="0" applyBorder="1" applyAlignment="1">
      <alignment horizontal="center"/>
    </xf>
    <xf numFmtId="0" fontId="0" fillId="0" borderId="1" xfId="3" applyFont="1" applyBorder="1" applyAlignment="1">
      <alignment horizontal="center" vertical="center"/>
    </xf>
    <xf numFmtId="0" fontId="0" fillId="0" borderId="0" xfId="0" applyAlignment="1">
      <alignment horizontal="right" vertical="top"/>
    </xf>
    <xf numFmtId="0" fontId="0" fillId="0" borderId="1" xfId="4" applyFont="1" applyBorder="1" applyAlignment="1">
      <alignment horizontal="center" vertical="center"/>
    </xf>
    <xf numFmtId="0" fontId="10" fillId="0" borderId="0" xfId="9" applyFont="1" applyAlignment="1">
      <alignment vertical="justify"/>
    </xf>
    <xf numFmtId="0" fontId="5" fillId="0" borderId="0" xfId="9"/>
    <xf numFmtId="164" fontId="10" fillId="0" borderId="0" xfId="9" applyNumberFormat="1" applyFont="1" applyAlignment="1">
      <alignment horizontal="center" vertical="justify"/>
    </xf>
    <xf numFmtId="0" fontId="5" fillId="0" borderId="0" xfId="14" applyFont="1"/>
    <xf numFmtId="0" fontId="5" fillId="0" borderId="0" xfId="9" applyAlignment="1">
      <alignment vertical="justify"/>
    </xf>
    <xf numFmtId="0" fontId="11" fillId="0" borderId="0" xfId="9" applyFont="1" applyAlignment="1">
      <alignment horizontal="center"/>
    </xf>
    <xf numFmtId="2" fontId="6" fillId="0" borderId="0" xfId="14" applyNumberFormat="1" applyAlignment="1">
      <alignment horizontal="center"/>
    </xf>
    <xf numFmtId="164" fontId="6" fillId="0" borderId="0" xfId="14" applyNumberFormat="1" applyAlignment="1">
      <alignment horizontal="center"/>
    </xf>
    <xf numFmtId="2" fontId="5" fillId="0" borderId="0" xfId="14" applyNumberFormat="1" applyFont="1" applyAlignment="1">
      <alignment horizontal="center" vertical="center"/>
    </xf>
    <xf numFmtId="2" fontId="5" fillId="0" borderId="0" xfId="9" applyNumberFormat="1" applyAlignment="1">
      <alignment horizontal="center" vertical="center"/>
    </xf>
    <xf numFmtId="2" fontId="11" fillId="0" borderId="0" xfId="9" applyNumberFormat="1" applyFont="1" applyAlignment="1">
      <alignment horizontal="center"/>
    </xf>
    <xf numFmtId="2" fontId="5" fillId="0" borderId="0" xfId="9" applyNumberFormat="1" applyAlignment="1">
      <alignment horizontal="center"/>
    </xf>
    <xf numFmtId="2" fontId="5" fillId="0" borderId="0" xfId="9" applyNumberFormat="1"/>
    <xf numFmtId="164" fontId="5" fillId="0" borderId="0" xfId="9" applyNumberFormat="1"/>
    <xf numFmtId="0" fontId="11" fillId="0" borderId="0" xfId="9" applyFont="1"/>
    <xf numFmtId="2" fontId="5" fillId="0" borderId="0" xfId="9" applyNumberFormat="1" applyAlignment="1">
      <alignment vertical="justify"/>
    </xf>
    <xf numFmtId="164" fontId="5" fillId="0" borderId="0" xfId="14" applyNumberFormat="1" applyFont="1" applyAlignment="1">
      <alignment horizontal="center" vertical="center"/>
    </xf>
    <xf numFmtId="0" fontId="0" fillId="0" borderId="2" xfId="0" applyFill="1" applyBorder="1" applyAlignment="1">
      <alignment horizontal="center"/>
    </xf>
    <xf numFmtId="2" fontId="13" fillId="0" borderId="0" xfId="9" applyNumberFormat="1" applyFont="1" applyAlignment="1">
      <alignment vertical="justify"/>
    </xf>
    <xf numFmtId="164" fontId="13" fillId="0" borderId="0" xfId="9" applyNumberFormat="1" applyFont="1" applyAlignment="1">
      <alignment vertical="justify"/>
    </xf>
    <xf numFmtId="164" fontId="12" fillId="0" borderId="0" xfId="9" applyNumberFormat="1" applyFont="1" applyAlignment="1">
      <alignment vertical="justify"/>
    </xf>
    <xf numFmtId="0" fontId="5" fillId="0" borderId="0" xfId="9" applyAlignment="1">
      <alignment horizontal="center"/>
    </xf>
    <xf numFmtId="164" fontId="5" fillId="0" borderId="0" xfId="14" applyNumberFormat="1" applyFont="1" applyAlignment="1">
      <alignment horizontal="center"/>
    </xf>
    <xf numFmtId="2" fontId="5" fillId="0" borderId="0" xfId="14" applyNumberFormat="1" applyFont="1" applyAlignment="1">
      <alignment horizontal="center"/>
    </xf>
    <xf numFmtId="0" fontId="10" fillId="0" borderId="0" xfId="9" applyFont="1" applyAlignment="1">
      <alignment horizontal="center" vertical="justify"/>
    </xf>
    <xf numFmtId="2" fontId="14" fillId="0" borderId="0" xfId="9" applyNumberFormat="1" applyFont="1" applyFill="1" applyAlignment="1">
      <alignment vertical="justify"/>
    </xf>
    <xf numFmtId="164" fontId="14" fillId="0" borderId="0" xfId="9" applyNumberFormat="1" applyFont="1" applyFill="1" applyAlignment="1">
      <alignment vertical="justify"/>
    </xf>
    <xf numFmtId="2" fontId="5" fillId="0" borderId="0" xfId="14" applyNumberFormat="1" applyFont="1"/>
    <xf numFmtId="2" fontId="10" fillId="0" borderId="0" xfId="9" applyNumberFormat="1" applyFont="1" applyAlignment="1">
      <alignment horizontal="center" vertical="justify"/>
    </xf>
    <xf numFmtId="2" fontId="12" fillId="0" borderId="0" xfId="14" applyNumberFormat="1" applyFont="1" applyAlignment="1">
      <alignment horizontal="center"/>
    </xf>
    <xf numFmtId="164" fontId="5" fillId="0" borderId="0" xfId="14" applyNumberFormat="1" applyFont="1"/>
    <xf numFmtId="0" fontId="5" fillId="0" borderId="0" xfId="9" applyAlignment="1">
      <alignment horizontal="center"/>
    </xf>
    <xf numFmtId="2" fontId="5" fillId="0" borderId="0" xfId="14" applyNumberFormat="1" applyFont="1" applyAlignment="1">
      <alignment horizontal="center"/>
    </xf>
    <xf numFmtId="164" fontId="5" fillId="0" borderId="0" xfId="14" applyNumberFormat="1" applyFont="1" applyAlignment="1">
      <alignment horizontal="center"/>
    </xf>
    <xf numFmtId="164" fontId="5" fillId="0" borderId="0" xfId="14" applyNumberFormat="1" applyFont="1" applyFill="1" applyAlignment="1">
      <alignment horizontal="center"/>
    </xf>
    <xf numFmtId="0" fontId="10" fillId="0" borderId="0" xfId="9" applyFont="1" applyAlignment="1">
      <alignment horizontal="center" vertical="center" wrapText="1"/>
    </xf>
  </cellXfs>
  <cellStyles count="22">
    <cellStyle name="Comma 2" xfId="6"/>
    <cellStyle name="Comma 3" xfId="16"/>
    <cellStyle name="Normal" xfId="0" builtinId="0"/>
    <cellStyle name="Normal 2" xfId="1"/>
    <cellStyle name="Normal 2 2" xfId="7"/>
    <cellStyle name="Normal 2 2 2" xfId="10"/>
    <cellStyle name="Normal 2 2 2 2" xfId="11"/>
    <cellStyle name="Normal 2 2 2 3" xfId="17"/>
    <cellStyle name="Normal 2 2 3" xfId="18"/>
    <cellStyle name="Normal 2 3" xfId="9"/>
    <cellStyle name="Normal 2 4" xfId="13"/>
    <cellStyle name="Normal 2 4 2" xfId="14"/>
    <cellStyle name="Normal 2 5" xfId="19"/>
    <cellStyle name="Normal 2 5 2" xfId="15"/>
    <cellStyle name="Normal 2 6" xfId="5"/>
    <cellStyle name="Normal 3" xfId="8"/>
    <cellStyle name="Normal 3 2" xfId="12"/>
    <cellStyle name="Normal 4" xfId="20"/>
    <cellStyle name="Normal 4 2" xfId="21"/>
    <cellStyle name="Normal 6" xfId="2"/>
    <cellStyle name="Normal 7" xfId="3"/>
    <cellStyle name="Normal 7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(Data)'!$B$5:$B$18</c:f>
              <c:numCache>
                <c:formatCode>General</c:formatCode>
                <c:ptCount val="14"/>
                <c:pt idx="0">
                  <c:v>0</c:v>
                </c:pt>
                <c:pt idx="1">
                  <c:v>5</c:v>
                </c:pt>
                <c:pt idx="2">
                  <c:v>10</c:v>
                </c:pt>
                <c:pt idx="3">
                  <c:v>11</c:v>
                </c:pt>
                <c:pt idx="4">
                  <c:v>12</c:v>
                </c:pt>
                <c:pt idx="5">
                  <c:v>14</c:v>
                </c:pt>
                <c:pt idx="6">
                  <c:v>16</c:v>
                </c:pt>
                <c:pt idx="7">
                  <c:v>16.5</c:v>
                </c:pt>
                <c:pt idx="8">
                  <c:v>17</c:v>
                </c:pt>
                <c:pt idx="9">
                  <c:v>19</c:v>
                </c:pt>
                <c:pt idx="10">
                  <c:v>21</c:v>
                </c:pt>
                <c:pt idx="11">
                  <c:v>23</c:v>
                </c:pt>
                <c:pt idx="12">
                  <c:v>30</c:v>
                </c:pt>
                <c:pt idx="13">
                  <c:v>35</c:v>
                </c:pt>
              </c:numCache>
            </c:numRef>
          </c:xVal>
          <c:yVal>
            <c:numRef>
              <c:f>'[1]Doapura khal-1 (Data)'!$C$5:$C$18</c:f>
              <c:numCache>
                <c:formatCode>General</c:formatCode>
                <c:ptCount val="14"/>
                <c:pt idx="0">
                  <c:v>0.89300000000000002</c:v>
                </c:pt>
                <c:pt idx="1">
                  <c:v>0.90300000000000002</c:v>
                </c:pt>
                <c:pt idx="2">
                  <c:v>0.94799999999999995</c:v>
                </c:pt>
                <c:pt idx="3">
                  <c:v>-0.25700000000000001</c:v>
                </c:pt>
                <c:pt idx="4">
                  <c:v>-0.60299999999999998</c:v>
                </c:pt>
                <c:pt idx="5">
                  <c:v>-0.80300000000000005</c:v>
                </c:pt>
                <c:pt idx="6">
                  <c:v>-1.004</c:v>
                </c:pt>
                <c:pt idx="7">
                  <c:v>-1.0629999999999999</c:v>
                </c:pt>
                <c:pt idx="8">
                  <c:v>-1.0029999999999999</c:v>
                </c:pt>
                <c:pt idx="9">
                  <c:v>-0.85199999999999998</c:v>
                </c:pt>
                <c:pt idx="10">
                  <c:v>-0.53600000000000003</c:v>
                </c:pt>
                <c:pt idx="11">
                  <c:v>0.95799999999999996</c:v>
                </c:pt>
                <c:pt idx="12">
                  <c:v>0.94799999999999995</c:v>
                </c:pt>
                <c:pt idx="13">
                  <c:v>0.90300000000000002</c:v>
                </c:pt>
              </c:numCache>
            </c:numRef>
          </c:yVal>
          <c:smooth val="0"/>
          <c:extLst xmlns:c16r2="http://schemas.microsoft.com/office/drawing/2015/06/chart">
            <c:ext xmlns:c16="http://schemas.microsoft.com/office/drawing/2014/chart" uri="{C3380CC4-5D6E-409C-BE32-E72D297353CC}">
              <c16:uniqueId val="{00000000-E695-4BA5-B616-6A6D466B6C32}"/>
            </c:ext>
          </c:extLst>
        </c:ser>
        <c:ser>
          <c:idx val="1"/>
          <c:order val="1"/>
          <c:spPr>
            <a:ln w="12700">
              <a:solidFill>
                <a:srgbClr val="FF00FF"/>
              </a:solidFill>
              <a:prstDash val="solid"/>
            </a:ln>
          </c:spPr>
          <c:marker>
            <c:symbol val="none"/>
          </c:marker>
          <c:xVal>
            <c:numRef>
              <c:f>'[1]Doapura khal-1 (Data)'!$I$5:$I$18</c:f>
              <c:numCache>
                <c:formatCode>General</c:formatCode>
                <c:ptCount val="14"/>
                <c:pt idx="1">
                  <c:v>0</c:v>
                </c:pt>
                <c:pt idx="2">
                  <c:v>5</c:v>
                </c:pt>
                <c:pt idx="3">
                  <c:v>10</c:v>
                </c:pt>
                <c:pt idx="4">
                  <c:v>11</c:v>
                </c:pt>
                <c:pt idx="5">
                  <c:v>12</c:v>
                </c:pt>
                <c:pt idx="6">
                  <c:v>13.6455</c:v>
                </c:pt>
                <c:pt idx="7">
                  <c:v>16.145499999999998</c:v>
                </c:pt>
                <c:pt idx="8">
                  <c:v>18.645499999999998</c:v>
                </c:pt>
                <c:pt idx="9">
                  <c:v>20.220499999999998</c:v>
                </c:pt>
                <c:pt idx="10">
                  <c:v>21</c:v>
                </c:pt>
                <c:pt idx="11">
                  <c:v>23</c:v>
                </c:pt>
                <c:pt idx="12">
                  <c:v>30</c:v>
                </c:pt>
                <c:pt idx="13">
                  <c:v>35</c:v>
                </c:pt>
              </c:numCache>
            </c:numRef>
          </c:xVal>
          <c:yVal>
            <c:numRef>
              <c:f>'[1]Doapura khal-1 (Data)'!$J$5:$J$18</c:f>
              <c:numCache>
                <c:formatCode>General</c:formatCode>
                <c:ptCount val="14"/>
                <c:pt idx="1">
                  <c:v>0.89300000000000002</c:v>
                </c:pt>
                <c:pt idx="2">
                  <c:v>0.90300000000000002</c:v>
                </c:pt>
                <c:pt idx="3">
                  <c:v>0.94799999999999995</c:v>
                </c:pt>
                <c:pt idx="4">
                  <c:v>-0.25700000000000001</c:v>
                </c:pt>
                <c:pt idx="5">
                  <c:v>-0.60299999999999998</c:v>
                </c:pt>
                <c:pt idx="6">
                  <c:v>-1.7</c:v>
                </c:pt>
                <c:pt idx="7">
                  <c:v>-1.7</c:v>
                </c:pt>
                <c:pt idx="8">
                  <c:v>-1.7</c:v>
                </c:pt>
                <c:pt idx="9">
                  <c:v>-0.65</c:v>
                </c:pt>
                <c:pt idx="10">
                  <c:v>-0.53600000000000003</c:v>
                </c:pt>
                <c:pt idx="11">
                  <c:v>0.95799999999999996</c:v>
                </c:pt>
                <c:pt idx="12">
                  <c:v>0.94799999999999995</c:v>
                </c:pt>
                <c:pt idx="13">
                  <c:v>0.90300000000000002</c:v>
                </c:pt>
              </c:numCache>
            </c:numRef>
          </c:yVal>
          <c:smooth val="0"/>
          <c:extLst xmlns:c16r2="http://schemas.microsoft.com/office/drawing/2015/06/chart">
            <c:ext xmlns:c16="http://schemas.microsoft.com/office/drawing/2014/chart" uri="{C3380CC4-5D6E-409C-BE32-E72D297353CC}">
              <c16:uniqueId val="{00000001-E695-4BA5-B616-6A6D466B6C32}"/>
            </c:ext>
          </c:extLst>
        </c:ser>
        <c:dLbls>
          <c:showLegendKey val="0"/>
          <c:showVal val="0"/>
          <c:showCatName val="0"/>
          <c:showSerName val="0"/>
          <c:showPercent val="0"/>
          <c:showBubbleSize val="0"/>
        </c:dLbls>
        <c:axId val="147395712"/>
        <c:axId val="147397248"/>
      </c:scatterChart>
      <c:valAx>
        <c:axId val="14739571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397248"/>
        <c:crosses val="autoZero"/>
        <c:crossBetween val="midCat"/>
      </c:valAx>
      <c:valAx>
        <c:axId val="14739724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39571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(Data)'!$B$22:$B$39</c:f>
              <c:numCache>
                <c:formatCode>General</c:formatCode>
                <c:ptCount val="18"/>
                <c:pt idx="0">
                  <c:v>0</c:v>
                </c:pt>
                <c:pt idx="1">
                  <c:v>3</c:v>
                </c:pt>
                <c:pt idx="2">
                  <c:v>5</c:v>
                </c:pt>
                <c:pt idx="3">
                  <c:v>6</c:v>
                </c:pt>
                <c:pt idx="4">
                  <c:v>8</c:v>
                </c:pt>
                <c:pt idx="5">
                  <c:v>9</c:v>
                </c:pt>
                <c:pt idx="6">
                  <c:v>10</c:v>
                </c:pt>
                <c:pt idx="7">
                  <c:v>11</c:v>
                </c:pt>
                <c:pt idx="8">
                  <c:v>12</c:v>
                </c:pt>
                <c:pt idx="9">
                  <c:v>13</c:v>
                </c:pt>
                <c:pt idx="10">
                  <c:v>14</c:v>
                </c:pt>
                <c:pt idx="11">
                  <c:v>15</c:v>
                </c:pt>
                <c:pt idx="12">
                  <c:v>16</c:v>
                </c:pt>
                <c:pt idx="13">
                  <c:v>17</c:v>
                </c:pt>
                <c:pt idx="14">
                  <c:v>18</c:v>
                </c:pt>
                <c:pt idx="15">
                  <c:v>21</c:v>
                </c:pt>
                <c:pt idx="16">
                  <c:v>22</c:v>
                </c:pt>
                <c:pt idx="17">
                  <c:v>25</c:v>
                </c:pt>
              </c:numCache>
            </c:numRef>
          </c:xVal>
          <c:yVal>
            <c:numRef>
              <c:f>'[1]Doapura khal-1 (Data)'!$C$22:$C$39</c:f>
              <c:numCache>
                <c:formatCode>General</c:formatCode>
                <c:ptCount val="18"/>
                <c:pt idx="0">
                  <c:v>-0.77600000000000002</c:v>
                </c:pt>
                <c:pt idx="1">
                  <c:v>-0.371</c:v>
                </c:pt>
                <c:pt idx="2">
                  <c:v>-0.106</c:v>
                </c:pt>
                <c:pt idx="3">
                  <c:v>2.0009999999999999</c:v>
                </c:pt>
                <c:pt idx="4">
                  <c:v>2.0089999999999999</c:v>
                </c:pt>
                <c:pt idx="5">
                  <c:v>0.86799999999999999</c:v>
                </c:pt>
                <c:pt idx="6">
                  <c:v>0.86899999999999999</c:v>
                </c:pt>
                <c:pt idx="7">
                  <c:v>-0.38600000000000001</c:v>
                </c:pt>
                <c:pt idx="8">
                  <c:v>-0.63200000000000001</c:v>
                </c:pt>
                <c:pt idx="9">
                  <c:v>-0.95799999999999996</c:v>
                </c:pt>
                <c:pt idx="10">
                  <c:v>-1.0209999999999999</c:v>
                </c:pt>
                <c:pt idx="11">
                  <c:v>-0.96199999999999997</c:v>
                </c:pt>
                <c:pt idx="12">
                  <c:v>-0.68200000000000005</c:v>
                </c:pt>
                <c:pt idx="13">
                  <c:v>-0.371</c:v>
                </c:pt>
                <c:pt idx="14">
                  <c:v>0.86399999999999999</c:v>
                </c:pt>
                <c:pt idx="15">
                  <c:v>0.85899999999999999</c:v>
                </c:pt>
                <c:pt idx="16">
                  <c:v>-0.27100000000000002</c:v>
                </c:pt>
                <c:pt idx="17">
                  <c:v>-0.77100000000000002</c:v>
                </c:pt>
              </c:numCache>
            </c:numRef>
          </c:yVal>
          <c:smooth val="0"/>
          <c:extLst xmlns:c16r2="http://schemas.microsoft.com/office/drawing/2015/06/chart">
            <c:ext xmlns:c16="http://schemas.microsoft.com/office/drawing/2014/chart" uri="{C3380CC4-5D6E-409C-BE32-E72D297353CC}">
              <c16:uniqueId val="{00000000-87D4-4793-827F-E5EFD5017121}"/>
            </c:ext>
          </c:extLst>
        </c:ser>
        <c:ser>
          <c:idx val="1"/>
          <c:order val="1"/>
          <c:spPr>
            <a:ln w="12700">
              <a:solidFill>
                <a:srgbClr val="FF00FF"/>
              </a:solidFill>
              <a:prstDash val="solid"/>
            </a:ln>
          </c:spPr>
          <c:marker>
            <c:symbol val="none"/>
          </c:marker>
          <c:xVal>
            <c:numRef>
              <c:f>'[1]Doapura khal-1 (Data)'!$I$23:$I$39</c:f>
              <c:numCache>
                <c:formatCode>General</c:formatCode>
                <c:ptCount val="17"/>
                <c:pt idx="0">
                  <c:v>0</c:v>
                </c:pt>
                <c:pt idx="1">
                  <c:v>3</c:v>
                </c:pt>
                <c:pt idx="2">
                  <c:v>5</c:v>
                </c:pt>
                <c:pt idx="3">
                  <c:v>6</c:v>
                </c:pt>
                <c:pt idx="4">
                  <c:v>8</c:v>
                </c:pt>
                <c:pt idx="5">
                  <c:v>9</c:v>
                </c:pt>
                <c:pt idx="6">
                  <c:v>12.852</c:v>
                </c:pt>
                <c:pt idx="7">
                  <c:v>15.352</c:v>
                </c:pt>
                <c:pt idx="8">
                  <c:v>17.852</c:v>
                </c:pt>
                <c:pt idx="9">
                  <c:v>21.302</c:v>
                </c:pt>
                <c:pt idx="10">
                  <c:v>22</c:v>
                </c:pt>
                <c:pt idx="11">
                  <c:v>25</c:v>
                </c:pt>
              </c:numCache>
            </c:numRef>
          </c:xVal>
          <c:yVal>
            <c:numRef>
              <c:f>'[1]Doapura khal-1 (Data)'!$J$23:$J$39</c:f>
              <c:numCache>
                <c:formatCode>General</c:formatCode>
                <c:ptCount val="17"/>
                <c:pt idx="0">
                  <c:v>-0.77600000000000002</c:v>
                </c:pt>
                <c:pt idx="1">
                  <c:v>-0.371</c:v>
                </c:pt>
                <c:pt idx="2">
                  <c:v>-0.106</c:v>
                </c:pt>
                <c:pt idx="3">
                  <c:v>2.0009999999999999</c:v>
                </c:pt>
                <c:pt idx="4">
                  <c:v>2.0089999999999999</c:v>
                </c:pt>
                <c:pt idx="5">
                  <c:v>0.86799999999999999</c:v>
                </c:pt>
                <c:pt idx="6">
                  <c:v>-1.7</c:v>
                </c:pt>
                <c:pt idx="7">
                  <c:v>-1.7</c:v>
                </c:pt>
                <c:pt idx="8">
                  <c:v>-1.7</c:v>
                </c:pt>
                <c:pt idx="9">
                  <c:v>0.6</c:v>
                </c:pt>
                <c:pt idx="10">
                  <c:v>-0.27100000000000002</c:v>
                </c:pt>
                <c:pt idx="11">
                  <c:v>-0.77100000000000002</c:v>
                </c:pt>
              </c:numCache>
            </c:numRef>
          </c:yVal>
          <c:smooth val="0"/>
          <c:extLst xmlns:c16r2="http://schemas.microsoft.com/office/drawing/2015/06/chart">
            <c:ext xmlns:c16="http://schemas.microsoft.com/office/drawing/2014/chart" uri="{C3380CC4-5D6E-409C-BE32-E72D297353CC}">
              <c16:uniqueId val="{00000001-87D4-4793-827F-E5EFD5017121}"/>
            </c:ext>
          </c:extLst>
        </c:ser>
        <c:dLbls>
          <c:showLegendKey val="0"/>
          <c:showVal val="0"/>
          <c:showCatName val="0"/>
          <c:showSerName val="0"/>
          <c:showPercent val="0"/>
          <c:showBubbleSize val="0"/>
        </c:dLbls>
        <c:axId val="209960320"/>
        <c:axId val="239994752"/>
      </c:scatterChart>
      <c:valAx>
        <c:axId val="209960320"/>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39994752"/>
        <c:crosses val="autoZero"/>
        <c:crossBetween val="midCat"/>
      </c:valAx>
      <c:valAx>
        <c:axId val="23999475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9960320"/>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(Data)'!$B$43:$B$62</c:f>
              <c:numCache>
                <c:formatCode>General</c:formatCode>
                <c:ptCount val="20"/>
                <c:pt idx="0">
                  <c:v>0</c:v>
                </c:pt>
                <c:pt idx="1">
                  <c:v>5</c:v>
                </c:pt>
                <c:pt idx="2">
                  <c:v>10</c:v>
                </c:pt>
                <c:pt idx="3">
                  <c:v>11</c:v>
                </c:pt>
                <c:pt idx="4">
                  <c:v>12</c:v>
                </c:pt>
                <c:pt idx="5">
                  <c:v>12.5</c:v>
                </c:pt>
                <c:pt idx="6">
                  <c:v>13</c:v>
                </c:pt>
                <c:pt idx="7">
                  <c:v>13.5</c:v>
                </c:pt>
                <c:pt idx="8">
                  <c:v>14</c:v>
                </c:pt>
                <c:pt idx="9">
                  <c:v>15</c:v>
                </c:pt>
                <c:pt idx="10">
                  <c:v>16</c:v>
                </c:pt>
                <c:pt idx="11">
                  <c:v>20</c:v>
                </c:pt>
                <c:pt idx="12">
                  <c:v>25</c:v>
                </c:pt>
              </c:numCache>
            </c:numRef>
          </c:xVal>
          <c:yVal>
            <c:numRef>
              <c:f>'[1]Doapura khal-1 (Data)'!$C$43:$C$62</c:f>
              <c:numCache>
                <c:formatCode>General</c:formatCode>
                <c:ptCount val="20"/>
                <c:pt idx="0">
                  <c:v>0.36699999999999999</c:v>
                </c:pt>
                <c:pt idx="1">
                  <c:v>0.36199999999999999</c:v>
                </c:pt>
                <c:pt idx="2">
                  <c:v>0.35199999999999998</c:v>
                </c:pt>
                <c:pt idx="3">
                  <c:v>-0.57799999999999996</c:v>
                </c:pt>
                <c:pt idx="4">
                  <c:v>-0.79900000000000004</c:v>
                </c:pt>
                <c:pt idx="5">
                  <c:v>-0.92</c:v>
                </c:pt>
                <c:pt idx="6">
                  <c:v>-0.97799999999999998</c:v>
                </c:pt>
                <c:pt idx="7">
                  <c:v>-0.92300000000000004</c:v>
                </c:pt>
                <c:pt idx="8">
                  <c:v>-0.73</c:v>
                </c:pt>
                <c:pt idx="9">
                  <c:v>-0.53400000000000003</c:v>
                </c:pt>
                <c:pt idx="10">
                  <c:v>0.39200000000000002</c:v>
                </c:pt>
                <c:pt idx="11">
                  <c:v>0.40200000000000002</c:v>
                </c:pt>
                <c:pt idx="12">
                  <c:v>0.40600000000000003</c:v>
                </c:pt>
              </c:numCache>
            </c:numRef>
          </c:yVal>
          <c:smooth val="0"/>
          <c:extLst xmlns:c16r2="http://schemas.microsoft.com/office/drawing/2015/06/chart">
            <c:ext xmlns:c16="http://schemas.microsoft.com/office/drawing/2014/chart" uri="{C3380CC4-5D6E-409C-BE32-E72D297353CC}">
              <c16:uniqueId val="{00000000-8DEB-41CF-9911-81A4EE379B10}"/>
            </c:ext>
          </c:extLst>
        </c:ser>
        <c:ser>
          <c:idx val="1"/>
          <c:order val="1"/>
          <c:spPr>
            <a:ln w="12700">
              <a:solidFill>
                <a:srgbClr val="FF00FF"/>
              </a:solidFill>
              <a:prstDash val="solid"/>
            </a:ln>
          </c:spPr>
          <c:marker>
            <c:symbol val="none"/>
          </c:marker>
          <c:xVal>
            <c:numRef>
              <c:f>'[1]Doapura khal-1 (Data)'!$I$43:$I$62</c:f>
              <c:numCache>
                <c:formatCode>General</c:formatCode>
                <c:ptCount val="20"/>
                <c:pt idx="6">
                  <c:v>0</c:v>
                </c:pt>
                <c:pt idx="7">
                  <c:v>5</c:v>
                </c:pt>
                <c:pt idx="8">
                  <c:v>7.5</c:v>
                </c:pt>
                <c:pt idx="9">
                  <c:v>10.577999999999999</c:v>
                </c:pt>
                <c:pt idx="10">
                  <c:v>13.077999999999999</c:v>
                </c:pt>
                <c:pt idx="11">
                  <c:v>15.577999999999999</c:v>
                </c:pt>
                <c:pt idx="12">
                  <c:v>18.730999999999998</c:v>
                </c:pt>
                <c:pt idx="13">
                  <c:v>20</c:v>
                </c:pt>
                <c:pt idx="14">
                  <c:v>25</c:v>
                </c:pt>
              </c:numCache>
            </c:numRef>
          </c:xVal>
          <c:yVal>
            <c:numRef>
              <c:f>'[1]Doapura khal-1 (Data)'!$J$43:$J$62</c:f>
              <c:numCache>
                <c:formatCode>General</c:formatCode>
                <c:ptCount val="20"/>
                <c:pt idx="6">
                  <c:v>0.36699999999999999</c:v>
                </c:pt>
                <c:pt idx="7">
                  <c:v>0.36199999999999999</c:v>
                </c:pt>
                <c:pt idx="8">
                  <c:v>0.35199999999999998</c:v>
                </c:pt>
                <c:pt idx="9">
                  <c:v>-1.7</c:v>
                </c:pt>
                <c:pt idx="10">
                  <c:v>-1.7</c:v>
                </c:pt>
                <c:pt idx="11">
                  <c:v>-1.7</c:v>
                </c:pt>
                <c:pt idx="12">
                  <c:v>0.40200000000000002</c:v>
                </c:pt>
                <c:pt idx="13">
                  <c:v>0.40200000000000002</c:v>
                </c:pt>
                <c:pt idx="14">
                  <c:v>0.40600000000000003</c:v>
                </c:pt>
              </c:numCache>
            </c:numRef>
          </c:yVal>
          <c:smooth val="0"/>
          <c:extLst xmlns:c16r2="http://schemas.microsoft.com/office/drawing/2015/06/chart">
            <c:ext xmlns:c16="http://schemas.microsoft.com/office/drawing/2014/chart" uri="{C3380CC4-5D6E-409C-BE32-E72D297353CC}">
              <c16:uniqueId val="{00000001-8DEB-41CF-9911-81A4EE379B10}"/>
            </c:ext>
          </c:extLst>
        </c:ser>
        <c:dLbls>
          <c:showLegendKey val="0"/>
          <c:showVal val="0"/>
          <c:showCatName val="0"/>
          <c:showSerName val="0"/>
          <c:showPercent val="0"/>
          <c:showBubbleSize val="0"/>
        </c:dLbls>
        <c:axId val="241692032"/>
        <c:axId val="242095232"/>
      </c:scatterChart>
      <c:valAx>
        <c:axId val="24169203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2095232"/>
        <c:crosses val="autoZero"/>
        <c:crossBetween val="midCat"/>
      </c:valAx>
      <c:valAx>
        <c:axId val="2420952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169203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(Data)'!$B$66:$B$79</c:f>
              <c:numCache>
                <c:formatCode>General</c:formatCode>
                <c:ptCount val="14"/>
                <c:pt idx="0">
                  <c:v>0</c:v>
                </c:pt>
                <c:pt idx="1">
                  <c:v>5</c:v>
                </c:pt>
                <c:pt idx="2">
                  <c:v>10</c:v>
                </c:pt>
                <c:pt idx="3">
                  <c:v>11</c:v>
                </c:pt>
                <c:pt idx="4">
                  <c:v>12</c:v>
                </c:pt>
                <c:pt idx="5">
                  <c:v>13</c:v>
                </c:pt>
                <c:pt idx="6">
                  <c:v>14</c:v>
                </c:pt>
                <c:pt idx="7">
                  <c:v>15</c:v>
                </c:pt>
                <c:pt idx="8">
                  <c:v>16</c:v>
                </c:pt>
                <c:pt idx="9">
                  <c:v>17</c:v>
                </c:pt>
                <c:pt idx="10">
                  <c:v>18</c:v>
                </c:pt>
                <c:pt idx="11">
                  <c:v>25</c:v>
                </c:pt>
                <c:pt idx="12">
                  <c:v>30</c:v>
                </c:pt>
              </c:numCache>
            </c:numRef>
          </c:xVal>
          <c:yVal>
            <c:numRef>
              <c:f>'[1]Doapura khal-1 (Data)'!$C$66:$C$79</c:f>
              <c:numCache>
                <c:formatCode>General</c:formatCode>
                <c:ptCount val="14"/>
                <c:pt idx="0">
                  <c:v>0.193</c:v>
                </c:pt>
                <c:pt idx="1">
                  <c:v>0.186</c:v>
                </c:pt>
                <c:pt idx="2">
                  <c:v>0.183</c:v>
                </c:pt>
                <c:pt idx="3">
                  <c:v>-0.28100000000000003</c:v>
                </c:pt>
                <c:pt idx="4">
                  <c:v>-0.51700000000000002</c:v>
                </c:pt>
                <c:pt idx="5">
                  <c:v>-0.81599999999999995</c:v>
                </c:pt>
                <c:pt idx="6">
                  <c:v>-0.86599999999999999</c:v>
                </c:pt>
                <c:pt idx="7">
                  <c:v>-0.81699999999999995</c:v>
                </c:pt>
                <c:pt idx="8">
                  <c:v>-0.51800000000000002</c:v>
                </c:pt>
                <c:pt idx="9">
                  <c:v>-0.26600000000000001</c:v>
                </c:pt>
                <c:pt idx="10">
                  <c:v>8.3000000000000004E-2</c:v>
                </c:pt>
                <c:pt idx="11">
                  <c:v>8.8999999999999996E-2</c:v>
                </c:pt>
                <c:pt idx="12">
                  <c:v>9.4E-2</c:v>
                </c:pt>
              </c:numCache>
            </c:numRef>
          </c:yVal>
          <c:smooth val="0"/>
          <c:extLst xmlns:c16r2="http://schemas.microsoft.com/office/drawing/2015/06/chart">
            <c:ext xmlns:c16="http://schemas.microsoft.com/office/drawing/2014/chart" uri="{C3380CC4-5D6E-409C-BE32-E72D297353CC}">
              <c16:uniqueId val="{00000000-E216-42C9-BEF4-934900D6877F}"/>
            </c:ext>
          </c:extLst>
        </c:ser>
        <c:ser>
          <c:idx val="1"/>
          <c:order val="1"/>
          <c:spPr>
            <a:ln w="12700">
              <a:solidFill>
                <a:srgbClr val="FF00FF"/>
              </a:solidFill>
              <a:prstDash val="solid"/>
            </a:ln>
          </c:spPr>
          <c:marker>
            <c:symbol val="none"/>
          </c:marker>
          <c:xVal>
            <c:numRef>
              <c:f>'[1]Doapura khal-1 (Data)'!$I$66:$I$79</c:f>
              <c:numCache>
                <c:formatCode>General</c:formatCode>
                <c:ptCount val="14"/>
                <c:pt idx="6">
                  <c:v>0</c:v>
                </c:pt>
                <c:pt idx="7">
                  <c:v>5</c:v>
                </c:pt>
                <c:pt idx="8">
                  <c:v>9</c:v>
                </c:pt>
                <c:pt idx="9">
                  <c:v>11.8245</c:v>
                </c:pt>
                <c:pt idx="10">
                  <c:v>14.3245</c:v>
                </c:pt>
                <c:pt idx="11">
                  <c:v>16.8245</c:v>
                </c:pt>
                <c:pt idx="12">
                  <c:v>19.503500000000003</c:v>
                </c:pt>
                <c:pt idx="13">
                  <c:v>25</c:v>
                </c:pt>
              </c:numCache>
            </c:numRef>
          </c:xVal>
          <c:yVal>
            <c:numRef>
              <c:f>'[1]Doapura khal-1 (Data)'!$J$66:$J$79</c:f>
              <c:numCache>
                <c:formatCode>General</c:formatCode>
                <c:ptCount val="14"/>
                <c:pt idx="6">
                  <c:v>0.193</c:v>
                </c:pt>
                <c:pt idx="7">
                  <c:v>0.186</c:v>
                </c:pt>
                <c:pt idx="8">
                  <c:v>0.183</c:v>
                </c:pt>
                <c:pt idx="9">
                  <c:v>-1.7</c:v>
                </c:pt>
                <c:pt idx="10">
                  <c:v>-1.7</c:v>
                </c:pt>
                <c:pt idx="11">
                  <c:v>-1.7</c:v>
                </c:pt>
                <c:pt idx="12">
                  <c:v>8.5999999999999993E-2</c:v>
                </c:pt>
                <c:pt idx="13">
                  <c:v>8.8999999999999996E-2</c:v>
                </c:pt>
              </c:numCache>
            </c:numRef>
          </c:yVal>
          <c:smooth val="0"/>
          <c:extLst xmlns:c16r2="http://schemas.microsoft.com/office/drawing/2015/06/chart">
            <c:ext xmlns:c16="http://schemas.microsoft.com/office/drawing/2014/chart" uri="{C3380CC4-5D6E-409C-BE32-E72D297353CC}">
              <c16:uniqueId val="{00000001-E216-42C9-BEF4-934900D6877F}"/>
            </c:ext>
          </c:extLst>
        </c:ser>
        <c:dLbls>
          <c:showLegendKey val="0"/>
          <c:showVal val="0"/>
          <c:showCatName val="0"/>
          <c:showSerName val="0"/>
          <c:showPercent val="0"/>
          <c:showBubbleSize val="0"/>
        </c:dLbls>
        <c:axId val="243577216"/>
        <c:axId val="243584000"/>
      </c:scatterChart>
      <c:valAx>
        <c:axId val="243577216"/>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3584000"/>
        <c:crosses val="autoZero"/>
        <c:crossBetween val="midCat"/>
      </c:valAx>
      <c:valAx>
        <c:axId val="2435840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43577216"/>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(Data)'!$B$82:$B$97</c:f>
              <c:numCache>
                <c:formatCode>General</c:formatCode>
                <c:ptCount val="16"/>
                <c:pt idx="0">
                  <c:v>0</c:v>
                </c:pt>
                <c:pt idx="1">
                  <c:v>3</c:v>
                </c:pt>
                <c:pt idx="2">
                  <c:v>6</c:v>
                </c:pt>
                <c:pt idx="3">
                  <c:v>8</c:v>
                </c:pt>
                <c:pt idx="4">
                  <c:v>10</c:v>
                </c:pt>
                <c:pt idx="5">
                  <c:v>12</c:v>
                </c:pt>
                <c:pt idx="6">
                  <c:v>13</c:v>
                </c:pt>
                <c:pt idx="7">
                  <c:v>14</c:v>
                </c:pt>
                <c:pt idx="8">
                  <c:v>15</c:v>
                </c:pt>
                <c:pt idx="9">
                  <c:v>16</c:v>
                </c:pt>
                <c:pt idx="10">
                  <c:v>17</c:v>
                </c:pt>
                <c:pt idx="11">
                  <c:v>18</c:v>
                </c:pt>
                <c:pt idx="12">
                  <c:v>20</c:v>
                </c:pt>
                <c:pt idx="13">
                  <c:v>22</c:v>
                </c:pt>
                <c:pt idx="14">
                  <c:v>25</c:v>
                </c:pt>
                <c:pt idx="15">
                  <c:v>27</c:v>
                </c:pt>
              </c:numCache>
            </c:numRef>
          </c:xVal>
          <c:yVal>
            <c:numRef>
              <c:f>'[1]Doapura khal-1 (Data)'!$C$82:$C$97</c:f>
              <c:numCache>
                <c:formatCode>General</c:formatCode>
                <c:ptCount val="16"/>
                <c:pt idx="0">
                  <c:v>0.35899999999999999</c:v>
                </c:pt>
                <c:pt idx="1">
                  <c:v>0.35299999999999998</c:v>
                </c:pt>
                <c:pt idx="2">
                  <c:v>0.34399999999999997</c:v>
                </c:pt>
                <c:pt idx="3">
                  <c:v>1.5740000000000001</c:v>
                </c:pt>
                <c:pt idx="4">
                  <c:v>1.579</c:v>
                </c:pt>
                <c:pt idx="5">
                  <c:v>-0.41699999999999998</c:v>
                </c:pt>
                <c:pt idx="6">
                  <c:v>-0.751</c:v>
                </c:pt>
                <c:pt idx="7">
                  <c:v>-0.80600000000000005</c:v>
                </c:pt>
                <c:pt idx="8">
                  <c:v>-0.747</c:v>
                </c:pt>
                <c:pt idx="9">
                  <c:v>-0.51800000000000002</c:v>
                </c:pt>
                <c:pt idx="10">
                  <c:v>-0.122</c:v>
                </c:pt>
                <c:pt idx="11">
                  <c:v>8.3000000000000004E-2</c:v>
                </c:pt>
                <c:pt idx="12">
                  <c:v>8.8999999999999996E-2</c:v>
                </c:pt>
                <c:pt idx="13">
                  <c:v>-0.65600000000000003</c:v>
                </c:pt>
                <c:pt idx="14">
                  <c:v>-0.81699999999999995</c:v>
                </c:pt>
                <c:pt idx="15">
                  <c:v>-0.96599999999999997</c:v>
                </c:pt>
              </c:numCache>
            </c:numRef>
          </c:yVal>
          <c:smooth val="0"/>
          <c:extLst xmlns:c16r2="http://schemas.microsoft.com/office/drawing/2015/06/chart">
            <c:ext xmlns:c16="http://schemas.microsoft.com/office/drawing/2014/chart" uri="{C3380CC4-5D6E-409C-BE32-E72D297353CC}">
              <c16:uniqueId val="{00000000-1ABF-4680-BB9D-1FAE3548C837}"/>
            </c:ext>
          </c:extLst>
        </c:ser>
        <c:ser>
          <c:idx val="1"/>
          <c:order val="1"/>
          <c:spPr>
            <a:ln w="12700">
              <a:solidFill>
                <a:srgbClr val="FF00FF"/>
              </a:solidFill>
              <a:prstDash val="solid"/>
            </a:ln>
          </c:spPr>
          <c:marker>
            <c:symbol val="none"/>
          </c:marker>
          <c:xVal>
            <c:numRef>
              <c:f>'[1]Doapura khal-1 (Data)'!$I$83:$I$97</c:f>
              <c:numCache>
                <c:formatCode>General</c:formatCode>
                <c:ptCount val="15"/>
                <c:pt idx="0">
                  <c:v>3</c:v>
                </c:pt>
                <c:pt idx="1">
                  <c:v>6</c:v>
                </c:pt>
                <c:pt idx="2">
                  <c:v>8</c:v>
                </c:pt>
                <c:pt idx="3">
                  <c:v>12.911</c:v>
                </c:pt>
                <c:pt idx="4">
                  <c:v>15.411</c:v>
                </c:pt>
                <c:pt idx="5">
                  <c:v>17.911000000000001</c:v>
                </c:pt>
                <c:pt idx="6">
                  <c:v>20.386000000000003</c:v>
                </c:pt>
                <c:pt idx="7">
                  <c:v>22</c:v>
                </c:pt>
                <c:pt idx="8">
                  <c:v>25</c:v>
                </c:pt>
                <c:pt idx="9">
                  <c:v>27</c:v>
                </c:pt>
              </c:numCache>
            </c:numRef>
          </c:xVal>
          <c:yVal>
            <c:numRef>
              <c:f>'[1]Doapura khal-1 (Data)'!$J$83:$J$97</c:f>
              <c:numCache>
                <c:formatCode>General</c:formatCode>
                <c:ptCount val="15"/>
                <c:pt idx="0">
                  <c:v>0.35299999999999998</c:v>
                </c:pt>
                <c:pt idx="1">
                  <c:v>0.34399999999999997</c:v>
                </c:pt>
                <c:pt idx="2">
                  <c:v>1.5740000000000001</c:v>
                </c:pt>
                <c:pt idx="3">
                  <c:v>-1.7</c:v>
                </c:pt>
                <c:pt idx="4">
                  <c:v>-1.7</c:v>
                </c:pt>
                <c:pt idx="5">
                  <c:v>-1.7</c:v>
                </c:pt>
                <c:pt idx="6">
                  <c:v>-0.05</c:v>
                </c:pt>
                <c:pt idx="7">
                  <c:v>-0.65600000000000003</c:v>
                </c:pt>
                <c:pt idx="8">
                  <c:v>-0.81699999999999995</c:v>
                </c:pt>
                <c:pt idx="9">
                  <c:v>-0.96599999999999997</c:v>
                </c:pt>
              </c:numCache>
            </c:numRef>
          </c:yVal>
          <c:smooth val="0"/>
          <c:extLst xmlns:c16r2="http://schemas.microsoft.com/office/drawing/2015/06/chart">
            <c:ext xmlns:c16="http://schemas.microsoft.com/office/drawing/2014/chart" uri="{C3380CC4-5D6E-409C-BE32-E72D297353CC}">
              <c16:uniqueId val="{00000001-1ABF-4680-BB9D-1FAE3548C837}"/>
            </c:ext>
          </c:extLst>
        </c:ser>
        <c:dLbls>
          <c:showLegendKey val="0"/>
          <c:showVal val="0"/>
          <c:showCatName val="0"/>
          <c:showSerName val="0"/>
          <c:showPercent val="0"/>
          <c:showBubbleSize val="0"/>
        </c:dLbls>
        <c:axId val="147055744"/>
        <c:axId val="147057280"/>
      </c:scatterChart>
      <c:valAx>
        <c:axId val="147055744"/>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057280"/>
        <c:crosses val="autoZero"/>
        <c:crossBetween val="midCat"/>
      </c:valAx>
      <c:valAx>
        <c:axId val="14705728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05574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(Data)'!$B$101:$B$124</c:f>
              <c:numCache>
                <c:formatCode>General</c:formatCode>
                <c:ptCount val="24"/>
                <c:pt idx="0">
                  <c:v>0</c:v>
                </c:pt>
                <c:pt idx="1">
                  <c:v>3</c:v>
                </c:pt>
                <c:pt idx="2">
                  <c:v>6</c:v>
                </c:pt>
                <c:pt idx="3">
                  <c:v>8</c:v>
                </c:pt>
                <c:pt idx="4">
                  <c:v>10</c:v>
                </c:pt>
                <c:pt idx="5">
                  <c:v>11</c:v>
                </c:pt>
                <c:pt idx="6">
                  <c:v>12</c:v>
                </c:pt>
                <c:pt idx="7">
                  <c:v>13</c:v>
                </c:pt>
                <c:pt idx="8">
                  <c:v>14</c:v>
                </c:pt>
                <c:pt idx="9">
                  <c:v>15</c:v>
                </c:pt>
                <c:pt idx="10">
                  <c:v>16</c:v>
                </c:pt>
                <c:pt idx="11">
                  <c:v>17</c:v>
                </c:pt>
                <c:pt idx="12">
                  <c:v>18</c:v>
                </c:pt>
                <c:pt idx="13">
                  <c:v>20</c:v>
                </c:pt>
                <c:pt idx="14">
                  <c:v>22</c:v>
                </c:pt>
                <c:pt idx="15">
                  <c:v>30</c:v>
                </c:pt>
              </c:numCache>
            </c:numRef>
          </c:xVal>
          <c:yVal>
            <c:numRef>
              <c:f>'[1]Doapura khal-1 (Data)'!$C$101:$C$124</c:f>
              <c:numCache>
                <c:formatCode>General</c:formatCode>
                <c:ptCount val="24"/>
                <c:pt idx="0">
                  <c:v>-2.0259999999999998</c:v>
                </c:pt>
                <c:pt idx="1">
                  <c:v>-1.581</c:v>
                </c:pt>
                <c:pt idx="2">
                  <c:v>-1.4259999999999999</c:v>
                </c:pt>
                <c:pt idx="3">
                  <c:v>-0.11799999999999999</c:v>
                </c:pt>
                <c:pt idx="4">
                  <c:v>-0.11600000000000001</c:v>
                </c:pt>
                <c:pt idx="5">
                  <c:v>-0.43099999999999999</c:v>
                </c:pt>
                <c:pt idx="6">
                  <c:v>-0.58099999999999996</c:v>
                </c:pt>
                <c:pt idx="7">
                  <c:v>-0.77800000000000002</c:v>
                </c:pt>
                <c:pt idx="8">
                  <c:v>-0.84199999999999997</c:v>
                </c:pt>
                <c:pt idx="9">
                  <c:v>-0.77700000000000002</c:v>
                </c:pt>
                <c:pt idx="10">
                  <c:v>-0.626</c:v>
                </c:pt>
                <c:pt idx="11">
                  <c:v>-0.42599999999999999</c:v>
                </c:pt>
                <c:pt idx="12">
                  <c:v>1.224</c:v>
                </c:pt>
                <c:pt idx="13">
                  <c:v>1.214</c:v>
                </c:pt>
                <c:pt idx="14">
                  <c:v>0.28799999999999998</c:v>
                </c:pt>
                <c:pt idx="15">
                  <c:v>0.29399999999999998</c:v>
                </c:pt>
              </c:numCache>
            </c:numRef>
          </c:yVal>
          <c:smooth val="0"/>
          <c:extLst xmlns:c16r2="http://schemas.microsoft.com/office/drawing/2015/06/chart">
            <c:ext xmlns:c16="http://schemas.microsoft.com/office/drawing/2014/chart" uri="{C3380CC4-5D6E-409C-BE32-E72D297353CC}">
              <c16:uniqueId val="{00000000-A162-4399-A88B-59BDD6719201}"/>
            </c:ext>
          </c:extLst>
        </c:ser>
        <c:ser>
          <c:idx val="1"/>
          <c:order val="1"/>
          <c:spPr>
            <a:ln w="12700">
              <a:solidFill>
                <a:srgbClr val="FF00FF"/>
              </a:solidFill>
              <a:prstDash val="solid"/>
            </a:ln>
          </c:spPr>
          <c:marker>
            <c:symbol val="none"/>
          </c:marker>
          <c:xVal>
            <c:numRef>
              <c:f>'[1]Doapura khal-1 (Data)'!$I$101:$I$124</c:f>
              <c:numCache>
                <c:formatCode>General</c:formatCode>
                <c:ptCount val="24"/>
                <c:pt idx="4">
                  <c:v>0</c:v>
                </c:pt>
                <c:pt idx="5">
                  <c:v>3</c:v>
                </c:pt>
                <c:pt idx="6">
                  <c:v>6</c:v>
                </c:pt>
                <c:pt idx="7">
                  <c:v>7.7</c:v>
                </c:pt>
                <c:pt idx="8">
                  <c:v>9.875</c:v>
                </c:pt>
                <c:pt idx="9">
                  <c:v>12.375</c:v>
                </c:pt>
                <c:pt idx="10">
                  <c:v>14.875</c:v>
                </c:pt>
                <c:pt idx="11">
                  <c:v>16.75</c:v>
                </c:pt>
                <c:pt idx="12">
                  <c:v>17</c:v>
                </c:pt>
                <c:pt idx="13">
                  <c:v>18</c:v>
                </c:pt>
                <c:pt idx="14">
                  <c:v>20</c:v>
                </c:pt>
                <c:pt idx="15">
                  <c:v>22</c:v>
                </c:pt>
                <c:pt idx="16">
                  <c:v>30</c:v>
                </c:pt>
              </c:numCache>
            </c:numRef>
          </c:xVal>
          <c:yVal>
            <c:numRef>
              <c:f>'[1]Doapura khal-1 (Data)'!$J$101:$J$124</c:f>
              <c:numCache>
                <c:formatCode>General</c:formatCode>
                <c:ptCount val="24"/>
                <c:pt idx="4">
                  <c:v>-2.0259999999999998</c:v>
                </c:pt>
                <c:pt idx="5">
                  <c:v>-1.581</c:v>
                </c:pt>
                <c:pt idx="6">
                  <c:v>-1.4259999999999999</c:v>
                </c:pt>
                <c:pt idx="7">
                  <c:v>-0.25</c:v>
                </c:pt>
                <c:pt idx="8">
                  <c:v>-1.7</c:v>
                </c:pt>
                <c:pt idx="9">
                  <c:v>-1.7</c:v>
                </c:pt>
                <c:pt idx="10">
                  <c:v>-1.7</c:v>
                </c:pt>
                <c:pt idx="11">
                  <c:v>-0.45</c:v>
                </c:pt>
                <c:pt idx="12">
                  <c:v>-0.42599999999999999</c:v>
                </c:pt>
                <c:pt idx="13">
                  <c:v>1.224</c:v>
                </c:pt>
                <c:pt idx="14">
                  <c:v>1.214</c:v>
                </c:pt>
                <c:pt idx="15">
                  <c:v>0.28799999999999998</c:v>
                </c:pt>
                <c:pt idx="16">
                  <c:v>0.29399999999999998</c:v>
                </c:pt>
              </c:numCache>
            </c:numRef>
          </c:yVal>
          <c:smooth val="0"/>
          <c:extLst xmlns:c16r2="http://schemas.microsoft.com/office/drawing/2015/06/chart">
            <c:ext xmlns:c16="http://schemas.microsoft.com/office/drawing/2014/chart" uri="{C3380CC4-5D6E-409C-BE32-E72D297353CC}">
              <c16:uniqueId val="{00000001-A162-4399-A88B-59BDD6719201}"/>
            </c:ext>
          </c:extLst>
        </c:ser>
        <c:dLbls>
          <c:showLegendKey val="0"/>
          <c:showVal val="0"/>
          <c:showCatName val="0"/>
          <c:showSerName val="0"/>
          <c:showPercent val="0"/>
          <c:showBubbleSize val="0"/>
        </c:dLbls>
        <c:axId val="147403520"/>
        <c:axId val="147405056"/>
      </c:scatterChart>
      <c:valAx>
        <c:axId val="147403520"/>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05056"/>
        <c:crosses val="autoZero"/>
        <c:crossBetween val="midCat"/>
      </c:valAx>
      <c:valAx>
        <c:axId val="14740505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03520"/>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(Data)'!$B$129:$B$145</c:f>
              <c:numCache>
                <c:formatCode>General</c:formatCode>
                <c:ptCount val="17"/>
                <c:pt idx="0">
                  <c:v>0</c:v>
                </c:pt>
                <c:pt idx="1">
                  <c:v>3</c:v>
                </c:pt>
                <c:pt idx="2">
                  <c:v>6</c:v>
                </c:pt>
                <c:pt idx="3">
                  <c:v>7</c:v>
                </c:pt>
                <c:pt idx="4">
                  <c:v>8</c:v>
                </c:pt>
                <c:pt idx="5">
                  <c:v>9</c:v>
                </c:pt>
                <c:pt idx="6">
                  <c:v>10</c:v>
                </c:pt>
                <c:pt idx="7">
                  <c:v>11</c:v>
                </c:pt>
                <c:pt idx="8">
                  <c:v>12</c:v>
                </c:pt>
                <c:pt idx="9">
                  <c:v>13</c:v>
                </c:pt>
                <c:pt idx="10">
                  <c:v>14</c:v>
                </c:pt>
                <c:pt idx="11">
                  <c:v>15</c:v>
                </c:pt>
                <c:pt idx="12">
                  <c:v>16</c:v>
                </c:pt>
                <c:pt idx="13">
                  <c:v>19</c:v>
                </c:pt>
                <c:pt idx="14">
                  <c:v>20</c:v>
                </c:pt>
                <c:pt idx="15">
                  <c:v>25</c:v>
                </c:pt>
                <c:pt idx="16">
                  <c:v>30</c:v>
                </c:pt>
              </c:numCache>
            </c:numRef>
          </c:xVal>
          <c:yVal>
            <c:numRef>
              <c:f>'[1]Doapura khal-1 (Data)'!$C$129:$C$145</c:f>
              <c:numCache>
                <c:formatCode>General</c:formatCode>
                <c:ptCount val="17"/>
                <c:pt idx="0">
                  <c:v>-1.266</c:v>
                </c:pt>
                <c:pt idx="1">
                  <c:v>-0.86599999999999999</c:v>
                </c:pt>
                <c:pt idx="2">
                  <c:v>-0.56599999999999995</c:v>
                </c:pt>
                <c:pt idx="3">
                  <c:v>-0.17599999999999999</c:v>
                </c:pt>
                <c:pt idx="4">
                  <c:v>-0.127</c:v>
                </c:pt>
                <c:pt idx="5">
                  <c:v>-0.376</c:v>
                </c:pt>
                <c:pt idx="6">
                  <c:v>-0.61699999999999999</c:v>
                </c:pt>
                <c:pt idx="7">
                  <c:v>-0.73599999999999999</c:v>
                </c:pt>
                <c:pt idx="8">
                  <c:v>-0.79600000000000004</c:v>
                </c:pt>
                <c:pt idx="9">
                  <c:v>-0.74199999999999999</c:v>
                </c:pt>
                <c:pt idx="10">
                  <c:v>-0.61799999999999999</c:v>
                </c:pt>
                <c:pt idx="11">
                  <c:v>-0.42699999999999999</c:v>
                </c:pt>
                <c:pt idx="12">
                  <c:v>1.1539999999999999</c:v>
                </c:pt>
                <c:pt idx="13">
                  <c:v>1.149</c:v>
                </c:pt>
                <c:pt idx="14">
                  <c:v>0.29899999999999999</c:v>
                </c:pt>
                <c:pt idx="15">
                  <c:v>-0.52100000000000002</c:v>
                </c:pt>
                <c:pt idx="16">
                  <c:v>-0.52600000000000002</c:v>
                </c:pt>
              </c:numCache>
            </c:numRef>
          </c:yVal>
          <c:smooth val="0"/>
          <c:extLst xmlns:c16r2="http://schemas.microsoft.com/office/drawing/2015/06/chart">
            <c:ext xmlns:c16="http://schemas.microsoft.com/office/drawing/2014/chart" uri="{C3380CC4-5D6E-409C-BE32-E72D297353CC}">
              <c16:uniqueId val="{00000000-3C28-4E40-A166-FDAC84E46D0E}"/>
            </c:ext>
          </c:extLst>
        </c:ser>
        <c:ser>
          <c:idx val="1"/>
          <c:order val="1"/>
          <c:spPr>
            <a:ln w="12700">
              <a:solidFill>
                <a:srgbClr val="FF00FF"/>
              </a:solidFill>
              <a:prstDash val="solid"/>
            </a:ln>
          </c:spPr>
          <c:marker>
            <c:symbol val="none"/>
          </c:marker>
          <c:xVal>
            <c:numRef>
              <c:f>'[1]Doapura khal-1 (Data)'!$I$130:$I$145</c:f>
              <c:numCache>
                <c:formatCode>General</c:formatCode>
                <c:ptCount val="16"/>
                <c:pt idx="0">
                  <c:v>3</c:v>
                </c:pt>
                <c:pt idx="1">
                  <c:v>6</c:v>
                </c:pt>
                <c:pt idx="2">
                  <c:v>7.7009999999999996</c:v>
                </c:pt>
                <c:pt idx="3">
                  <c:v>10.201000000000001</c:v>
                </c:pt>
                <c:pt idx="4">
                  <c:v>12.701000000000001</c:v>
                </c:pt>
                <c:pt idx="5">
                  <c:v>14.501000000000001</c:v>
                </c:pt>
                <c:pt idx="6">
                  <c:v>15</c:v>
                </c:pt>
                <c:pt idx="7">
                  <c:v>16</c:v>
                </c:pt>
                <c:pt idx="8">
                  <c:v>19</c:v>
                </c:pt>
                <c:pt idx="9">
                  <c:v>20</c:v>
                </c:pt>
                <c:pt idx="10">
                  <c:v>25</c:v>
                </c:pt>
                <c:pt idx="11">
                  <c:v>30</c:v>
                </c:pt>
              </c:numCache>
            </c:numRef>
          </c:xVal>
          <c:yVal>
            <c:numRef>
              <c:f>'[1]Doapura khal-1 (Data)'!$J$130:$J$145</c:f>
              <c:numCache>
                <c:formatCode>General</c:formatCode>
                <c:ptCount val="16"/>
                <c:pt idx="0">
                  <c:v>-0.86599999999999999</c:v>
                </c:pt>
                <c:pt idx="1">
                  <c:v>-0.56599999999999995</c:v>
                </c:pt>
                <c:pt idx="2">
                  <c:v>-1.7</c:v>
                </c:pt>
                <c:pt idx="3">
                  <c:v>-1.7</c:v>
                </c:pt>
                <c:pt idx="4">
                  <c:v>-1.7</c:v>
                </c:pt>
                <c:pt idx="5">
                  <c:v>-0.5</c:v>
                </c:pt>
                <c:pt idx="6">
                  <c:v>-0.42699999999999999</c:v>
                </c:pt>
                <c:pt idx="7">
                  <c:v>1.1539999999999999</c:v>
                </c:pt>
                <c:pt idx="8">
                  <c:v>1.149</c:v>
                </c:pt>
                <c:pt idx="9">
                  <c:v>0.29899999999999999</c:v>
                </c:pt>
                <c:pt idx="10">
                  <c:v>-0.52100000000000002</c:v>
                </c:pt>
                <c:pt idx="11">
                  <c:v>-0.52600000000000002</c:v>
                </c:pt>
              </c:numCache>
            </c:numRef>
          </c:yVal>
          <c:smooth val="0"/>
          <c:extLst xmlns:c16r2="http://schemas.microsoft.com/office/drawing/2015/06/chart">
            <c:ext xmlns:c16="http://schemas.microsoft.com/office/drawing/2014/chart" uri="{C3380CC4-5D6E-409C-BE32-E72D297353CC}">
              <c16:uniqueId val="{00000001-3C28-4E40-A166-FDAC84E46D0E}"/>
            </c:ext>
          </c:extLst>
        </c:ser>
        <c:dLbls>
          <c:showLegendKey val="0"/>
          <c:showVal val="0"/>
          <c:showCatName val="0"/>
          <c:showSerName val="0"/>
          <c:showPercent val="0"/>
          <c:showBubbleSize val="0"/>
        </c:dLbls>
        <c:axId val="147437824"/>
        <c:axId val="147460096"/>
      </c:scatterChart>
      <c:valAx>
        <c:axId val="147437824"/>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60096"/>
        <c:crosses val="autoZero"/>
        <c:crossBetween val="midCat"/>
      </c:valAx>
      <c:valAx>
        <c:axId val="14746009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3782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(Data)'!$B$149:$B$164</c:f>
              <c:numCache>
                <c:formatCode>General</c:formatCode>
                <c:ptCount val="16"/>
                <c:pt idx="0">
                  <c:v>0</c:v>
                </c:pt>
                <c:pt idx="1">
                  <c:v>3</c:v>
                </c:pt>
                <c:pt idx="2">
                  <c:v>6</c:v>
                </c:pt>
                <c:pt idx="3">
                  <c:v>7</c:v>
                </c:pt>
                <c:pt idx="4">
                  <c:v>8</c:v>
                </c:pt>
                <c:pt idx="5">
                  <c:v>9</c:v>
                </c:pt>
                <c:pt idx="6">
                  <c:v>10</c:v>
                </c:pt>
                <c:pt idx="7">
                  <c:v>11</c:v>
                </c:pt>
                <c:pt idx="8">
                  <c:v>12</c:v>
                </c:pt>
                <c:pt idx="9">
                  <c:v>13</c:v>
                </c:pt>
                <c:pt idx="10">
                  <c:v>14</c:v>
                </c:pt>
                <c:pt idx="11">
                  <c:v>15</c:v>
                </c:pt>
                <c:pt idx="12">
                  <c:v>16</c:v>
                </c:pt>
                <c:pt idx="13">
                  <c:v>20</c:v>
                </c:pt>
                <c:pt idx="14">
                  <c:v>25</c:v>
                </c:pt>
              </c:numCache>
            </c:numRef>
          </c:xVal>
          <c:yVal>
            <c:numRef>
              <c:f>'[1]Doapura khal-1 (Data)'!$C$149:$C$164</c:f>
              <c:numCache>
                <c:formatCode>General</c:formatCode>
                <c:ptCount val="16"/>
                <c:pt idx="0">
                  <c:v>-1.282</c:v>
                </c:pt>
                <c:pt idx="1">
                  <c:v>-1.143</c:v>
                </c:pt>
                <c:pt idx="2">
                  <c:v>-1.0820000000000001</c:v>
                </c:pt>
                <c:pt idx="3">
                  <c:v>-3.6999999999999998E-2</c:v>
                </c:pt>
                <c:pt idx="4">
                  <c:v>4.2999999999999997E-2</c:v>
                </c:pt>
                <c:pt idx="5">
                  <c:v>-0.14799999999999999</c:v>
                </c:pt>
                <c:pt idx="6">
                  <c:v>-0.35199999999999998</c:v>
                </c:pt>
                <c:pt idx="7">
                  <c:v>-0.47199999999999998</c:v>
                </c:pt>
                <c:pt idx="8">
                  <c:v>-0.54200000000000004</c:v>
                </c:pt>
                <c:pt idx="9">
                  <c:v>-0.48199999999999998</c:v>
                </c:pt>
                <c:pt idx="10">
                  <c:v>-0.34300000000000003</c:v>
                </c:pt>
                <c:pt idx="11">
                  <c:v>-0.192</c:v>
                </c:pt>
                <c:pt idx="12">
                  <c:v>0.34799999999999998</c:v>
                </c:pt>
                <c:pt idx="13">
                  <c:v>0.35299999999999998</c:v>
                </c:pt>
                <c:pt idx="14">
                  <c:v>0.35799999999999998</c:v>
                </c:pt>
              </c:numCache>
            </c:numRef>
          </c:yVal>
          <c:smooth val="0"/>
          <c:extLst xmlns:c16r2="http://schemas.microsoft.com/office/drawing/2015/06/chart">
            <c:ext xmlns:c16="http://schemas.microsoft.com/office/drawing/2014/chart" uri="{C3380CC4-5D6E-409C-BE32-E72D297353CC}">
              <c16:uniqueId val="{00000000-E3F3-4DC4-A5CD-474F089540CF}"/>
            </c:ext>
          </c:extLst>
        </c:ser>
        <c:ser>
          <c:idx val="1"/>
          <c:order val="1"/>
          <c:spPr>
            <a:ln w="12700">
              <a:solidFill>
                <a:srgbClr val="FF00FF"/>
              </a:solidFill>
              <a:prstDash val="solid"/>
            </a:ln>
          </c:spPr>
          <c:marker>
            <c:symbol val="none"/>
          </c:marker>
          <c:xVal>
            <c:numRef>
              <c:f>'[1]Doapura khal-1 (Data)'!$I$149:$I$164</c:f>
              <c:numCache>
                <c:formatCode>General</c:formatCode>
                <c:ptCount val="16"/>
                <c:pt idx="6">
                  <c:v>0</c:v>
                </c:pt>
                <c:pt idx="7">
                  <c:v>3</c:v>
                </c:pt>
                <c:pt idx="8">
                  <c:v>6</c:v>
                </c:pt>
                <c:pt idx="9">
                  <c:v>7</c:v>
                </c:pt>
                <c:pt idx="10">
                  <c:v>9.4945000000000004</c:v>
                </c:pt>
                <c:pt idx="11">
                  <c:v>11.9945</c:v>
                </c:pt>
                <c:pt idx="12">
                  <c:v>14.4945</c:v>
                </c:pt>
                <c:pt idx="13">
                  <c:v>17.566500000000001</c:v>
                </c:pt>
                <c:pt idx="14">
                  <c:v>20</c:v>
                </c:pt>
                <c:pt idx="15">
                  <c:v>25</c:v>
                </c:pt>
              </c:numCache>
            </c:numRef>
          </c:xVal>
          <c:yVal>
            <c:numRef>
              <c:f>'[1]Doapura khal-1 (Data)'!$J$149:$J$164</c:f>
              <c:numCache>
                <c:formatCode>General</c:formatCode>
                <c:ptCount val="16"/>
                <c:pt idx="6">
                  <c:v>-1.282</c:v>
                </c:pt>
                <c:pt idx="7">
                  <c:v>-1.143</c:v>
                </c:pt>
                <c:pt idx="8">
                  <c:v>-1.0820000000000001</c:v>
                </c:pt>
                <c:pt idx="9">
                  <c:v>-3.6999999999999998E-2</c:v>
                </c:pt>
                <c:pt idx="10">
                  <c:v>-1.7</c:v>
                </c:pt>
                <c:pt idx="11">
                  <c:v>-1.7</c:v>
                </c:pt>
                <c:pt idx="12">
                  <c:v>-1.7</c:v>
                </c:pt>
                <c:pt idx="13">
                  <c:v>0.34799999999999998</c:v>
                </c:pt>
                <c:pt idx="14">
                  <c:v>0.35299999999999998</c:v>
                </c:pt>
                <c:pt idx="15">
                  <c:v>0.35799999999999998</c:v>
                </c:pt>
              </c:numCache>
            </c:numRef>
          </c:yVal>
          <c:smooth val="0"/>
          <c:extLst xmlns:c16r2="http://schemas.microsoft.com/office/drawing/2015/06/chart">
            <c:ext xmlns:c16="http://schemas.microsoft.com/office/drawing/2014/chart" uri="{C3380CC4-5D6E-409C-BE32-E72D297353CC}">
              <c16:uniqueId val="{00000001-E3F3-4DC4-A5CD-474F089540CF}"/>
            </c:ext>
          </c:extLst>
        </c:ser>
        <c:dLbls>
          <c:showLegendKey val="0"/>
          <c:showVal val="0"/>
          <c:showCatName val="0"/>
          <c:showSerName val="0"/>
          <c:showPercent val="0"/>
          <c:showBubbleSize val="0"/>
        </c:dLbls>
        <c:axId val="147472768"/>
        <c:axId val="147474304"/>
      </c:scatterChart>
      <c:valAx>
        <c:axId val="14747276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74304"/>
        <c:crosses val="autoZero"/>
        <c:crossBetween val="midCat"/>
      </c:valAx>
      <c:valAx>
        <c:axId val="14747430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72768"/>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(Data)'!$B$167:$B$188</c:f>
              <c:numCache>
                <c:formatCode>General</c:formatCode>
                <c:ptCount val="22"/>
                <c:pt idx="0">
                  <c:v>0</c:v>
                </c:pt>
                <c:pt idx="1">
                  <c:v>5</c:v>
                </c:pt>
                <c:pt idx="2">
                  <c:v>10</c:v>
                </c:pt>
                <c:pt idx="3">
                  <c:v>11</c:v>
                </c:pt>
                <c:pt idx="4">
                  <c:v>12</c:v>
                </c:pt>
                <c:pt idx="5">
                  <c:v>13</c:v>
                </c:pt>
                <c:pt idx="6">
                  <c:v>14</c:v>
                </c:pt>
                <c:pt idx="7">
                  <c:v>15</c:v>
                </c:pt>
                <c:pt idx="8">
                  <c:v>16</c:v>
                </c:pt>
                <c:pt idx="9">
                  <c:v>17</c:v>
                </c:pt>
                <c:pt idx="10">
                  <c:v>18</c:v>
                </c:pt>
                <c:pt idx="11">
                  <c:v>20</c:v>
                </c:pt>
                <c:pt idx="12">
                  <c:v>22</c:v>
                </c:pt>
                <c:pt idx="13">
                  <c:v>25</c:v>
                </c:pt>
                <c:pt idx="14">
                  <c:v>27</c:v>
                </c:pt>
              </c:numCache>
            </c:numRef>
          </c:xVal>
          <c:yVal>
            <c:numRef>
              <c:f>'[1]Doapura khal-1 (Data)'!$C$167:$C$188</c:f>
              <c:numCache>
                <c:formatCode>General</c:formatCode>
                <c:ptCount val="22"/>
                <c:pt idx="0">
                  <c:v>0.29799999999999999</c:v>
                </c:pt>
                <c:pt idx="1">
                  <c:v>0.29299999999999998</c:v>
                </c:pt>
                <c:pt idx="2">
                  <c:v>0.28799999999999998</c:v>
                </c:pt>
                <c:pt idx="3">
                  <c:v>-0.29199999999999998</c:v>
                </c:pt>
                <c:pt idx="4">
                  <c:v>-0.49299999999999999</c:v>
                </c:pt>
                <c:pt idx="5">
                  <c:v>-0.64200000000000002</c:v>
                </c:pt>
                <c:pt idx="6">
                  <c:v>-0.69199999999999995</c:v>
                </c:pt>
                <c:pt idx="7">
                  <c:v>-0.63300000000000001</c:v>
                </c:pt>
                <c:pt idx="8">
                  <c:v>-0.442</c:v>
                </c:pt>
                <c:pt idx="9">
                  <c:v>-0.28199999999999997</c:v>
                </c:pt>
                <c:pt idx="10">
                  <c:v>-0.14299999999999999</c:v>
                </c:pt>
                <c:pt idx="11">
                  <c:v>-0.13300000000000001</c:v>
                </c:pt>
                <c:pt idx="12">
                  <c:v>-0.94299999999999995</c:v>
                </c:pt>
                <c:pt idx="13">
                  <c:v>-1.0820000000000001</c:v>
                </c:pt>
                <c:pt idx="14">
                  <c:v>-1.2430000000000001</c:v>
                </c:pt>
              </c:numCache>
            </c:numRef>
          </c:yVal>
          <c:smooth val="0"/>
          <c:extLst xmlns:c16r2="http://schemas.microsoft.com/office/drawing/2015/06/chart">
            <c:ext xmlns:c16="http://schemas.microsoft.com/office/drawing/2014/chart" uri="{C3380CC4-5D6E-409C-BE32-E72D297353CC}">
              <c16:uniqueId val="{00000000-90F9-4BC7-91EE-1E3D32879E15}"/>
            </c:ext>
          </c:extLst>
        </c:ser>
        <c:ser>
          <c:idx val="1"/>
          <c:order val="1"/>
          <c:spPr>
            <a:ln w="12700">
              <a:solidFill>
                <a:srgbClr val="FF00FF"/>
              </a:solidFill>
              <a:prstDash val="solid"/>
            </a:ln>
          </c:spPr>
          <c:marker>
            <c:symbol val="none"/>
          </c:marker>
          <c:xVal>
            <c:numRef>
              <c:f>'[1]Doapura khal-1 (Data)'!$I$167:$I$188</c:f>
              <c:numCache>
                <c:formatCode>General</c:formatCode>
                <c:ptCount val="22"/>
                <c:pt idx="7">
                  <c:v>0</c:v>
                </c:pt>
                <c:pt idx="8">
                  <c:v>5</c:v>
                </c:pt>
                <c:pt idx="9">
                  <c:v>9.8000000000000007</c:v>
                </c:pt>
                <c:pt idx="10">
                  <c:v>12.782</c:v>
                </c:pt>
                <c:pt idx="11">
                  <c:v>15.282</c:v>
                </c:pt>
                <c:pt idx="12">
                  <c:v>17.782</c:v>
                </c:pt>
                <c:pt idx="13">
                  <c:v>20.032</c:v>
                </c:pt>
                <c:pt idx="14">
                  <c:v>22</c:v>
                </c:pt>
                <c:pt idx="15">
                  <c:v>25</c:v>
                </c:pt>
                <c:pt idx="16">
                  <c:v>27</c:v>
                </c:pt>
              </c:numCache>
            </c:numRef>
          </c:xVal>
          <c:yVal>
            <c:numRef>
              <c:f>'[1]Doapura khal-1 (Data)'!$J$167:$J$188</c:f>
              <c:numCache>
                <c:formatCode>General</c:formatCode>
                <c:ptCount val="22"/>
                <c:pt idx="7">
                  <c:v>0.29799999999999999</c:v>
                </c:pt>
                <c:pt idx="8">
                  <c:v>0.29299999999999998</c:v>
                </c:pt>
                <c:pt idx="9">
                  <c:v>0.28799999999999998</c:v>
                </c:pt>
                <c:pt idx="10">
                  <c:v>-1.7</c:v>
                </c:pt>
                <c:pt idx="11">
                  <c:v>-1.7</c:v>
                </c:pt>
                <c:pt idx="12">
                  <c:v>-1.7</c:v>
                </c:pt>
                <c:pt idx="13">
                  <c:v>-0.2</c:v>
                </c:pt>
                <c:pt idx="14">
                  <c:v>-0.94299999999999995</c:v>
                </c:pt>
                <c:pt idx="15">
                  <c:v>-1.0820000000000001</c:v>
                </c:pt>
                <c:pt idx="16">
                  <c:v>-1.2430000000000001</c:v>
                </c:pt>
              </c:numCache>
            </c:numRef>
          </c:yVal>
          <c:smooth val="0"/>
          <c:extLst xmlns:c16r2="http://schemas.microsoft.com/office/drawing/2015/06/chart">
            <c:ext xmlns:c16="http://schemas.microsoft.com/office/drawing/2014/chart" uri="{C3380CC4-5D6E-409C-BE32-E72D297353CC}">
              <c16:uniqueId val="{00000001-90F9-4BC7-91EE-1E3D32879E15}"/>
            </c:ext>
          </c:extLst>
        </c:ser>
        <c:dLbls>
          <c:showLegendKey val="0"/>
          <c:showVal val="0"/>
          <c:showCatName val="0"/>
          <c:showSerName val="0"/>
          <c:showPercent val="0"/>
          <c:showBubbleSize val="0"/>
        </c:dLbls>
        <c:axId val="147484032"/>
        <c:axId val="147485824"/>
      </c:scatterChart>
      <c:valAx>
        <c:axId val="14748403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85824"/>
        <c:crosses val="autoZero"/>
        <c:crossBetween val="midCat"/>
      </c:valAx>
      <c:valAx>
        <c:axId val="14748582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48403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(Data)'!$B$192:$B$208</c:f>
              <c:numCache>
                <c:formatCode>General</c:formatCode>
                <c:ptCount val="17"/>
                <c:pt idx="0">
                  <c:v>0</c:v>
                </c:pt>
                <c:pt idx="1">
                  <c:v>3</c:v>
                </c:pt>
                <c:pt idx="2">
                  <c:v>5</c:v>
                </c:pt>
                <c:pt idx="3">
                  <c:v>7</c:v>
                </c:pt>
                <c:pt idx="4">
                  <c:v>9</c:v>
                </c:pt>
                <c:pt idx="5">
                  <c:v>10</c:v>
                </c:pt>
                <c:pt idx="6">
                  <c:v>11</c:v>
                </c:pt>
                <c:pt idx="7">
                  <c:v>12</c:v>
                </c:pt>
                <c:pt idx="8">
                  <c:v>13</c:v>
                </c:pt>
                <c:pt idx="9">
                  <c:v>14</c:v>
                </c:pt>
                <c:pt idx="10">
                  <c:v>15</c:v>
                </c:pt>
                <c:pt idx="11">
                  <c:v>16</c:v>
                </c:pt>
                <c:pt idx="12">
                  <c:v>17</c:v>
                </c:pt>
                <c:pt idx="13">
                  <c:v>18</c:v>
                </c:pt>
                <c:pt idx="14">
                  <c:v>19</c:v>
                </c:pt>
                <c:pt idx="15">
                  <c:v>25</c:v>
                </c:pt>
                <c:pt idx="16">
                  <c:v>30</c:v>
                </c:pt>
              </c:numCache>
            </c:numRef>
          </c:xVal>
          <c:yVal>
            <c:numRef>
              <c:f>'[1]Doapura khal-1 (Data)'!$C$192:$C$208</c:f>
              <c:numCache>
                <c:formatCode>General</c:formatCode>
                <c:ptCount val="17"/>
                <c:pt idx="0">
                  <c:v>-1.421</c:v>
                </c:pt>
                <c:pt idx="1">
                  <c:v>-1.1519999999999999</c:v>
                </c:pt>
                <c:pt idx="2">
                  <c:v>-0.90100000000000002</c:v>
                </c:pt>
                <c:pt idx="3">
                  <c:v>-1E-3</c:v>
                </c:pt>
                <c:pt idx="4">
                  <c:v>4.8000000000000001E-2</c:v>
                </c:pt>
                <c:pt idx="5">
                  <c:v>-9.6000000000000002E-2</c:v>
                </c:pt>
                <c:pt idx="6">
                  <c:v>-0.30599999999999999</c:v>
                </c:pt>
                <c:pt idx="7">
                  <c:v>-0.501</c:v>
                </c:pt>
                <c:pt idx="8">
                  <c:v>-0.54100000000000004</c:v>
                </c:pt>
                <c:pt idx="9">
                  <c:v>-0.60099999999999998</c:v>
                </c:pt>
                <c:pt idx="10">
                  <c:v>-0.55100000000000005</c:v>
                </c:pt>
                <c:pt idx="11">
                  <c:v>-0.45200000000000001</c:v>
                </c:pt>
                <c:pt idx="12">
                  <c:v>-0.28100000000000003</c:v>
                </c:pt>
                <c:pt idx="13">
                  <c:v>-5.1999999999999998E-2</c:v>
                </c:pt>
                <c:pt idx="14">
                  <c:v>0.38900000000000001</c:v>
                </c:pt>
                <c:pt idx="15">
                  <c:v>0.39400000000000002</c:v>
                </c:pt>
                <c:pt idx="16">
                  <c:v>0.39700000000000002</c:v>
                </c:pt>
              </c:numCache>
            </c:numRef>
          </c:yVal>
          <c:smooth val="0"/>
          <c:extLst xmlns:c16r2="http://schemas.microsoft.com/office/drawing/2015/06/chart">
            <c:ext xmlns:c16="http://schemas.microsoft.com/office/drawing/2014/chart" uri="{C3380CC4-5D6E-409C-BE32-E72D297353CC}">
              <c16:uniqueId val="{00000000-7CD2-4BF7-B0EE-842C28DBBF73}"/>
            </c:ext>
          </c:extLst>
        </c:ser>
        <c:ser>
          <c:idx val="1"/>
          <c:order val="1"/>
          <c:spPr>
            <a:ln w="12700">
              <a:solidFill>
                <a:srgbClr val="FF00FF"/>
              </a:solidFill>
              <a:prstDash val="solid"/>
            </a:ln>
          </c:spPr>
          <c:marker>
            <c:symbol val="none"/>
          </c:marker>
          <c:xVal>
            <c:numRef>
              <c:f>'[1]Doapura khal-1 (Data)'!$I$192:$I$208</c:f>
              <c:numCache>
                <c:formatCode>General</c:formatCode>
                <c:ptCount val="17"/>
                <c:pt idx="6">
                  <c:v>0</c:v>
                </c:pt>
                <c:pt idx="7">
                  <c:v>3</c:v>
                </c:pt>
                <c:pt idx="8">
                  <c:v>5</c:v>
                </c:pt>
                <c:pt idx="9">
                  <c:v>7</c:v>
                </c:pt>
                <c:pt idx="10">
                  <c:v>8</c:v>
                </c:pt>
                <c:pt idx="11">
                  <c:v>10.622</c:v>
                </c:pt>
                <c:pt idx="12">
                  <c:v>13.122</c:v>
                </c:pt>
                <c:pt idx="13">
                  <c:v>15.622</c:v>
                </c:pt>
                <c:pt idx="14">
                  <c:v>18.172000000000001</c:v>
                </c:pt>
                <c:pt idx="15">
                  <c:v>19</c:v>
                </c:pt>
                <c:pt idx="16">
                  <c:v>25</c:v>
                </c:pt>
              </c:numCache>
            </c:numRef>
          </c:xVal>
          <c:yVal>
            <c:numRef>
              <c:f>'[1]Doapura khal-1 (Data)'!$J$192:$J$208</c:f>
              <c:numCache>
                <c:formatCode>General</c:formatCode>
                <c:ptCount val="17"/>
                <c:pt idx="6">
                  <c:v>-1.421</c:v>
                </c:pt>
                <c:pt idx="7">
                  <c:v>-1.1519999999999999</c:v>
                </c:pt>
                <c:pt idx="8">
                  <c:v>-0.90100000000000002</c:v>
                </c:pt>
                <c:pt idx="9">
                  <c:v>-1E-3</c:v>
                </c:pt>
                <c:pt idx="10">
                  <c:v>4.8000000000000001E-2</c:v>
                </c:pt>
                <c:pt idx="11">
                  <c:v>-1.7</c:v>
                </c:pt>
                <c:pt idx="12">
                  <c:v>-1.7</c:v>
                </c:pt>
                <c:pt idx="13">
                  <c:v>-1.7</c:v>
                </c:pt>
                <c:pt idx="14">
                  <c:v>0</c:v>
                </c:pt>
                <c:pt idx="15">
                  <c:v>0.38900000000000001</c:v>
                </c:pt>
                <c:pt idx="16">
                  <c:v>0.39400000000000002</c:v>
                </c:pt>
              </c:numCache>
            </c:numRef>
          </c:yVal>
          <c:smooth val="0"/>
          <c:extLst xmlns:c16r2="http://schemas.microsoft.com/office/drawing/2015/06/chart">
            <c:ext xmlns:c16="http://schemas.microsoft.com/office/drawing/2014/chart" uri="{C3380CC4-5D6E-409C-BE32-E72D297353CC}">
              <c16:uniqueId val="{00000001-7CD2-4BF7-B0EE-842C28DBBF73}"/>
            </c:ext>
          </c:extLst>
        </c:ser>
        <c:dLbls>
          <c:showLegendKey val="0"/>
          <c:showVal val="0"/>
          <c:showCatName val="0"/>
          <c:showSerName val="0"/>
          <c:showPercent val="0"/>
          <c:showBubbleSize val="0"/>
        </c:dLbls>
        <c:axId val="147625088"/>
        <c:axId val="147626624"/>
      </c:scatterChart>
      <c:valAx>
        <c:axId val="14762508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626624"/>
        <c:crosses val="autoZero"/>
        <c:crossBetween val="midCat"/>
      </c:valAx>
      <c:valAx>
        <c:axId val="14762662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625088"/>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(Data)'!$B$211:$B$224</c:f>
              <c:numCache>
                <c:formatCode>General</c:formatCode>
                <c:ptCount val="14"/>
                <c:pt idx="0">
                  <c:v>0</c:v>
                </c:pt>
                <c:pt idx="1">
                  <c:v>5</c:v>
                </c:pt>
                <c:pt idx="2">
                  <c:v>10</c:v>
                </c:pt>
                <c:pt idx="3">
                  <c:v>12</c:v>
                </c:pt>
                <c:pt idx="4">
                  <c:v>13</c:v>
                </c:pt>
                <c:pt idx="5">
                  <c:v>14</c:v>
                </c:pt>
                <c:pt idx="6">
                  <c:v>15</c:v>
                </c:pt>
                <c:pt idx="7">
                  <c:v>16</c:v>
                </c:pt>
                <c:pt idx="8">
                  <c:v>17</c:v>
                </c:pt>
                <c:pt idx="9">
                  <c:v>18</c:v>
                </c:pt>
                <c:pt idx="10">
                  <c:v>20</c:v>
                </c:pt>
                <c:pt idx="11">
                  <c:v>25</c:v>
                </c:pt>
                <c:pt idx="12">
                  <c:v>30</c:v>
                </c:pt>
              </c:numCache>
            </c:numRef>
          </c:xVal>
          <c:yVal>
            <c:numRef>
              <c:f>'[1]Doapura khal-1 (Data)'!$C$211:$C$224</c:f>
              <c:numCache>
                <c:formatCode>General</c:formatCode>
                <c:ptCount val="14"/>
                <c:pt idx="0">
                  <c:v>0.29399999999999998</c:v>
                </c:pt>
                <c:pt idx="1">
                  <c:v>0.28899999999999998</c:v>
                </c:pt>
                <c:pt idx="2">
                  <c:v>0.28399999999999997</c:v>
                </c:pt>
                <c:pt idx="3">
                  <c:v>-0.11600000000000001</c:v>
                </c:pt>
                <c:pt idx="4">
                  <c:v>-0.26700000000000002</c:v>
                </c:pt>
                <c:pt idx="5">
                  <c:v>-0.47199999999999998</c:v>
                </c:pt>
                <c:pt idx="6">
                  <c:v>-0.54200000000000004</c:v>
                </c:pt>
                <c:pt idx="7">
                  <c:v>-0.46700000000000003</c:v>
                </c:pt>
                <c:pt idx="8">
                  <c:v>-0.32100000000000001</c:v>
                </c:pt>
                <c:pt idx="9">
                  <c:v>-0.124</c:v>
                </c:pt>
                <c:pt idx="10">
                  <c:v>0.30399999999999999</c:v>
                </c:pt>
                <c:pt idx="11">
                  <c:v>0.309</c:v>
                </c:pt>
                <c:pt idx="12">
                  <c:v>0.31900000000000001</c:v>
                </c:pt>
              </c:numCache>
            </c:numRef>
          </c:yVal>
          <c:smooth val="0"/>
          <c:extLst xmlns:c16r2="http://schemas.microsoft.com/office/drawing/2015/06/chart">
            <c:ext xmlns:c16="http://schemas.microsoft.com/office/drawing/2014/chart" uri="{C3380CC4-5D6E-409C-BE32-E72D297353CC}">
              <c16:uniqueId val="{00000000-C24A-47B7-A4FB-20A6DD33B51E}"/>
            </c:ext>
          </c:extLst>
        </c:ser>
        <c:ser>
          <c:idx val="1"/>
          <c:order val="1"/>
          <c:spPr>
            <a:ln w="12700">
              <a:solidFill>
                <a:srgbClr val="FF00FF"/>
              </a:solidFill>
              <a:prstDash val="solid"/>
            </a:ln>
          </c:spPr>
          <c:marker>
            <c:symbol val="none"/>
          </c:marker>
          <c:xVal>
            <c:numRef>
              <c:f>'[1]Doapura khal-1 (Data)'!$I$211:$I$224</c:f>
              <c:numCache>
                <c:formatCode>General</c:formatCode>
                <c:ptCount val="14"/>
                <c:pt idx="6">
                  <c:v>0</c:v>
                </c:pt>
                <c:pt idx="7">
                  <c:v>5</c:v>
                </c:pt>
                <c:pt idx="8">
                  <c:v>9.5</c:v>
                </c:pt>
                <c:pt idx="9">
                  <c:v>12.475999999999999</c:v>
                </c:pt>
                <c:pt idx="10">
                  <c:v>14.975999999999999</c:v>
                </c:pt>
                <c:pt idx="11">
                  <c:v>17.475999999999999</c:v>
                </c:pt>
                <c:pt idx="12">
                  <c:v>20.481999999999999</c:v>
                </c:pt>
                <c:pt idx="13">
                  <c:v>25</c:v>
                </c:pt>
              </c:numCache>
            </c:numRef>
          </c:xVal>
          <c:yVal>
            <c:numRef>
              <c:f>'[1]Doapura khal-1 (Data)'!$J$211:$J$224</c:f>
              <c:numCache>
                <c:formatCode>General</c:formatCode>
                <c:ptCount val="14"/>
                <c:pt idx="6">
                  <c:v>0.29399999999999998</c:v>
                </c:pt>
                <c:pt idx="7">
                  <c:v>0.28899999999999998</c:v>
                </c:pt>
                <c:pt idx="8">
                  <c:v>0.28399999999999997</c:v>
                </c:pt>
                <c:pt idx="9">
                  <c:v>-1.7</c:v>
                </c:pt>
                <c:pt idx="10">
                  <c:v>-1.7</c:v>
                </c:pt>
                <c:pt idx="11">
                  <c:v>-1.7</c:v>
                </c:pt>
                <c:pt idx="12">
                  <c:v>0.30399999999999999</c:v>
                </c:pt>
                <c:pt idx="13">
                  <c:v>0.309</c:v>
                </c:pt>
              </c:numCache>
            </c:numRef>
          </c:yVal>
          <c:smooth val="0"/>
          <c:extLst xmlns:c16r2="http://schemas.microsoft.com/office/drawing/2015/06/chart">
            <c:ext xmlns:c16="http://schemas.microsoft.com/office/drawing/2014/chart" uri="{C3380CC4-5D6E-409C-BE32-E72D297353CC}">
              <c16:uniqueId val="{00000001-C24A-47B7-A4FB-20A6DD33B51E}"/>
            </c:ext>
          </c:extLst>
        </c:ser>
        <c:dLbls>
          <c:showLegendKey val="0"/>
          <c:showVal val="0"/>
          <c:showCatName val="0"/>
          <c:showSerName val="0"/>
          <c:showPercent val="0"/>
          <c:showBubbleSize val="0"/>
        </c:dLbls>
        <c:axId val="147692928"/>
        <c:axId val="150807680"/>
      </c:scatterChart>
      <c:valAx>
        <c:axId val="14769292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50807680"/>
        <c:crosses val="autoZero"/>
        <c:crossBetween val="midCat"/>
      </c:valAx>
      <c:valAx>
        <c:axId val="15080768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47692928"/>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(Data)'!$B$226:$B$240</c:f>
              <c:numCache>
                <c:formatCode>General</c:formatCode>
                <c:ptCount val="15"/>
                <c:pt idx="0">
                  <c:v>0</c:v>
                </c:pt>
                <c:pt idx="1">
                  <c:v>5</c:v>
                </c:pt>
                <c:pt idx="2">
                  <c:v>10</c:v>
                </c:pt>
                <c:pt idx="3">
                  <c:v>11</c:v>
                </c:pt>
                <c:pt idx="4">
                  <c:v>12</c:v>
                </c:pt>
                <c:pt idx="5">
                  <c:v>13</c:v>
                </c:pt>
                <c:pt idx="6">
                  <c:v>14</c:v>
                </c:pt>
                <c:pt idx="7">
                  <c:v>15</c:v>
                </c:pt>
                <c:pt idx="8">
                  <c:v>16</c:v>
                </c:pt>
                <c:pt idx="9">
                  <c:v>17</c:v>
                </c:pt>
                <c:pt idx="10">
                  <c:v>18</c:v>
                </c:pt>
                <c:pt idx="11">
                  <c:v>20</c:v>
                </c:pt>
                <c:pt idx="12">
                  <c:v>25</c:v>
                </c:pt>
                <c:pt idx="13">
                  <c:v>30</c:v>
                </c:pt>
              </c:numCache>
            </c:numRef>
          </c:xVal>
          <c:yVal>
            <c:numRef>
              <c:f>'[1]Doapura khal-1 (Data)'!$C$226:$C$240</c:f>
              <c:numCache>
                <c:formatCode>General</c:formatCode>
                <c:ptCount val="15"/>
                <c:pt idx="0">
                  <c:v>0.34300000000000003</c:v>
                </c:pt>
                <c:pt idx="1">
                  <c:v>0.33300000000000002</c:v>
                </c:pt>
                <c:pt idx="2">
                  <c:v>0.29399999999999998</c:v>
                </c:pt>
                <c:pt idx="3">
                  <c:v>-6.7000000000000004E-2</c:v>
                </c:pt>
                <c:pt idx="4">
                  <c:v>-0.26700000000000002</c:v>
                </c:pt>
                <c:pt idx="5">
                  <c:v>-0.40600000000000003</c:v>
                </c:pt>
                <c:pt idx="6">
                  <c:v>-0.46600000000000003</c:v>
                </c:pt>
                <c:pt idx="7">
                  <c:v>-0.39700000000000002</c:v>
                </c:pt>
                <c:pt idx="8">
                  <c:v>-0.26800000000000002</c:v>
                </c:pt>
                <c:pt idx="9">
                  <c:v>-6.8000000000000005E-2</c:v>
                </c:pt>
                <c:pt idx="10">
                  <c:v>0.25900000000000001</c:v>
                </c:pt>
                <c:pt idx="11">
                  <c:v>0.26400000000000001</c:v>
                </c:pt>
                <c:pt idx="12">
                  <c:v>0.26900000000000002</c:v>
                </c:pt>
                <c:pt idx="13">
                  <c:v>0.27400000000000002</c:v>
                </c:pt>
              </c:numCache>
            </c:numRef>
          </c:yVal>
          <c:smooth val="0"/>
          <c:extLst xmlns:c16r2="http://schemas.microsoft.com/office/drawing/2015/06/chart">
            <c:ext xmlns:c16="http://schemas.microsoft.com/office/drawing/2014/chart" uri="{C3380CC4-5D6E-409C-BE32-E72D297353CC}">
              <c16:uniqueId val="{00000000-DB27-4EFB-8ED4-0C3075A95E3D}"/>
            </c:ext>
          </c:extLst>
        </c:ser>
        <c:ser>
          <c:idx val="1"/>
          <c:order val="1"/>
          <c:spPr>
            <a:ln w="12700">
              <a:solidFill>
                <a:srgbClr val="FF00FF"/>
              </a:solidFill>
              <a:prstDash val="solid"/>
            </a:ln>
          </c:spPr>
          <c:marker>
            <c:symbol val="none"/>
          </c:marker>
          <c:xVal>
            <c:numRef>
              <c:f>'[1]Doapura khal-1 (Data)'!$I$227:$I$240</c:f>
              <c:numCache>
                <c:formatCode>General</c:formatCode>
                <c:ptCount val="14"/>
                <c:pt idx="6">
                  <c:v>0</c:v>
                </c:pt>
                <c:pt idx="7">
                  <c:v>5</c:v>
                </c:pt>
                <c:pt idx="8">
                  <c:v>9</c:v>
                </c:pt>
                <c:pt idx="9">
                  <c:v>11.991</c:v>
                </c:pt>
                <c:pt idx="10">
                  <c:v>14.491</c:v>
                </c:pt>
                <c:pt idx="11">
                  <c:v>16.991</c:v>
                </c:pt>
                <c:pt idx="12">
                  <c:v>19.944499999999998</c:v>
                </c:pt>
                <c:pt idx="13">
                  <c:v>25</c:v>
                </c:pt>
              </c:numCache>
            </c:numRef>
          </c:xVal>
          <c:yVal>
            <c:numRef>
              <c:f>'[1]Doapura khal-1 (Data)'!$J$227:$J$240</c:f>
              <c:numCache>
                <c:formatCode>General</c:formatCode>
                <c:ptCount val="14"/>
                <c:pt idx="6">
                  <c:v>0.34300000000000003</c:v>
                </c:pt>
                <c:pt idx="7">
                  <c:v>0.33300000000000002</c:v>
                </c:pt>
                <c:pt idx="8">
                  <c:v>0.29399999999999998</c:v>
                </c:pt>
                <c:pt idx="9">
                  <c:v>-1.7</c:v>
                </c:pt>
                <c:pt idx="10">
                  <c:v>-1.7</c:v>
                </c:pt>
                <c:pt idx="11">
                  <c:v>-1.7</c:v>
                </c:pt>
                <c:pt idx="12">
                  <c:v>0.26900000000000002</c:v>
                </c:pt>
                <c:pt idx="13">
                  <c:v>0.26900000000000002</c:v>
                </c:pt>
              </c:numCache>
            </c:numRef>
          </c:yVal>
          <c:smooth val="0"/>
          <c:extLst xmlns:c16r2="http://schemas.microsoft.com/office/drawing/2015/06/chart">
            <c:ext xmlns:c16="http://schemas.microsoft.com/office/drawing/2014/chart" uri="{C3380CC4-5D6E-409C-BE32-E72D297353CC}">
              <c16:uniqueId val="{00000001-DB27-4EFB-8ED4-0C3075A95E3D}"/>
            </c:ext>
          </c:extLst>
        </c:ser>
        <c:dLbls>
          <c:showLegendKey val="0"/>
          <c:showVal val="0"/>
          <c:showCatName val="0"/>
          <c:showSerName val="0"/>
          <c:showPercent val="0"/>
          <c:showBubbleSize val="0"/>
        </c:dLbls>
        <c:axId val="195291008"/>
        <c:axId val="195292544"/>
      </c:scatterChart>
      <c:valAx>
        <c:axId val="195291008"/>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5292544"/>
        <c:crosses val="autoZero"/>
        <c:crossBetween val="midCat"/>
      </c:valAx>
      <c:valAx>
        <c:axId val="195292544"/>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95291008"/>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(Data)'!$B$242:$B$255</c:f>
              <c:numCache>
                <c:formatCode>General</c:formatCode>
                <c:ptCount val="14"/>
                <c:pt idx="0">
                  <c:v>0</c:v>
                </c:pt>
                <c:pt idx="1">
                  <c:v>5</c:v>
                </c:pt>
                <c:pt idx="2">
                  <c:v>10</c:v>
                </c:pt>
                <c:pt idx="3">
                  <c:v>11</c:v>
                </c:pt>
                <c:pt idx="4">
                  <c:v>12</c:v>
                </c:pt>
                <c:pt idx="5">
                  <c:v>12.5</c:v>
                </c:pt>
                <c:pt idx="6">
                  <c:v>13</c:v>
                </c:pt>
                <c:pt idx="7">
                  <c:v>13.5</c:v>
                </c:pt>
                <c:pt idx="8">
                  <c:v>14</c:v>
                </c:pt>
                <c:pt idx="9">
                  <c:v>15</c:v>
                </c:pt>
                <c:pt idx="10">
                  <c:v>16</c:v>
                </c:pt>
                <c:pt idx="11">
                  <c:v>20</c:v>
                </c:pt>
                <c:pt idx="12">
                  <c:v>25</c:v>
                </c:pt>
              </c:numCache>
            </c:numRef>
          </c:xVal>
          <c:yVal>
            <c:numRef>
              <c:f>'[1]Doapura khal-1 (Data)'!$C$242:$C$255</c:f>
              <c:numCache>
                <c:formatCode>General</c:formatCode>
                <c:ptCount val="14"/>
                <c:pt idx="0">
                  <c:v>0.43099999999999999</c:v>
                </c:pt>
                <c:pt idx="1">
                  <c:v>0.41599999999999998</c:v>
                </c:pt>
                <c:pt idx="2">
                  <c:v>0.40500000000000003</c:v>
                </c:pt>
                <c:pt idx="3">
                  <c:v>-0.28999999999999998</c:v>
                </c:pt>
                <c:pt idx="4">
                  <c:v>-0.53400000000000003</c:v>
                </c:pt>
                <c:pt idx="5">
                  <c:v>-0.71899999999999997</c:v>
                </c:pt>
                <c:pt idx="6">
                  <c:v>-0.79</c:v>
                </c:pt>
                <c:pt idx="7">
                  <c:v>-0.72399999999999998</c:v>
                </c:pt>
                <c:pt idx="8">
                  <c:v>-0.53900000000000003</c:v>
                </c:pt>
                <c:pt idx="9">
                  <c:v>-0.24399999999999999</c:v>
                </c:pt>
                <c:pt idx="10">
                  <c:v>0.36099999999999999</c:v>
                </c:pt>
                <c:pt idx="11">
                  <c:v>0.36599999999999999</c:v>
                </c:pt>
                <c:pt idx="12">
                  <c:v>0.371</c:v>
                </c:pt>
              </c:numCache>
            </c:numRef>
          </c:yVal>
          <c:smooth val="0"/>
          <c:extLst xmlns:c16r2="http://schemas.microsoft.com/office/drawing/2015/06/chart">
            <c:ext xmlns:c16="http://schemas.microsoft.com/office/drawing/2014/chart" uri="{C3380CC4-5D6E-409C-BE32-E72D297353CC}">
              <c16:uniqueId val="{00000000-E0C3-4CF9-B7C4-0E06EAEB02F3}"/>
            </c:ext>
          </c:extLst>
        </c:ser>
        <c:ser>
          <c:idx val="1"/>
          <c:order val="1"/>
          <c:spPr>
            <a:ln w="12700">
              <a:solidFill>
                <a:srgbClr val="FF00FF"/>
              </a:solidFill>
              <a:prstDash val="solid"/>
            </a:ln>
          </c:spPr>
          <c:marker>
            <c:symbol val="none"/>
          </c:marker>
          <c:xVal>
            <c:numRef>
              <c:f>'[1]Doapura khal-1 (Data)'!$I$242:$I$255</c:f>
              <c:numCache>
                <c:formatCode>General</c:formatCode>
                <c:ptCount val="14"/>
                <c:pt idx="7">
                  <c:v>0</c:v>
                </c:pt>
                <c:pt idx="8">
                  <c:v>5</c:v>
                </c:pt>
                <c:pt idx="9">
                  <c:v>7.5</c:v>
                </c:pt>
                <c:pt idx="10">
                  <c:v>10.657499999999999</c:v>
                </c:pt>
                <c:pt idx="11">
                  <c:v>13.157499999999999</c:v>
                </c:pt>
                <c:pt idx="12">
                  <c:v>15.657499999999999</c:v>
                </c:pt>
                <c:pt idx="13">
                  <c:v>18.748999999999999</c:v>
                </c:pt>
              </c:numCache>
            </c:numRef>
          </c:xVal>
          <c:yVal>
            <c:numRef>
              <c:f>'[1]Doapura khal-1 (Data)'!$J$242:$J$255</c:f>
              <c:numCache>
                <c:formatCode>General</c:formatCode>
                <c:ptCount val="14"/>
                <c:pt idx="7">
                  <c:v>0.43099999999999999</c:v>
                </c:pt>
                <c:pt idx="8">
                  <c:v>0.41599999999999998</c:v>
                </c:pt>
                <c:pt idx="9">
                  <c:v>0.40500000000000003</c:v>
                </c:pt>
                <c:pt idx="10">
                  <c:v>-1.7</c:v>
                </c:pt>
                <c:pt idx="11">
                  <c:v>-1.7</c:v>
                </c:pt>
                <c:pt idx="12">
                  <c:v>-1.7</c:v>
                </c:pt>
                <c:pt idx="13">
                  <c:v>0.36099999999999999</c:v>
                </c:pt>
              </c:numCache>
            </c:numRef>
          </c:yVal>
          <c:smooth val="0"/>
          <c:extLst xmlns:c16r2="http://schemas.microsoft.com/office/drawing/2015/06/chart">
            <c:ext xmlns:c16="http://schemas.microsoft.com/office/drawing/2014/chart" uri="{C3380CC4-5D6E-409C-BE32-E72D297353CC}">
              <c16:uniqueId val="{00000001-E0C3-4CF9-B7C4-0E06EAEB02F3}"/>
            </c:ext>
          </c:extLst>
        </c:ser>
        <c:dLbls>
          <c:showLegendKey val="0"/>
          <c:showVal val="0"/>
          <c:showCatName val="0"/>
          <c:showSerName val="0"/>
          <c:showPercent val="0"/>
          <c:showBubbleSize val="0"/>
        </c:dLbls>
        <c:axId val="209142144"/>
        <c:axId val="209143680"/>
      </c:scatterChart>
      <c:valAx>
        <c:axId val="209142144"/>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9143680"/>
        <c:crosses val="autoZero"/>
        <c:crossBetween val="midCat"/>
      </c:valAx>
      <c:valAx>
        <c:axId val="20914368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914214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(Data)'!$B$258:$B$281</c:f>
              <c:numCache>
                <c:formatCode>General</c:formatCode>
                <c:ptCount val="24"/>
                <c:pt idx="0">
                  <c:v>0</c:v>
                </c:pt>
                <c:pt idx="1">
                  <c:v>5</c:v>
                </c:pt>
                <c:pt idx="2">
                  <c:v>10</c:v>
                </c:pt>
                <c:pt idx="3">
                  <c:v>11</c:v>
                </c:pt>
                <c:pt idx="4">
                  <c:v>12</c:v>
                </c:pt>
                <c:pt idx="5">
                  <c:v>13</c:v>
                </c:pt>
                <c:pt idx="6">
                  <c:v>14</c:v>
                </c:pt>
                <c:pt idx="7">
                  <c:v>14.5</c:v>
                </c:pt>
                <c:pt idx="8">
                  <c:v>15</c:v>
                </c:pt>
                <c:pt idx="9">
                  <c:v>16</c:v>
                </c:pt>
                <c:pt idx="10">
                  <c:v>17</c:v>
                </c:pt>
                <c:pt idx="11">
                  <c:v>18</c:v>
                </c:pt>
                <c:pt idx="12">
                  <c:v>19</c:v>
                </c:pt>
                <c:pt idx="13">
                  <c:v>22</c:v>
                </c:pt>
                <c:pt idx="14">
                  <c:v>23</c:v>
                </c:pt>
                <c:pt idx="15">
                  <c:v>24</c:v>
                </c:pt>
                <c:pt idx="16">
                  <c:v>25</c:v>
                </c:pt>
                <c:pt idx="17">
                  <c:v>26</c:v>
                </c:pt>
                <c:pt idx="18">
                  <c:v>27</c:v>
                </c:pt>
                <c:pt idx="19">
                  <c:v>28</c:v>
                </c:pt>
                <c:pt idx="20">
                  <c:v>29</c:v>
                </c:pt>
                <c:pt idx="21">
                  <c:v>30</c:v>
                </c:pt>
                <c:pt idx="22">
                  <c:v>35</c:v>
                </c:pt>
                <c:pt idx="23">
                  <c:v>40</c:v>
                </c:pt>
              </c:numCache>
            </c:numRef>
          </c:xVal>
          <c:yVal>
            <c:numRef>
              <c:f>'[1]Doapura khal-1 (Data)'!$C$258:$C$281</c:f>
              <c:numCache>
                <c:formatCode>General</c:formatCode>
                <c:ptCount val="24"/>
                <c:pt idx="0">
                  <c:v>0.441</c:v>
                </c:pt>
                <c:pt idx="1">
                  <c:v>0.436</c:v>
                </c:pt>
                <c:pt idx="2">
                  <c:v>0.43099999999999999</c:v>
                </c:pt>
                <c:pt idx="3">
                  <c:v>-0.129</c:v>
                </c:pt>
                <c:pt idx="4">
                  <c:v>-0.39</c:v>
                </c:pt>
                <c:pt idx="5">
                  <c:v>-0.59499999999999997</c:v>
                </c:pt>
                <c:pt idx="6">
                  <c:v>-0.81899999999999995</c:v>
                </c:pt>
                <c:pt idx="7">
                  <c:v>-0.89</c:v>
                </c:pt>
                <c:pt idx="8">
                  <c:v>-0.82</c:v>
                </c:pt>
                <c:pt idx="9">
                  <c:v>-0.61899999999999999</c:v>
                </c:pt>
                <c:pt idx="10">
                  <c:v>-0.40400000000000003</c:v>
                </c:pt>
                <c:pt idx="11">
                  <c:v>-0.129</c:v>
                </c:pt>
                <c:pt idx="12">
                  <c:v>0.71</c:v>
                </c:pt>
                <c:pt idx="13">
                  <c:v>0.70099999999999996</c:v>
                </c:pt>
                <c:pt idx="14">
                  <c:v>-0.34399999999999997</c:v>
                </c:pt>
                <c:pt idx="15">
                  <c:v>-0.64400000000000002</c:v>
                </c:pt>
                <c:pt idx="16">
                  <c:v>-0.79900000000000004</c:v>
                </c:pt>
                <c:pt idx="17">
                  <c:v>-0.86399999999999999</c:v>
                </c:pt>
                <c:pt idx="18">
                  <c:v>-0.80400000000000005</c:v>
                </c:pt>
                <c:pt idx="19">
                  <c:v>-0.63900000000000001</c:v>
                </c:pt>
                <c:pt idx="20">
                  <c:v>-0.33900000000000002</c:v>
                </c:pt>
                <c:pt idx="21">
                  <c:v>0.45600000000000002</c:v>
                </c:pt>
                <c:pt idx="22">
                  <c:v>0.46100000000000002</c:v>
                </c:pt>
                <c:pt idx="23">
                  <c:v>0.47099999999999997</c:v>
                </c:pt>
              </c:numCache>
            </c:numRef>
          </c:yVal>
          <c:smooth val="0"/>
          <c:extLst xmlns:c16r2="http://schemas.microsoft.com/office/drawing/2015/06/chart">
            <c:ext xmlns:c16="http://schemas.microsoft.com/office/drawing/2014/chart" uri="{C3380CC4-5D6E-409C-BE32-E72D297353CC}">
              <c16:uniqueId val="{00000000-4FA9-4F27-BF7B-9FFF067E9A68}"/>
            </c:ext>
          </c:extLst>
        </c:ser>
        <c:ser>
          <c:idx val="1"/>
          <c:order val="1"/>
          <c:spPr>
            <a:ln w="12700">
              <a:solidFill>
                <a:srgbClr val="FF00FF"/>
              </a:solidFill>
              <a:prstDash val="solid"/>
            </a:ln>
          </c:spPr>
          <c:marker>
            <c:symbol val="none"/>
          </c:marker>
          <c:xVal>
            <c:numRef>
              <c:f>'[1]Doapura khal-1 (Data)'!$I$258:$I$281</c:f>
              <c:numCache>
                <c:formatCode>General</c:formatCode>
                <c:ptCount val="24"/>
                <c:pt idx="7">
                  <c:v>0</c:v>
                </c:pt>
                <c:pt idx="8">
                  <c:v>5</c:v>
                </c:pt>
                <c:pt idx="9">
                  <c:v>10</c:v>
                </c:pt>
                <c:pt idx="10">
                  <c:v>11</c:v>
                </c:pt>
                <c:pt idx="11">
                  <c:v>12</c:v>
                </c:pt>
                <c:pt idx="12">
                  <c:v>13</c:v>
                </c:pt>
                <c:pt idx="13">
                  <c:v>14</c:v>
                </c:pt>
                <c:pt idx="14">
                  <c:v>14.5</c:v>
                </c:pt>
                <c:pt idx="15">
                  <c:v>15</c:v>
                </c:pt>
                <c:pt idx="16">
                  <c:v>16</c:v>
                </c:pt>
                <c:pt idx="17">
                  <c:v>17.621500000000001</c:v>
                </c:pt>
                <c:pt idx="18">
                  <c:v>20.121500000000001</c:v>
                </c:pt>
                <c:pt idx="19">
                  <c:v>22.621500000000001</c:v>
                </c:pt>
                <c:pt idx="20">
                  <c:v>24.213000000000001</c:v>
                </c:pt>
                <c:pt idx="21">
                  <c:v>25</c:v>
                </c:pt>
                <c:pt idx="22">
                  <c:v>26</c:v>
                </c:pt>
                <c:pt idx="23">
                  <c:v>27</c:v>
                </c:pt>
              </c:numCache>
            </c:numRef>
          </c:xVal>
          <c:yVal>
            <c:numRef>
              <c:f>'[1]Doapura khal-1 (Data)'!$J$258:$J$281</c:f>
              <c:numCache>
                <c:formatCode>General</c:formatCode>
                <c:ptCount val="24"/>
                <c:pt idx="7">
                  <c:v>0.441</c:v>
                </c:pt>
                <c:pt idx="8">
                  <c:v>0.436</c:v>
                </c:pt>
                <c:pt idx="9">
                  <c:v>0.43099999999999999</c:v>
                </c:pt>
                <c:pt idx="10">
                  <c:v>-0.129</c:v>
                </c:pt>
                <c:pt idx="11">
                  <c:v>-0.39</c:v>
                </c:pt>
                <c:pt idx="12">
                  <c:v>-0.59499999999999997</c:v>
                </c:pt>
                <c:pt idx="13">
                  <c:v>-0.81899999999999995</c:v>
                </c:pt>
                <c:pt idx="14">
                  <c:v>-0.89</c:v>
                </c:pt>
                <c:pt idx="15">
                  <c:v>-0.82</c:v>
                </c:pt>
                <c:pt idx="16">
                  <c:v>-0.61899999999999999</c:v>
                </c:pt>
                <c:pt idx="17">
                  <c:v>-1.7</c:v>
                </c:pt>
                <c:pt idx="18">
                  <c:v>-1.7</c:v>
                </c:pt>
                <c:pt idx="19">
                  <c:v>-1.7</c:v>
                </c:pt>
                <c:pt idx="20">
                  <c:v>-0.63900000000000001</c:v>
                </c:pt>
                <c:pt idx="21">
                  <c:v>-0.79900000000000004</c:v>
                </c:pt>
                <c:pt idx="22">
                  <c:v>-0.86399999999999999</c:v>
                </c:pt>
                <c:pt idx="23">
                  <c:v>-0.80400000000000005</c:v>
                </c:pt>
              </c:numCache>
            </c:numRef>
          </c:yVal>
          <c:smooth val="0"/>
          <c:extLst xmlns:c16r2="http://schemas.microsoft.com/office/drawing/2015/06/chart">
            <c:ext xmlns:c16="http://schemas.microsoft.com/office/drawing/2014/chart" uri="{C3380CC4-5D6E-409C-BE32-E72D297353CC}">
              <c16:uniqueId val="{00000001-4FA9-4F27-BF7B-9FFF067E9A68}"/>
            </c:ext>
          </c:extLst>
        </c:ser>
        <c:dLbls>
          <c:showLegendKey val="0"/>
          <c:showVal val="0"/>
          <c:showCatName val="0"/>
          <c:showSerName val="0"/>
          <c:showPercent val="0"/>
          <c:showBubbleSize val="0"/>
        </c:dLbls>
        <c:axId val="209538432"/>
        <c:axId val="209544320"/>
      </c:scatterChart>
      <c:valAx>
        <c:axId val="209538432"/>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9544320"/>
        <c:crosses val="autoZero"/>
        <c:crossBetween val="midCat"/>
      </c:valAx>
      <c:valAx>
        <c:axId val="209544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09538432"/>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121373256564522E-2"/>
          <c:y val="0.13586992577574564"/>
          <c:w val="0.85795613228747314"/>
          <c:h val="0.64130604966151961"/>
        </c:manualLayout>
      </c:layout>
      <c:scatterChart>
        <c:scatterStyle val="lineMarker"/>
        <c:varyColors val="0"/>
        <c:ser>
          <c:idx val="0"/>
          <c:order val="0"/>
          <c:spPr>
            <a:ln w="12700">
              <a:solidFill>
                <a:srgbClr val="000080"/>
              </a:solidFill>
              <a:prstDash val="solid"/>
            </a:ln>
          </c:spPr>
          <c:marker>
            <c:symbol val="none"/>
          </c:marker>
          <c:xVal>
            <c:numRef>
              <c:f>'[1]Doapura khal-1 (Data)'!$B$285:$B$306</c:f>
              <c:numCache>
                <c:formatCode>General</c:formatCode>
                <c:ptCount val="22"/>
                <c:pt idx="0">
                  <c:v>0</c:v>
                </c:pt>
                <c:pt idx="1">
                  <c:v>5</c:v>
                </c:pt>
                <c:pt idx="2">
                  <c:v>10</c:v>
                </c:pt>
                <c:pt idx="3">
                  <c:v>11</c:v>
                </c:pt>
                <c:pt idx="4">
                  <c:v>12</c:v>
                </c:pt>
                <c:pt idx="5">
                  <c:v>13</c:v>
                </c:pt>
                <c:pt idx="6">
                  <c:v>14</c:v>
                </c:pt>
                <c:pt idx="7">
                  <c:v>15</c:v>
                </c:pt>
                <c:pt idx="8">
                  <c:v>15.5</c:v>
                </c:pt>
                <c:pt idx="9">
                  <c:v>16</c:v>
                </c:pt>
                <c:pt idx="10">
                  <c:v>17</c:v>
                </c:pt>
                <c:pt idx="11">
                  <c:v>18</c:v>
                </c:pt>
                <c:pt idx="12">
                  <c:v>19</c:v>
                </c:pt>
                <c:pt idx="13">
                  <c:v>20</c:v>
                </c:pt>
                <c:pt idx="14">
                  <c:v>21</c:v>
                </c:pt>
                <c:pt idx="15">
                  <c:v>25</c:v>
                </c:pt>
                <c:pt idx="16">
                  <c:v>30</c:v>
                </c:pt>
              </c:numCache>
            </c:numRef>
          </c:xVal>
          <c:yVal>
            <c:numRef>
              <c:f>'[1]Doapura khal-1 (Data)'!$C$285:$C$306</c:f>
              <c:numCache>
                <c:formatCode>General</c:formatCode>
                <c:ptCount val="22"/>
                <c:pt idx="0">
                  <c:v>0.84099999999999997</c:v>
                </c:pt>
                <c:pt idx="1">
                  <c:v>0.84599999999999997</c:v>
                </c:pt>
                <c:pt idx="2">
                  <c:v>0.85099999999999998</c:v>
                </c:pt>
                <c:pt idx="3">
                  <c:v>-0.129</c:v>
                </c:pt>
                <c:pt idx="4">
                  <c:v>-0.28399999999999997</c:v>
                </c:pt>
                <c:pt idx="5">
                  <c:v>-0.39</c:v>
                </c:pt>
                <c:pt idx="6">
                  <c:v>-0.64900000000000002</c:v>
                </c:pt>
                <c:pt idx="7">
                  <c:v>-0.81899999999999995</c:v>
                </c:pt>
                <c:pt idx="8">
                  <c:v>-0.88</c:v>
                </c:pt>
                <c:pt idx="9">
                  <c:v>-0.82399999999999995</c:v>
                </c:pt>
                <c:pt idx="10">
                  <c:v>-0.64400000000000002</c:v>
                </c:pt>
                <c:pt idx="11">
                  <c:v>-0.45400000000000001</c:v>
                </c:pt>
                <c:pt idx="12">
                  <c:v>-0.24399999999999999</c:v>
                </c:pt>
                <c:pt idx="13">
                  <c:v>0.1</c:v>
                </c:pt>
                <c:pt idx="14">
                  <c:v>0.51</c:v>
                </c:pt>
                <c:pt idx="15">
                  <c:v>0.51600000000000001</c:v>
                </c:pt>
                <c:pt idx="16">
                  <c:v>0.52600000000000002</c:v>
                </c:pt>
              </c:numCache>
            </c:numRef>
          </c:yVal>
          <c:smooth val="0"/>
          <c:extLst xmlns:c16r2="http://schemas.microsoft.com/office/drawing/2015/06/chart">
            <c:ext xmlns:c16="http://schemas.microsoft.com/office/drawing/2014/chart" uri="{C3380CC4-5D6E-409C-BE32-E72D297353CC}">
              <c16:uniqueId val="{00000000-B38C-4723-9D3E-4A00126F24E5}"/>
            </c:ext>
          </c:extLst>
        </c:ser>
        <c:ser>
          <c:idx val="1"/>
          <c:order val="1"/>
          <c:spPr>
            <a:ln w="12700">
              <a:solidFill>
                <a:srgbClr val="FF00FF"/>
              </a:solidFill>
              <a:prstDash val="solid"/>
            </a:ln>
          </c:spPr>
          <c:marker>
            <c:symbol val="none"/>
          </c:marker>
          <c:xVal>
            <c:numRef>
              <c:f>'[1]Doapura khal-1 (Data)'!$I$285:$I$306</c:f>
              <c:numCache>
                <c:formatCode>General</c:formatCode>
                <c:ptCount val="22"/>
                <c:pt idx="7">
                  <c:v>0</c:v>
                </c:pt>
                <c:pt idx="8">
                  <c:v>5</c:v>
                </c:pt>
                <c:pt idx="9">
                  <c:v>10</c:v>
                </c:pt>
                <c:pt idx="10">
                  <c:v>11</c:v>
                </c:pt>
                <c:pt idx="11">
                  <c:v>13.3565</c:v>
                </c:pt>
                <c:pt idx="12">
                  <c:v>15.8565</c:v>
                </c:pt>
                <c:pt idx="13">
                  <c:v>18.3565</c:v>
                </c:pt>
                <c:pt idx="14">
                  <c:v>21.671500000000002</c:v>
                </c:pt>
                <c:pt idx="15">
                  <c:v>25</c:v>
                </c:pt>
                <c:pt idx="16">
                  <c:v>30</c:v>
                </c:pt>
              </c:numCache>
            </c:numRef>
          </c:xVal>
          <c:yVal>
            <c:numRef>
              <c:f>'[1]Doapura khal-1 (Data)'!$J$285:$J$306</c:f>
              <c:numCache>
                <c:formatCode>General</c:formatCode>
                <c:ptCount val="22"/>
                <c:pt idx="7">
                  <c:v>0.84099999999999997</c:v>
                </c:pt>
                <c:pt idx="8">
                  <c:v>0.84599999999999997</c:v>
                </c:pt>
                <c:pt idx="9">
                  <c:v>0.85099999999999998</c:v>
                </c:pt>
                <c:pt idx="10">
                  <c:v>-0.129</c:v>
                </c:pt>
                <c:pt idx="11">
                  <c:v>-1.7</c:v>
                </c:pt>
                <c:pt idx="12">
                  <c:v>-1.7</c:v>
                </c:pt>
                <c:pt idx="13">
                  <c:v>-1.7</c:v>
                </c:pt>
                <c:pt idx="14">
                  <c:v>0.51</c:v>
                </c:pt>
                <c:pt idx="15">
                  <c:v>0.51600000000000001</c:v>
                </c:pt>
                <c:pt idx="16">
                  <c:v>0.52600000000000002</c:v>
                </c:pt>
              </c:numCache>
            </c:numRef>
          </c:yVal>
          <c:smooth val="0"/>
          <c:extLst xmlns:c16r2="http://schemas.microsoft.com/office/drawing/2015/06/chart">
            <c:ext xmlns:c16="http://schemas.microsoft.com/office/drawing/2014/chart" uri="{C3380CC4-5D6E-409C-BE32-E72D297353CC}">
              <c16:uniqueId val="{00000001-B38C-4723-9D3E-4A00126F24E5}"/>
            </c:ext>
          </c:extLst>
        </c:ser>
        <c:dLbls>
          <c:showLegendKey val="0"/>
          <c:showVal val="0"/>
          <c:showCatName val="0"/>
          <c:showSerName val="0"/>
          <c:showPercent val="0"/>
          <c:showBubbleSize val="0"/>
        </c:dLbls>
        <c:axId val="217126784"/>
        <c:axId val="217128320"/>
      </c:scatterChart>
      <c:valAx>
        <c:axId val="217126784"/>
        <c:scaling>
          <c:orientation val="minMax"/>
          <c:min val="0"/>
        </c:scaling>
        <c:delete val="0"/>
        <c:axPos val="b"/>
        <c:majorGridlines>
          <c:spPr>
            <a:ln w="3175">
              <a:solidFill>
                <a:srgbClr val="000000"/>
              </a:solidFill>
              <a:prstDash val="solid"/>
            </a:ln>
          </c:spPr>
        </c:majorGridlines>
        <c:numFmt formatCode="General" sourceLinked="1"/>
        <c:majorTickMark val="none"/>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17128320"/>
        <c:crosses val="autoZero"/>
        <c:crossBetween val="midCat"/>
      </c:valAx>
      <c:valAx>
        <c:axId val="217128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17126784"/>
        <c:crosses val="autoZero"/>
        <c:crossBetween val="midCat"/>
      </c:valAx>
      <c:spPr>
        <a:no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000000000000056" r="0.75000000000000056" t="1" header="0.5" footer="0.5"/>
    <c:pageSetup orientation="landscape"/>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13</xdr:col>
      <xdr:colOff>215542</xdr:colOff>
      <xdr:row>3</xdr:row>
      <xdr:rowOff>29098</xdr:rowOff>
    </xdr:from>
    <xdr:to>
      <xdr:col>19</xdr:col>
      <xdr:colOff>115376</xdr:colOff>
      <xdr:row>16</xdr:row>
      <xdr:rowOff>155511</xdr:rowOff>
    </xdr:to>
    <xdr:graphicFrame macro="">
      <xdr:nvGraphicFramePr>
        <xdr:cNvPr id="28" name="Chart 152">
          <a:extLst>
            <a:ext uri="{FF2B5EF4-FFF2-40B4-BE49-F238E27FC236}">
              <a16:creationId xmlns:a16="http://schemas.microsoft.com/office/drawing/2014/main" xmlns=""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397489</xdr:colOff>
      <xdr:row>22</xdr:row>
      <xdr:rowOff>38817</xdr:rowOff>
    </xdr:from>
    <xdr:to>
      <xdr:col>19</xdr:col>
      <xdr:colOff>163973</xdr:colOff>
      <xdr:row>36</xdr:row>
      <xdr:rowOff>0</xdr:rowOff>
    </xdr:to>
    <xdr:graphicFrame macro="">
      <xdr:nvGraphicFramePr>
        <xdr:cNvPr id="29" name="Chart 152">
          <a:extLst>
            <a:ext uri="{FF2B5EF4-FFF2-40B4-BE49-F238E27FC236}">
              <a16:creationId xmlns:a16="http://schemas.microsoft.com/office/drawing/2014/main" xmlns="" id="{53EBD8AF-9F1A-4091-BB8C-CCDEE2A6A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397489</xdr:colOff>
      <xdr:row>43</xdr:row>
      <xdr:rowOff>38817</xdr:rowOff>
    </xdr:from>
    <xdr:to>
      <xdr:col>19</xdr:col>
      <xdr:colOff>163973</xdr:colOff>
      <xdr:row>57</xdr:row>
      <xdr:rowOff>0</xdr:rowOff>
    </xdr:to>
    <xdr:graphicFrame macro="">
      <xdr:nvGraphicFramePr>
        <xdr:cNvPr id="30" name="Chart 152">
          <a:extLst>
            <a:ext uri="{FF2B5EF4-FFF2-40B4-BE49-F238E27FC236}">
              <a16:creationId xmlns:a16="http://schemas.microsoft.com/office/drawing/2014/main" xmlns="" id="{12B0A20F-C3C6-4F50-A940-9119C9C3D0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248510</xdr:colOff>
      <xdr:row>64</xdr:row>
      <xdr:rowOff>70074</xdr:rowOff>
    </xdr:from>
    <xdr:to>
      <xdr:col>19</xdr:col>
      <xdr:colOff>167394</xdr:colOff>
      <xdr:row>78</xdr:row>
      <xdr:rowOff>33668</xdr:rowOff>
    </xdr:to>
    <xdr:graphicFrame macro="">
      <xdr:nvGraphicFramePr>
        <xdr:cNvPr id="31" name="Chart 152">
          <a:extLst>
            <a:ext uri="{FF2B5EF4-FFF2-40B4-BE49-F238E27FC236}">
              <a16:creationId xmlns:a16="http://schemas.microsoft.com/office/drawing/2014/main" xmlns="" id="{860ED641-517A-4279-8B9F-F1C6726425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397489</xdr:colOff>
      <xdr:row>82</xdr:row>
      <xdr:rowOff>38817</xdr:rowOff>
    </xdr:from>
    <xdr:to>
      <xdr:col>19</xdr:col>
      <xdr:colOff>163973</xdr:colOff>
      <xdr:row>96</xdr:row>
      <xdr:rowOff>0</xdr:rowOff>
    </xdr:to>
    <xdr:graphicFrame macro="">
      <xdr:nvGraphicFramePr>
        <xdr:cNvPr id="32" name="Chart 152">
          <a:extLst>
            <a:ext uri="{FF2B5EF4-FFF2-40B4-BE49-F238E27FC236}">
              <a16:creationId xmlns:a16="http://schemas.microsoft.com/office/drawing/2014/main" xmlns="" id="{FDCB6569-0379-4F60-99CA-0643F1353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397489</xdr:colOff>
      <xdr:row>101</xdr:row>
      <xdr:rowOff>38817</xdr:rowOff>
    </xdr:from>
    <xdr:to>
      <xdr:col>19</xdr:col>
      <xdr:colOff>163973</xdr:colOff>
      <xdr:row>115</xdr:row>
      <xdr:rowOff>0</xdr:rowOff>
    </xdr:to>
    <xdr:graphicFrame macro="">
      <xdr:nvGraphicFramePr>
        <xdr:cNvPr id="33" name="Chart 152">
          <a:extLst>
            <a:ext uri="{FF2B5EF4-FFF2-40B4-BE49-F238E27FC236}">
              <a16:creationId xmlns:a16="http://schemas.microsoft.com/office/drawing/2014/main" xmlns="" id="{144F283E-7B60-4404-B26B-9E0981B558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397489</xdr:colOff>
      <xdr:row>129</xdr:row>
      <xdr:rowOff>38817</xdr:rowOff>
    </xdr:from>
    <xdr:to>
      <xdr:col>19</xdr:col>
      <xdr:colOff>163973</xdr:colOff>
      <xdr:row>143</xdr:row>
      <xdr:rowOff>0</xdr:rowOff>
    </xdr:to>
    <xdr:graphicFrame macro="">
      <xdr:nvGraphicFramePr>
        <xdr:cNvPr id="34" name="Chart 152">
          <a:extLst>
            <a:ext uri="{FF2B5EF4-FFF2-40B4-BE49-F238E27FC236}">
              <a16:creationId xmlns:a16="http://schemas.microsoft.com/office/drawing/2014/main" xmlns="" id="{17F16DEB-454F-4AFC-A2C4-5715A988E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397489</xdr:colOff>
      <xdr:row>149</xdr:row>
      <xdr:rowOff>38817</xdr:rowOff>
    </xdr:from>
    <xdr:to>
      <xdr:col>19</xdr:col>
      <xdr:colOff>163973</xdr:colOff>
      <xdr:row>163</xdr:row>
      <xdr:rowOff>0</xdr:rowOff>
    </xdr:to>
    <xdr:graphicFrame macro="">
      <xdr:nvGraphicFramePr>
        <xdr:cNvPr id="35" name="Chart 152">
          <a:extLst>
            <a:ext uri="{FF2B5EF4-FFF2-40B4-BE49-F238E27FC236}">
              <a16:creationId xmlns:a16="http://schemas.microsoft.com/office/drawing/2014/main" xmlns="" id="{8CA5868A-AE9D-48F6-877C-6668D15DE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397489</xdr:colOff>
      <xdr:row>167</xdr:row>
      <xdr:rowOff>38817</xdr:rowOff>
    </xdr:from>
    <xdr:to>
      <xdr:col>19</xdr:col>
      <xdr:colOff>163973</xdr:colOff>
      <xdr:row>181</xdr:row>
      <xdr:rowOff>0</xdr:rowOff>
    </xdr:to>
    <xdr:graphicFrame macro="">
      <xdr:nvGraphicFramePr>
        <xdr:cNvPr id="36" name="Chart 152">
          <a:extLst>
            <a:ext uri="{FF2B5EF4-FFF2-40B4-BE49-F238E27FC236}">
              <a16:creationId xmlns:a16="http://schemas.microsoft.com/office/drawing/2014/main" xmlns="" id="{BE533EB4-A2D8-4765-8B62-95B7F50F33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397489</xdr:colOff>
      <xdr:row>192</xdr:row>
      <xdr:rowOff>38817</xdr:rowOff>
    </xdr:from>
    <xdr:to>
      <xdr:col>19</xdr:col>
      <xdr:colOff>163973</xdr:colOff>
      <xdr:row>206</xdr:row>
      <xdr:rowOff>0</xdr:rowOff>
    </xdr:to>
    <xdr:graphicFrame macro="">
      <xdr:nvGraphicFramePr>
        <xdr:cNvPr id="37" name="Chart 152">
          <a:extLst>
            <a:ext uri="{FF2B5EF4-FFF2-40B4-BE49-F238E27FC236}">
              <a16:creationId xmlns:a16="http://schemas.microsoft.com/office/drawing/2014/main" xmlns="" id="{42221F1C-7ADF-4D1C-AC06-1A67A1F0F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244701</xdr:colOff>
      <xdr:row>208</xdr:row>
      <xdr:rowOff>67975</xdr:rowOff>
    </xdr:from>
    <xdr:to>
      <xdr:col>19</xdr:col>
      <xdr:colOff>144535</xdr:colOff>
      <xdr:row>220</xdr:row>
      <xdr:rowOff>165229</xdr:rowOff>
    </xdr:to>
    <xdr:graphicFrame macro="">
      <xdr:nvGraphicFramePr>
        <xdr:cNvPr id="38" name="Chart 152">
          <a:extLst>
            <a:ext uri="{FF2B5EF4-FFF2-40B4-BE49-F238E27FC236}">
              <a16:creationId xmlns:a16="http://schemas.microsoft.com/office/drawing/2014/main" xmlns="" id="{095BFDBF-7AB7-4948-867C-8DF247FF4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244700</xdr:colOff>
      <xdr:row>224</xdr:row>
      <xdr:rowOff>184609</xdr:rowOff>
    </xdr:from>
    <xdr:to>
      <xdr:col>19</xdr:col>
      <xdr:colOff>144534</xdr:colOff>
      <xdr:row>238</xdr:row>
      <xdr:rowOff>116633</xdr:rowOff>
    </xdr:to>
    <xdr:graphicFrame macro="">
      <xdr:nvGraphicFramePr>
        <xdr:cNvPr id="39" name="Chart 152">
          <a:extLst>
            <a:ext uri="{FF2B5EF4-FFF2-40B4-BE49-F238E27FC236}">
              <a16:creationId xmlns:a16="http://schemas.microsoft.com/office/drawing/2014/main" xmlns="" id="{F6F522DB-5C69-439F-9B63-120A004F27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13</xdr:col>
      <xdr:colOff>205823</xdr:colOff>
      <xdr:row>240</xdr:row>
      <xdr:rowOff>136010</xdr:rowOff>
    </xdr:from>
    <xdr:to>
      <xdr:col>19</xdr:col>
      <xdr:colOff>105657</xdr:colOff>
      <xdr:row>254</xdr:row>
      <xdr:rowOff>68035</xdr:rowOff>
    </xdr:to>
    <xdr:graphicFrame macro="">
      <xdr:nvGraphicFramePr>
        <xdr:cNvPr id="40" name="Chart 152">
          <a:extLst>
            <a:ext uri="{FF2B5EF4-FFF2-40B4-BE49-F238E27FC236}">
              <a16:creationId xmlns:a16="http://schemas.microsoft.com/office/drawing/2014/main" xmlns="" id="{E47E8D02-FBB4-474F-BCC7-0182E93F17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166945</xdr:colOff>
      <xdr:row>258</xdr:row>
      <xdr:rowOff>38817</xdr:rowOff>
    </xdr:from>
    <xdr:to>
      <xdr:col>19</xdr:col>
      <xdr:colOff>66779</xdr:colOff>
      <xdr:row>272</xdr:row>
      <xdr:rowOff>0</xdr:rowOff>
    </xdr:to>
    <xdr:graphicFrame macro="">
      <xdr:nvGraphicFramePr>
        <xdr:cNvPr id="41" name="Chart 152">
          <a:extLst>
            <a:ext uri="{FF2B5EF4-FFF2-40B4-BE49-F238E27FC236}">
              <a16:creationId xmlns:a16="http://schemas.microsoft.com/office/drawing/2014/main" xmlns="" id="{AF54B737-F1C4-4BB8-A1F0-48ECF1D86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186384</xdr:colOff>
      <xdr:row>285</xdr:row>
      <xdr:rowOff>38817</xdr:rowOff>
    </xdr:from>
    <xdr:to>
      <xdr:col>19</xdr:col>
      <xdr:colOff>86218</xdr:colOff>
      <xdr:row>299</xdr:row>
      <xdr:rowOff>0</xdr:rowOff>
    </xdr:to>
    <xdr:graphicFrame macro="">
      <xdr:nvGraphicFramePr>
        <xdr:cNvPr id="42" name="Chart 152">
          <a:extLst>
            <a:ext uri="{FF2B5EF4-FFF2-40B4-BE49-F238E27FC236}">
              <a16:creationId xmlns:a16="http://schemas.microsoft.com/office/drawing/2014/main" xmlns="" id="{7D740B78-EE60-4937-AE70-03110307A8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S%20of%20Doapura%20khal-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ng section Doapura khal-1"/>
      <sheetName val="Offtake khal"/>
      <sheetName val="Outfall khal"/>
      <sheetName val="Doapura khal-1"/>
      <sheetName val="Abstract of earth"/>
      <sheetName val="Doapura khal-1 (Data)"/>
    </sheetNames>
    <sheetDataSet>
      <sheetData sheetId="0"/>
      <sheetData sheetId="1"/>
      <sheetData sheetId="2"/>
      <sheetData sheetId="3"/>
      <sheetData sheetId="4"/>
      <sheetData sheetId="5">
        <row r="5">
          <cell r="B5">
            <v>0</v>
          </cell>
          <cell r="C5">
            <v>0.89300000000000002</v>
          </cell>
        </row>
        <row r="6">
          <cell r="B6">
            <v>5</v>
          </cell>
          <cell r="C6">
            <v>0.90300000000000002</v>
          </cell>
          <cell r="I6">
            <v>0</v>
          </cell>
          <cell r="J6">
            <v>0.89300000000000002</v>
          </cell>
        </row>
        <row r="7">
          <cell r="B7">
            <v>10</v>
          </cell>
          <cell r="C7">
            <v>0.94799999999999995</v>
          </cell>
          <cell r="I7">
            <v>5</v>
          </cell>
          <cell r="J7">
            <v>0.90300000000000002</v>
          </cell>
        </row>
        <row r="8">
          <cell r="B8">
            <v>11</v>
          </cell>
          <cell r="C8">
            <v>-0.25700000000000001</v>
          </cell>
          <cell r="I8">
            <v>10</v>
          </cell>
          <cell r="J8">
            <v>0.94799999999999995</v>
          </cell>
        </row>
        <row r="9">
          <cell r="B9">
            <v>12</v>
          </cell>
          <cell r="C9">
            <v>-0.60299999999999998</v>
          </cell>
          <cell r="I9">
            <v>11</v>
          </cell>
          <cell r="J9">
            <v>-0.25700000000000001</v>
          </cell>
        </row>
        <row r="10">
          <cell r="B10">
            <v>14</v>
          </cell>
          <cell r="C10">
            <v>-0.80300000000000005</v>
          </cell>
          <cell r="I10">
            <v>12</v>
          </cell>
          <cell r="J10">
            <v>-0.60299999999999998</v>
          </cell>
        </row>
        <row r="11">
          <cell r="B11">
            <v>16</v>
          </cell>
          <cell r="C11">
            <v>-1.004</v>
          </cell>
          <cell r="I11">
            <v>13.6455</v>
          </cell>
          <cell r="J11">
            <v>-1.7</v>
          </cell>
        </row>
        <row r="12">
          <cell r="B12">
            <v>16.5</v>
          </cell>
          <cell r="C12">
            <v>-1.0629999999999999</v>
          </cell>
          <cell r="I12">
            <v>16.145499999999998</v>
          </cell>
          <cell r="J12">
            <v>-1.7</v>
          </cell>
        </row>
        <row r="13">
          <cell r="B13">
            <v>17</v>
          </cell>
          <cell r="C13">
            <v>-1.0029999999999999</v>
          </cell>
          <cell r="I13">
            <v>18.645499999999998</v>
          </cell>
          <cell r="J13">
            <v>-1.7</v>
          </cell>
        </row>
        <row r="14">
          <cell r="B14">
            <v>19</v>
          </cell>
          <cell r="C14">
            <v>-0.85199999999999998</v>
          </cell>
          <cell r="I14">
            <v>20.220499999999998</v>
          </cell>
          <cell r="J14">
            <v>-0.65</v>
          </cell>
        </row>
        <row r="15">
          <cell r="B15">
            <v>21</v>
          </cell>
          <cell r="C15">
            <v>-0.53600000000000003</v>
          </cell>
          <cell r="I15">
            <v>21</v>
          </cell>
          <cell r="J15">
            <v>-0.53600000000000003</v>
          </cell>
        </row>
        <row r="16">
          <cell r="B16">
            <v>23</v>
          </cell>
          <cell r="C16">
            <v>0.95799999999999996</v>
          </cell>
          <cell r="I16">
            <v>23</v>
          </cell>
          <cell r="J16">
            <v>0.95799999999999996</v>
          </cell>
        </row>
        <row r="17">
          <cell r="B17">
            <v>30</v>
          </cell>
          <cell r="C17">
            <v>0.94799999999999995</v>
          </cell>
          <cell r="I17">
            <v>30</v>
          </cell>
          <cell r="J17">
            <v>0.94799999999999995</v>
          </cell>
        </row>
        <row r="18">
          <cell r="B18">
            <v>35</v>
          </cell>
          <cell r="C18">
            <v>0.90300000000000002</v>
          </cell>
          <cell r="I18">
            <v>35</v>
          </cell>
          <cell r="J18">
            <v>0.90300000000000002</v>
          </cell>
        </row>
        <row r="22">
          <cell r="B22">
            <v>0</v>
          </cell>
          <cell r="C22">
            <v>-0.77600000000000002</v>
          </cell>
        </row>
        <row r="23">
          <cell r="B23">
            <v>3</v>
          </cell>
          <cell r="C23">
            <v>-0.371</v>
          </cell>
          <cell r="I23">
            <v>0</v>
          </cell>
          <cell r="J23">
            <v>-0.77600000000000002</v>
          </cell>
        </row>
        <row r="24">
          <cell r="B24">
            <v>5</v>
          </cell>
          <cell r="C24">
            <v>-0.106</v>
          </cell>
          <cell r="I24">
            <v>3</v>
          </cell>
          <cell r="J24">
            <v>-0.371</v>
          </cell>
        </row>
        <row r="25">
          <cell r="B25">
            <v>6</v>
          </cell>
          <cell r="C25">
            <v>2.0009999999999999</v>
          </cell>
          <cell r="I25">
            <v>5</v>
          </cell>
          <cell r="J25">
            <v>-0.106</v>
          </cell>
        </row>
        <row r="26">
          <cell r="B26">
            <v>8</v>
          </cell>
          <cell r="C26">
            <v>2.0089999999999999</v>
          </cell>
          <cell r="I26">
            <v>6</v>
          </cell>
          <cell r="J26">
            <v>2.0009999999999999</v>
          </cell>
        </row>
        <row r="27">
          <cell r="B27">
            <v>9</v>
          </cell>
          <cell r="C27">
            <v>0.86799999999999999</v>
          </cell>
          <cell r="I27">
            <v>8</v>
          </cell>
          <cell r="J27">
            <v>2.0089999999999999</v>
          </cell>
        </row>
        <row r="28">
          <cell r="B28">
            <v>10</v>
          </cell>
          <cell r="C28">
            <v>0.86899999999999999</v>
          </cell>
          <cell r="I28">
            <v>9</v>
          </cell>
          <cell r="J28">
            <v>0.86799999999999999</v>
          </cell>
        </row>
        <row r="29">
          <cell r="B29">
            <v>11</v>
          </cell>
          <cell r="C29">
            <v>-0.38600000000000001</v>
          </cell>
          <cell r="I29">
            <v>12.852</v>
          </cell>
          <cell r="J29">
            <v>-1.7</v>
          </cell>
        </row>
        <row r="30">
          <cell r="B30">
            <v>12</v>
          </cell>
          <cell r="C30">
            <v>-0.63200000000000001</v>
          </cell>
          <cell r="I30">
            <v>15.352</v>
          </cell>
          <cell r="J30">
            <v>-1.7</v>
          </cell>
        </row>
        <row r="31">
          <cell r="B31">
            <v>13</v>
          </cell>
          <cell r="C31">
            <v>-0.95799999999999996</v>
          </cell>
          <cell r="I31">
            <v>17.852</v>
          </cell>
          <cell r="J31">
            <v>-1.7</v>
          </cell>
        </row>
        <row r="32">
          <cell r="B32">
            <v>14</v>
          </cell>
          <cell r="C32">
            <v>-1.0209999999999999</v>
          </cell>
          <cell r="I32">
            <v>21.302</v>
          </cell>
          <cell r="J32">
            <v>0.6</v>
          </cell>
        </row>
        <row r="33">
          <cell r="B33">
            <v>15</v>
          </cell>
          <cell r="C33">
            <v>-0.96199999999999997</v>
          </cell>
          <cell r="I33">
            <v>22</v>
          </cell>
          <cell r="J33">
            <v>-0.27100000000000002</v>
          </cell>
        </row>
        <row r="34">
          <cell r="B34">
            <v>16</v>
          </cell>
          <cell r="C34">
            <v>-0.68200000000000005</v>
          </cell>
          <cell r="I34">
            <v>25</v>
          </cell>
          <cell r="J34">
            <v>-0.77100000000000002</v>
          </cell>
        </row>
        <row r="35">
          <cell r="B35">
            <v>17</v>
          </cell>
          <cell r="C35">
            <v>-0.371</v>
          </cell>
        </row>
        <row r="36">
          <cell r="B36">
            <v>18</v>
          </cell>
          <cell r="C36">
            <v>0.86399999999999999</v>
          </cell>
        </row>
        <row r="37">
          <cell r="B37">
            <v>21</v>
          </cell>
          <cell r="C37">
            <v>0.85899999999999999</v>
          </cell>
        </row>
        <row r="38">
          <cell r="B38">
            <v>22</v>
          </cell>
          <cell r="C38">
            <v>-0.27100000000000002</v>
          </cell>
        </row>
        <row r="39">
          <cell r="B39">
            <v>25</v>
          </cell>
          <cell r="C39">
            <v>-0.77100000000000002</v>
          </cell>
        </row>
        <row r="43">
          <cell r="B43">
            <v>0</v>
          </cell>
          <cell r="C43">
            <v>0.36699999999999999</v>
          </cell>
        </row>
        <row r="44">
          <cell r="B44">
            <v>5</v>
          </cell>
          <cell r="C44">
            <v>0.36199999999999999</v>
          </cell>
        </row>
        <row r="45">
          <cell r="B45">
            <v>10</v>
          </cell>
          <cell r="C45">
            <v>0.35199999999999998</v>
          </cell>
        </row>
        <row r="46">
          <cell r="B46">
            <v>11</v>
          </cell>
          <cell r="C46">
            <v>-0.57799999999999996</v>
          </cell>
        </row>
        <row r="47">
          <cell r="B47">
            <v>12</v>
          </cell>
          <cell r="C47">
            <v>-0.79900000000000004</v>
          </cell>
        </row>
        <row r="48">
          <cell r="B48">
            <v>12.5</v>
          </cell>
          <cell r="C48">
            <v>-0.92</v>
          </cell>
        </row>
        <row r="49">
          <cell r="B49">
            <v>13</v>
          </cell>
          <cell r="C49">
            <v>-0.97799999999999998</v>
          </cell>
          <cell r="I49">
            <v>0</v>
          </cell>
          <cell r="J49">
            <v>0.36699999999999999</v>
          </cell>
        </row>
        <row r="50">
          <cell r="B50">
            <v>13.5</v>
          </cell>
          <cell r="C50">
            <v>-0.92300000000000004</v>
          </cell>
          <cell r="I50">
            <v>5</v>
          </cell>
          <cell r="J50">
            <v>0.36199999999999999</v>
          </cell>
        </row>
        <row r="51">
          <cell r="B51">
            <v>14</v>
          </cell>
          <cell r="C51">
            <v>-0.73</v>
          </cell>
          <cell r="I51">
            <v>7.5</v>
          </cell>
          <cell r="J51">
            <v>0.35199999999999998</v>
          </cell>
        </row>
        <row r="52">
          <cell r="B52">
            <v>15</v>
          </cell>
          <cell r="C52">
            <v>-0.53400000000000003</v>
          </cell>
          <cell r="I52">
            <v>10.577999999999999</v>
          </cell>
          <cell r="J52">
            <v>-1.7</v>
          </cell>
        </row>
        <row r="53">
          <cell r="B53">
            <v>16</v>
          </cell>
          <cell r="C53">
            <v>0.39200000000000002</v>
          </cell>
          <cell r="I53">
            <v>13.077999999999999</v>
          </cell>
          <cell r="J53">
            <v>-1.7</v>
          </cell>
        </row>
        <row r="54">
          <cell r="B54">
            <v>20</v>
          </cell>
          <cell r="C54">
            <v>0.40200000000000002</v>
          </cell>
          <cell r="I54">
            <v>15.577999999999999</v>
          </cell>
          <cell r="J54">
            <v>-1.7</v>
          </cell>
        </row>
        <row r="55">
          <cell r="B55">
            <v>25</v>
          </cell>
          <cell r="C55">
            <v>0.40600000000000003</v>
          </cell>
          <cell r="I55">
            <v>18.730999999999998</v>
          </cell>
          <cell r="J55">
            <v>0.40200000000000002</v>
          </cell>
        </row>
        <row r="56">
          <cell r="I56">
            <v>20</v>
          </cell>
          <cell r="J56">
            <v>0.40200000000000002</v>
          </cell>
        </row>
        <row r="57">
          <cell r="I57">
            <v>25</v>
          </cell>
          <cell r="J57">
            <v>0.40600000000000003</v>
          </cell>
        </row>
        <row r="66">
          <cell r="B66">
            <v>0</v>
          </cell>
          <cell r="C66">
            <v>0.193</v>
          </cell>
        </row>
        <row r="67">
          <cell r="B67">
            <v>5</v>
          </cell>
          <cell r="C67">
            <v>0.186</v>
          </cell>
        </row>
        <row r="68">
          <cell r="B68">
            <v>10</v>
          </cell>
          <cell r="C68">
            <v>0.183</v>
          </cell>
        </row>
        <row r="69">
          <cell r="B69">
            <v>11</v>
          </cell>
          <cell r="C69">
            <v>-0.28100000000000003</v>
          </cell>
        </row>
        <row r="70">
          <cell r="B70">
            <v>12</v>
          </cell>
          <cell r="C70">
            <v>-0.51700000000000002</v>
          </cell>
        </row>
        <row r="71">
          <cell r="B71">
            <v>13</v>
          </cell>
          <cell r="C71">
            <v>-0.81599999999999995</v>
          </cell>
        </row>
        <row r="72">
          <cell r="B72">
            <v>14</v>
          </cell>
          <cell r="C72">
            <v>-0.86599999999999999</v>
          </cell>
          <cell r="I72">
            <v>0</v>
          </cell>
          <cell r="J72">
            <v>0.193</v>
          </cell>
        </row>
        <row r="73">
          <cell r="B73">
            <v>15</v>
          </cell>
          <cell r="C73">
            <v>-0.81699999999999995</v>
          </cell>
          <cell r="I73">
            <v>5</v>
          </cell>
          <cell r="J73">
            <v>0.186</v>
          </cell>
        </row>
        <row r="74">
          <cell r="B74">
            <v>16</v>
          </cell>
          <cell r="C74">
            <v>-0.51800000000000002</v>
          </cell>
          <cell r="I74">
            <v>9</v>
          </cell>
          <cell r="J74">
            <v>0.183</v>
          </cell>
        </row>
        <row r="75">
          <cell r="B75">
            <v>17</v>
          </cell>
          <cell r="C75">
            <v>-0.26600000000000001</v>
          </cell>
          <cell r="I75">
            <v>11.8245</v>
          </cell>
          <cell r="J75">
            <v>-1.7</v>
          </cell>
        </row>
        <row r="76">
          <cell r="B76">
            <v>18</v>
          </cell>
          <cell r="C76">
            <v>8.3000000000000004E-2</v>
          </cell>
          <cell r="I76">
            <v>14.3245</v>
          </cell>
          <cell r="J76">
            <v>-1.7</v>
          </cell>
        </row>
        <row r="77">
          <cell r="B77">
            <v>25</v>
          </cell>
          <cell r="C77">
            <v>8.8999999999999996E-2</v>
          </cell>
          <cell r="I77">
            <v>16.8245</v>
          </cell>
          <cell r="J77">
            <v>-1.7</v>
          </cell>
        </row>
        <row r="78">
          <cell r="B78">
            <v>30</v>
          </cell>
          <cell r="C78">
            <v>9.4E-2</v>
          </cell>
          <cell r="I78">
            <v>19.503500000000003</v>
          </cell>
          <cell r="J78">
            <v>8.5999999999999993E-2</v>
          </cell>
        </row>
        <row r="79">
          <cell r="I79">
            <v>25</v>
          </cell>
          <cell r="J79">
            <v>8.8999999999999996E-2</v>
          </cell>
        </row>
        <row r="82">
          <cell r="B82">
            <v>0</v>
          </cell>
          <cell r="C82">
            <v>0.35899999999999999</v>
          </cell>
        </row>
        <row r="83">
          <cell r="B83">
            <v>3</v>
          </cell>
          <cell r="C83">
            <v>0.35299999999999998</v>
          </cell>
          <cell r="I83">
            <v>3</v>
          </cell>
          <cell r="J83">
            <v>0.35299999999999998</v>
          </cell>
        </row>
        <row r="84">
          <cell r="B84">
            <v>6</v>
          </cell>
          <cell r="C84">
            <v>0.34399999999999997</v>
          </cell>
          <cell r="I84">
            <v>6</v>
          </cell>
          <cell r="J84">
            <v>0.34399999999999997</v>
          </cell>
        </row>
        <row r="85">
          <cell r="B85">
            <v>8</v>
          </cell>
          <cell r="C85">
            <v>1.5740000000000001</v>
          </cell>
          <cell r="I85">
            <v>8</v>
          </cell>
          <cell r="J85">
            <v>1.5740000000000001</v>
          </cell>
        </row>
        <row r="86">
          <cell r="B86">
            <v>10</v>
          </cell>
          <cell r="C86">
            <v>1.579</v>
          </cell>
          <cell r="I86">
            <v>12.911</v>
          </cell>
          <cell r="J86">
            <v>-1.7</v>
          </cell>
        </row>
        <row r="87">
          <cell r="B87">
            <v>12</v>
          </cell>
          <cell r="C87">
            <v>-0.41699999999999998</v>
          </cell>
          <cell r="I87">
            <v>15.411</v>
          </cell>
          <cell r="J87">
            <v>-1.7</v>
          </cell>
        </row>
        <row r="88">
          <cell r="B88">
            <v>13</v>
          </cell>
          <cell r="C88">
            <v>-0.751</v>
          </cell>
          <cell r="I88">
            <v>17.911000000000001</v>
          </cell>
          <cell r="J88">
            <v>-1.7</v>
          </cell>
        </row>
        <row r="89">
          <cell r="B89">
            <v>14</v>
          </cell>
          <cell r="C89">
            <v>-0.80600000000000005</v>
          </cell>
          <cell r="I89">
            <v>20.386000000000003</v>
          </cell>
          <cell r="J89">
            <v>-0.05</v>
          </cell>
        </row>
        <row r="90">
          <cell r="B90">
            <v>15</v>
          </cell>
          <cell r="C90">
            <v>-0.747</v>
          </cell>
          <cell r="I90">
            <v>22</v>
          </cell>
          <cell r="J90">
            <v>-0.65600000000000003</v>
          </cell>
        </row>
        <row r="91">
          <cell r="B91">
            <v>16</v>
          </cell>
          <cell r="C91">
            <v>-0.51800000000000002</v>
          </cell>
          <cell r="I91">
            <v>25</v>
          </cell>
          <cell r="J91">
            <v>-0.81699999999999995</v>
          </cell>
        </row>
        <row r="92">
          <cell r="B92">
            <v>17</v>
          </cell>
          <cell r="C92">
            <v>-0.122</v>
          </cell>
          <cell r="I92">
            <v>27</v>
          </cell>
          <cell r="J92">
            <v>-0.96599999999999997</v>
          </cell>
        </row>
        <row r="93">
          <cell r="B93">
            <v>18</v>
          </cell>
          <cell r="C93">
            <v>8.3000000000000004E-2</v>
          </cell>
        </row>
        <row r="94">
          <cell r="B94">
            <v>20</v>
          </cell>
          <cell r="C94">
            <v>8.8999999999999996E-2</v>
          </cell>
        </row>
        <row r="95">
          <cell r="B95">
            <v>22</v>
          </cell>
          <cell r="C95">
            <v>-0.65600000000000003</v>
          </cell>
        </row>
        <row r="96">
          <cell r="B96">
            <v>25</v>
          </cell>
          <cell r="C96">
            <v>-0.81699999999999995</v>
          </cell>
        </row>
        <row r="97">
          <cell r="B97">
            <v>27</v>
          </cell>
          <cell r="C97">
            <v>-0.96599999999999997</v>
          </cell>
        </row>
        <row r="101">
          <cell r="B101">
            <v>0</v>
          </cell>
          <cell r="C101">
            <v>-2.0259999999999998</v>
          </cell>
        </row>
        <row r="102">
          <cell r="B102">
            <v>3</v>
          </cell>
          <cell r="C102">
            <v>-1.581</v>
          </cell>
        </row>
        <row r="103">
          <cell r="B103">
            <v>6</v>
          </cell>
          <cell r="C103">
            <v>-1.4259999999999999</v>
          </cell>
        </row>
        <row r="104">
          <cell r="B104">
            <v>8</v>
          </cell>
          <cell r="C104">
            <v>-0.11799999999999999</v>
          </cell>
        </row>
        <row r="105">
          <cell r="B105">
            <v>10</v>
          </cell>
          <cell r="C105">
            <v>-0.11600000000000001</v>
          </cell>
          <cell r="I105">
            <v>0</v>
          </cell>
          <cell r="J105">
            <v>-2.0259999999999998</v>
          </cell>
        </row>
        <row r="106">
          <cell r="B106">
            <v>11</v>
          </cell>
          <cell r="C106">
            <v>-0.43099999999999999</v>
          </cell>
          <cell r="I106">
            <v>3</v>
          </cell>
          <cell r="J106">
            <v>-1.581</v>
          </cell>
        </row>
        <row r="107">
          <cell r="B107">
            <v>12</v>
          </cell>
          <cell r="C107">
            <v>-0.58099999999999996</v>
          </cell>
          <cell r="I107">
            <v>6</v>
          </cell>
          <cell r="J107">
            <v>-1.4259999999999999</v>
          </cell>
        </row>
        <row r="108">
          <cell r="B108">
            <v>13</v>
          </cell>
          <cell r="C108">
            <v>-0.77800000000000002</v>
          </cell>
          <cell r="I108">
            <v>7.7</v>
          </cell>
          <cell r="J108">
            <v>-0.25</v>
          </cell>
        </row>
        <row r="109">
          <cell r="B109">
            <v>14</v>
          </cell>
          <cell r="C109">
            <v>-0.84199999999999997</v>
          </cell>
          <cell r="I109">
            <v>9.875</v>
          </cell>
          <cell r="J109">
            <v>-1.7</v>
          </cell>
        </row>
        <row r="110">
          <cell r="B110">
            <v>15</v>
          </cell>
          <cell r="C110">
            <v>-0.77700000000000002</v>
          </cell>
          <cell r="I110">
            <v>12.375</v>
          </cell>
          <cell r="J110">
            <v>-1.7</v>
          </cell>
        </row>
        <row r="111">
          <cell r="B111">
            <v>16</v>
          </cell>
          <cell r="C111">
            <v>-0.626</v>
          </cell>
          <cell r="I111">
            <v>14.875</v>
          </cell>
          <cell r="J111">
            <v>-1.7</v>
          </cell>
        </row>
        <row r="112">
          <cell r="B112">
            <v>17</v>
          </cell>
          <cell r="C112">
            <v>-0.42599999999999999</v>
          </cell>
          <cell r="I112">
            <v>16.75</v>
          </cell>
          <cell r="J112">
            <v>-0.45</v>
          </cell>
        </row>
        <row r="113">
          <cell r="B113">
            <v>18</v>
          </cell>
          <cell r="C113">
            <v>1.224</v>
          </cell>
          <cell r="I113">
            <v>17</v>
          </cell>
          <cell r="J113">
            <v>-0.42599999999999999</v>
          </cell>
        </row>
        <row r="114">
          <cell r="B114">
            <v>20</v>
          </cell>
          <cell r="C114">
            <v>1.214</v>
          </cell>
          <cell r="I114">
            <v>18</v>
          </cell>
          <cell r="J114">
            <v>1.224</v>
          </cell>
        </row>
        <row r="115">
          <cell r="B115">
            <v>22</v>
          </cell>
          <cell r="C115">
            <v>0.28799999999999998</v>
          </cell>
          <cell r="I115">
            <v>20</v>
          </cell>
          <cell r="J115">
            <v>1.214</v>
          </cell>
        </row>
        <row r="116">
          <cell r="B116">
            <v>30</v>
          </cell>
          <cell r="C116">
            <v>0.29399999999999998</v>
          </cell>
          <cell r="I116">
            <v>22</v>
          </cell>
          <cell r="J116">
            <v>0.28799999999999998</v>
          </cell>
        </row>
        <row r="117">
          <cell r="I117">
            <v>30</v>
          </cell>
          <cell r="J117">
            <v>0.29399999999999998</v>
          </cell>
        </row>
        <row r="129">
          <cell r="B129">
            <v>0</v>
          </cell>
          <cell r="C129">
            <v>-1.266</v>
          </cell>
        </row>
        <row r="130">
          <cell r="B130">
            <v>3</v>
          </cell>
          <cell r="C130">
            <v>-0.86599999999999999</v>
          </cell>
          <cell r="I130">
            <v>3</v>
          </cell>
          <cell r="J130">
            <v>-0.86599999999999999</v>
          </cell>
        </row>
        <row r="131">
          <cell r="B131">
            <v>6</v>
          </cell>
          <cell r="C131">
            <v>-0.56599999999999995</v>
          </cell>
          <cell r="I131">
            <v>6</v>
          </cell>
          <cell r="J131">
            <v>-0.56599999999999995</v>
          </cell>
        </row>
        <row r="132">
          <cell r="B132">
            <v>7</v>
          </cell>
          <cell r="C132">
            <v>-0.17599999999999999</v>
          </cell>
          <cell r="I132">
            <v>7.7009999999999996</v>
          </cell>
          <cell r="J132">
            <v>-1.7</v>
          </cell>
        </row>
        <row r="133">
          <cell r="B133">
            <v>8</v>
          </cell>
          <cell r="C133">
            <v>-0.127</v>
          </cell>
          <cell r="I133">
            <v>10.201000000000001</v>
          </cell>
          <cell r="J133">
            <v>-1.7</v>
          </cell>
        </row>
        <row r="134">
          <cell r="B134">
            <v>9</v>
          </cell>
          <cell r="C134">
            <v>-0.376</v>
          </cell>
          <cell r="I134">
            <v>12.701000000000001</v>
          </cell>
          <cell r="J134">
            <v>-1.7</v>
          </cell>
        </row>
        <row r="135">
          <cell r="B135">
            <v>10</v>
          </cell>
          <cell r="C135">
            <v>-0.61699999999999999</v>
          </cell>
          <cell r="I135">
            <v>14.501000000000001</v>
          </cell>
          <cell r="J135">
            <v>-0.5</v>
          </cell>
        </row>
        <row r="136">
          <cell r="B136">
            <v>11</v>
          </cell>
          <cell r="C136">
            <v>-0.73599999999999999</v>
          </cell>
          <cell r="I136">
            <v>15</v>
          </cell>
          <cell r="J136">
            <v>-0.42699999999999999</v>
          </cell>
        </row>
        <row r="137">
          <cell r="B137">
            <v>12</v>
          </cell>
          <cell r="C137">
            <v>-0.79600000000000004</v>
          </cell>
          <cell r="I137">
            <v>16</v>
          </cell>
          <cell r="J137">
            <v>1.1539999999999999</v>
          </cell>
        </row>
        <row r="138">
          <cell r="B138">
            <v>13</v>
          </cell>
          <cell r="C138">
            <v>-0.74199999999999999</v>
          </cell>
          <cell r="I138">
            <v>19</v>
          </cell>
          <cell r="J138">
            <v>1.149</v>
          </cell>
        </row>
        <row r="139">
          <cell r="B139">
            <v>14</v>
          </cell>
          <cell r="C139">
            <v>-0.61799999999999999</v>
          </cell>
          <cell r="I139">
            <v>20</v>
          </cell>
          <cell r="J139">
            <v>0.29899999999999999</v>
          </cell>
        </row>
        <row r="140">
          <cell r="B140">
            <v>15</v>
          </cell>
          <cell r="C140">
            <v>-0.42699999999999999</v>
          </cell>
          <cell r="I140">
            <v>25</v>
          </cell>
          <cell r="J140">
            <v>-0.52100000000000002</v>
          </cell>
        </row>
        <row r="141">
          <cell r="B141">
            <v>16</v>
          </cell>
          <cell r="C141">
            <v>1.1539999999999999</v>
          </cell>
          <cell r="I141">
            <v>30</v>
          </cell>
          <cell r="J141">
            <v>-0.52600000000000002</v>
          </cell>
        </row>
        <row r="142">
          <cell r="B142">
            <v>19</v>
          </cell>
          <cell r="C142">
            <v>1.149</v>
          </cell>
        </row>
        <row r="143">
          <cell r="B143">
            <v>20</v>
          </cell>
          <cell r="C143">
            <v>0.29899999999999999</v>
          </cell>
        </row>
        <row r="144">
          <cell r="B144">
            <v>25</v>
          </cell>
          <cell r="C144">
            <v>-0.52100000000000002</v>
          </cell>
        </row>
        <row r="145">
          <cell r="B145">
            <v>30</v>
          </cell>
          <cell r="C145">
            <v>-0.52600000000000002</v>
          </cell>
        </row>
        <row r="149">
          <cell r="B149">
            <v>0</v>
          </cell>
          <cell r="C149">
            <v>-1.282</v>
          </cell>
        </row>
        <row r="150">
          <cell r="B150">
            <v>3</v>
          </cell>
          <cell r="C150">
            <v>-1.143</v>
          </cell>
        </row>
        <row r="151">
          <cell r="B151">
            <v>6</v>
          </cell>
          <cell r="C151">
            <v>-1.0820000000000001</v>
          </cell>
        </row>
        <row r="152">
          <cell r="B152">
            <v>7</v>
          </cell>
          <cell r="C152">
            <v>-3.6999999999999998E-2</v>
          </cell>
        </row>
        <row r="153">
          <cell r="B153">
            <v>8</v>
          </cell>
          <cell r="C153">
            <v>4.2999999999999997E-2</v>
          </cell>
        </row>
        <row r="154">
          <cell r="B154">
            <v>9</v>
          </cell>
          <cell r="C154">
            <v>-0.14799999999999999</v>
          </cell>
        </row>
        <row r="155">
          <cell r="B155">
            <v>10</v>
          </cell>
          <cell r="C155">
            <v>-0.35199999999999998</v>
          </cell>
          <cell r="I155">
            <v>0</v>
          </cell>
          <cell r="J155">
            <v>-1.282</v>
          </cell>
        </row>
        <row r="156">
          <cell r="B156">
            <v>11</v>
          </cell>
          <cell r="C156">
            <v>-0.47199999999999998</v>
          </cell>
          <cell r="I156">
            <v>3</v>
          </cell>
          <cell r="J156">
            <v>-1.143</v>
          </cell>
        </row>
        <row r="157">
          <cell r="B157">
            <v>12</v>
          </cell>
          <cell r="C157">
            <v>-0.54200000000000004</v>
          </cell>
          <cell r="I157">
            <v>6</v>
          </cell>
          <cell r="J157">
            <v>-1.0820000000000001</v>
          </cell>
        </row>
        <row r="158">
          <cell r="B158">
            <v>13</v>
          </cell>
          <cell r="C158">
            <v>-0.48199999999999998</v>
          </cell>
          <cell r="I158">
            <v>7</v>
          </cell>
          <cell r="J158">
            <v>-3.6999999999999998E-2</v>
          </cell>
        </row>
        <row r="159">
          <cell r="B159">
            <v>14</v>
          </cell>
          <cell r="C159">
            <v>-0.34300000000000003</v>
          </cell>
          <cell r="I159">
            <v>9.4945000000000004</v>
          </cell>
          <cell r="J159">
            <v>-1.7</v>
          </cell>
        </row>
        <row r="160">
          <cell r="B160">
            <v>15</v>
          </cell>
          <cell r="C160">
            <v>-0.192</v>
          </cell>
          <cell r="I160">
            <v>11.9945</v>
          </cell>
          <cell r="J160">
            <v>-1.7</v>
          </cell>
        </row>
        <row r="161">
          <cell r="B161">
            <v>16</v>
          </cell>
          <cell r="C161">
            <v>0.34799999999999998</v>
          </cell>
          <cell r="I161">
            <v>14.4945</v>
          </cell>
          <cell r="J161">
            <v>-1.7</v>
          </cell>
        </row>
        <row r="162">
          <cell r="B162">
            <v>20</v>
          </cell>
          <cell r="C162">
            <v>0.35299999999999998</v>
          </cell>
          <cell r="I162">
            <v>17.566500000000001</v>
          </cell>
          <cell r="J162">
            <v>0.34799999999999998</v>
          </cell>
        </row>
        <row r="163">
          <cell r="B163">
            <v>25</v>
          </cell>
          <cell r="C163">
            <v>0.35799999999999998</v>
          </cell>
          <cell r="I163">
            <v>20</v>
          </cell>
          <cell r="J163">
            <v>0.35299999999999998</v>
          </cell>
        </row>
        <row r="164">
          <cell r="I164">
            <v>25</v>
          </cell>
          <cell r="J164">
            <v>0.35799999999999998</v>
          </cell>
        </row>
        <row r="167">
          <cell r="B167">
            <v>0</v>
          </cell>
          <cell r="C167">
            <v>0.29799999999999999</v>
          </cell>
        </row>
        <row r="168">
          <cell r="B168">
            <v>5</v>
          </cell>
          <cell r="C168">
            <v>0.29299999999999998</v>
          </cell>
        </row>
        <row r="169">
          <cell r="B169">
            <v>10</v>
          </cell>
          <cell r="C169">
            <v>0.28799999999999998</v>
          </cell>
        </row>
        <row r="170">
          <cell r="B170">
            <v>11</v>
          </cell>
          <cell r="C170">
            <v>-0.29199999999999998</v>
          </cell>
        </row>
        <row r="171">
          <cell r="B171">
            <v>12</v>
          </cell>
          <cell r="C171">
            <v>-0.49299999999999999</v>
          </cell>
        </row>
        <row r="172">
          <cell r="B172">
            <v>13</v>
          </cell>
          <cell r="C172">
            <v>-0.64200000000000002</v>
          </cell>
        </row>
        <row r="173">
          <cell r="B173">
            <v>14</v>
          </cell>
          <cell r="C173">
            <v>-0.69199999999999995</v>
          </cell>
        </row>
        <row r="174">
          <cell r="B174">
            <v>15</v>
          </cell>
          <cell r="C174">
            <v>-0.63300000000000001</v>
          </cell>
          <cell r="I174">
            <v>0</v>
          </cell>
          <cell r="J174">
            <v>0.29799999999999999</v>
          </cell>
        </row>
        <row r="175">
          <cell r="B175">
            <v>16</v>
          </cell>
          <cell r="C175">
            <v>-0.442</v>
          </cell>
          <cell r="I175">
            <v>5</v>
          </cell>
          <cell r="J175">
            <v>0.29299999999999998</v>
          </cell>
        </row>
        <row r="176">
          <cell r="B176">
            <v>17</v>
          </cell>
          <cell r="C176">
            <v>-0.28199999999999997</v>
          </cell>
          <cell r="I176">
            <v>9.8000000000000007</v>
          </cell>
          <cell r="J176">
            <v>0.28799999999999998</v>
          </cell>
        </row>
        <row r="177">
          <cell r="B177">
            <v>18</v>
          </cell>
          <cell r="C177">
            <v>-0.14299999999999999</v>
          </cell>
          <cell r="I177">
            <v>12.782</v>
          </cell>
          <cell r="J177">
            <v>-1.7</v>
          </cell>
        </row>
        <row r="178">
          <cell r="B178">
            <v>20</v>
          </cell>
          <cell r="C178">
            <v>-0.13300000000000001</v>
          </cell>
          <cell r="I178">
            <v>15.282</v>
          </cell>
          <cell r="J178">
            <v>-1.7</v>
          </cell>
        </row>
        <row r="179">
          <cell r="B179">
            <v>22</v>
          </cell>
          <cell r="C179">
            <v>-0.94299999999999995</v>
          </cell>
          <cell r="I179">
            <v>17.782</v>
          </cell>
          <cell r="J179">
            <v>-1.7</v>
          </cell>
        </row>
        <row r="180">
          <cell r="B180">
            <v>25</v>
          </cell>
          <cell r="C180">
            <v>-1.0820000000000001</v>
          </cell>
          <cell r="I180">
            <v>20.032</v>
          </cell>
          <cell r="J180">
            <v>-0.2</v>
          </cell>
        </row>
        <row r="181">
          <cell r="B181">
            <v>27</v>
          </cell>
          <cell r="C181">
            <v>-1.2430000000000001</v>
          </cell>
          <cell r="I181">
            <v>22</v>
          </cell>
          <cell r="J181">
            <v>-0.94299999999999995</v>
          </cell>
        </row>
        <row r="182">
          <cell r="I182">
            <v>25</v>
          </cell>
          <cell r="J182">
            <v>-1.0820000000000001</v>
          </cell>
        </row>
        <row r="183">
          <cell r="I183">
            <v>27</v>
          </cell>
          <cell r="J183">
            <v>-1.2430000000000001</v>
          </cell>
        </row>
        <row r="192">
          <cell r="B192">
            <v>0</v>
          </cell>
          <cell r="C192">
            <v>-1.421</v>
          </cell>
        </row>
        <row r="193">
          <cell r="B193">
            <v>3</v>
          </cell>
          <cell r="C193">
            <v>-1.1519999999999999</v>
          </cell>
        </row>
        <row r="194">
          <cell r="B194">
            <v>5</v>
          </cell>
          <cell r="C194">
            <v>-0.90100000000000002</v>
          </cell>
        </row>
        <row r="195">
          <cell r="B195">
            <v>7</v>
          </cell>
          <cell r="C195">
            <v>-1E-3</v>
          </cell>
        </row>
        <row r="196">
          <cell r="B196">
            <v>9</v>
          </cell>
          <cell r="C196">
            <v>4.8000000000000001E-2</v>
          </cell>
        </row>
        <row r="197">
          <cell r="B197">
            <v>10</v>
          </cell>
          <cell r="C197">
            <v>-9.6000000000000002E-2</v>
          </cell>
        </row>
        <row r="198">
          <cell r="B198">
            <v>11</v>
          </cell>
          <cell r="C198">
            <v>-0.30599999999999999</v>
          </cell>
          <cell r="I198">
            <v>0</v>
          </cell>
          <cell r="J198">
            <v>-1.421</v>
          </cell>
        </row>
        <row r="199">
          <cell r="B199">
            <v>12</v>
          </cell>
          <cell r="C199">
            <v>-0.501</v>
          </cell>
          <cell r="I199">
            <v>3</v>
          </cell>
          <cell r="J199">
            <v>-1.1519999999999999</v>
          </cell>
        </row>
        <row r="200">
          <cell r="B200">
            <v>13</v>
          </cell>
          <cell r="C200">
            <v>-0.54100000000000004</v>
          </cell>
          <cell r="I200">
            <v>5</v>
          </cell>
          <cell r="J200">
            <v>-0.90100000000000002</v>
          </cell>
        </row>
        <row r="201">
          <cell r="B201">
            <v>14</v>
          </cell>
          <cell r="C201">
            <v>-0.60099999999999998</v>
          </cell>
          <cell r="I201">
            <v>7</v>
          </cell>
          <cell r="J201">
            <v>-1E-3</v>
          </cell>
        </row>
        <row r="202">
          <cell r="B202">
            <v>15</v>
          </cell>
          <cell r="C202">
            <v>-0.55100000000000005</v>
          </cell>
          <cell r="I202">
            <v>8</v>
          </cell>
          <cell r="J202">
            <v>4.8000000000000001E-2</v>
          </cell>
        </row>
        <row r="203">
          <cell r="B203">
            <v>16</v>
          </cell>
          <cell r="C203">
            <v>-0.45200000000000001</v>
          </cell>
          <cell r="I203">
            <v>10.622</v>
          </cell>
          <cell r="J203">
            <v>-1.7</v>
          </cell>
        </row>
        <row r="204">
          <cell r="B204">
            <v>17</v>
          </cell>
          <cell r="C204">
            <v>-0.28100000000000003</v>
          </cell>
          <cell r="I204">
            <v>13.122</v>
          </cell>
          <cell r="J204">
            <v>-1.7</v>
          </cell>
        </row>
        <row r="205">
          <cell r="B205">
            <v>18</v>
          </cell>
          <cell r="C205">
            <v>-5.1999999999999998E-2</v>
          </cell>
          <cell r="I205">
            <v>15.622</v>
          </cell>
          <cell r="J205">
            <v>-1.7</v>
          </cell>
        </row>
        <row r="206">
          <cell r="B206">
            <v>19</v>
          </cell>
          <cell r="C206">
            <v>0.38900000000000001</v>
          </cell>
          <cell r="I206">
            <v>18.172000000000001</v>
          </cell>
          <cell r="J206">
            <v>0</v>
          </cell>
        </row>
        <row r="207">
          <cell r="B207">
            <v>25</v>
          </cell>
          <cell r="C207">
            <v>0.39400000000000002</v>
          </cell>
          <cell r="I207">
            <v>19</v>
          </cell>
          <cell r="J207">
            <v>0.38900000000000001</v>
          </cell>
        </row>
        <row r="208">
          <cell r="B208">
            <v>30</v>
          </cell>
          <cell r="C208">
            <v>0.39700000000000002</v>
          </cell>
          <cell r="I208">
            <v>25</v>
          </cell>
          <cell r="J208">
            <v>0.39400000000000002</v>
          </cell>
        </row>
        <row r="211">
          <cell r="B211">
            <v>0</v>
          </cell>
          <cell r="C211">
            <v>0.29399999999999998</v>
          </cell>
        </row>
        <row r="212">
          <cell r="B212">
            <v>5</v>
          </cell>
          <cell r="C212">
            <v>0.28899999999999998</v>
          </cell>
        </row>
        <row r="213">
          <cell r="B213">
            <v>10</v>
          </cell>
          <cell r="C213">
            <v>0.28399999999999997</v>
          </cell>
        </row>
        <row r="214">
          <cell r="B214">
            <v>12</v>
          </cell>
          <cell r="C214">
            <v>-0.11600000000000001</v>
          </cell>
        </row>
        <row r="215">
          <cell r="B215">
            <v>13</v>
          </cell>
          <cell r="C215">
            <v>-0.26700000000000002</v>
          </cell>
        </row>
        <row r="216">
          <cell r="B216">
            <v>14</v>
          </cell>
          <cell r="C216">
            <v>-0.47199999999999998</v>
          </cell>
        </row>
        <row r="217">
          <cell r="B217">
            <v>15</v>
          </cell>
          <cell r="C217">
            <v>-0.54200000000000004</v>
          </cell>
          <cell r="I217">
            <v>0</v>
          </cell>
          <cell r="J217">
            <v>0.29399999999999998</v>
          </cell>
        </row>
        <row r="218">
          <cell r="B218">
            <v>16</v>
          </cell>
          <cell r="C218">
            <v>-0.46700000000000003</v>
          </cell>
          <cell r="I218">
            <v>5</v>
          </cell>
          <cell r="J218">
            <v>0.28899999999999998</v>
          </cell>
        </row>
        <row r="219">
          <cell r="B219">
            <v>17</v>
          </cell>
          <cell r="C219">
            <v>-0.32100000000000001</v>
          </cell>
          <cell r="I219">
            <v>9.5</v>
          </cell>
          <cell r="J219">
            <v>0.28399999999999997</v>
          </cell>
        </row>
        <row r="220">
          <cell r="B220">
            <v>18</v>
          </cell>
          <cell r="C220">
            <v>-0.124</v>
          </cell>
          <cell r="I220">
            <v>12.475999999999999</v>
          </cell>
          <cell r="J220">
            <v>-1.7</v>
          </cell>
        </row>
        <row r="221">
          <cell r="B221">
            <v>20</v>
          </cell>
          <cell r="C221">
            <v>0.30399999999999999</v>
          </cell>
          <cell r="I221">
            <v>14.975999999999999</v>
          </cell>
          <cell r="J221">
            <v>-1.7</v>
          </cell>
        </row>
        <row r="222">
          <cell r="B222">
            <v>25</v>
          </cell>
          <cell r="C222">
            <v>0.309</v>
          </cell>
          <cell r="I222">
            <v>17.475999999999999</v>
          </cell>
          <cell r="J222">
            <v>-1.7</v>
          </cell>
        </row>
        <row r="223">
          <cell r="B223">
            <v>30</v>
          </cell>
          <cell r="C223">
            <v>0.31900000000000001</v>
          </cell>
          <cell r="I223">
            <v>20.481999999999999</v>
          </cell>
          <cell r="J223">
            <v>0.30399999999999999</v>
          </cell>
        </row>
        <row r="224">
          <cell r="I224">
            <v>25</v>
          </cell>
          <cell r="J224">
            <v>0.309</v>
          </cell>
        </row>
        <row r="226">
          <cell r="B226">
            <v>0</v>
          </cell>
          <cell r="C226">
            <v>0.34300000000000003</v>
          </cell>
        </row>
        <row r="227">
          <cell r="B227">
            <v>5</v>
          </cell>
          <cell r="C227">
            <v>0.33300000000000002</v>
          </cell>
        </row>
        <row r="228">
          <cell r="B228">
            <v>10</v>
          </cell>
          <cell r="C228">
            <v>0.29399999999999998</v>
          </cell>
        </row>
        <row r="229">
          <cell r="B229">
            <v>11</v>
          </cell>
          <cell r="C229">
            <v>-6.7000000000000004E-2</v>
          </cell>
        </row>
        <row r="230">
          <cell r="B230">
            <v>12</v>
          </cell>
          <cell r="C230">
            <v>-0.26700000000000002</v>
          </cell>
        </row>
        <row r="231">
          <cell r="B231">
            <v>13</v>
          </cell>
          <cell r="C231">
            <v>-0.40600000000000003</v>
          </cell>
        </row>
        <row r="232">
          <cell r="B232">
            <v>14</v>
          </cell>
          <cell r="C232">
            <v>-0.46600000000000003</v>
          </cell>
        </row>
        <row r="233">
          <cell r="B233">
            <v>15</v>
          </cell>
          <cell r="C233">
            <v>-0.39700000000000002</v>
          </cell>
          <cell r="I233">
            <v>0</v>
          </cell>
          <cell r="J233">
            <v>0.34300000000000003</v>
          </cell>
        </row>
        <row r="234">
          <cell r="B234">
            <v>16</v>
          </cell>
          <cell r="C234">
            <v>-0.26800000000000002</v>
          </cell>
          <cell r="I234">
            <v>5</v>
          </cell>
          <cell r="J234">
            <v>0.33300000000000002</v>
          </cell>
        </row>
        <row r="235">
          <cell r="B235">
            <v>17</v>
          </cell>
          <cell r="C235">
            <v>-6.8000000000000005E-2</v>
          </cell>
          <cell r="I235">
            <v>9</v>
          </cell>
          <cell r="J235">
            <v>0.29399999999999998</v>
          </cell>
        </row>
        <row r="236">
          <cell r="B236">
            <v>18</v>
          </cell>
          <cell r="C236">
            <v>0.25900000000000001</v>
          </cell>
          <cell r="I236">
            <v>11.991</v>
          </cell>
          <cell r="J236">
            <v>-1.7</v>
          </cell>
        </row>
        <row r="237">
          <cell r="B237">
            <v>20</v>
          </cell>
          <cell r="C237">
            <v>0.26400000000000001</v>
          </cell>
          <cell r="I237">
            <v>14.491</v>
          </cell>
          <cell r="J237">
            <v>-1.7</v>
          </cell>
        </row>
        <row r="238">
          <cell r="B238">
            <v>25</v>
          </cell>
          <cell r="C238">
            <v>0.26900000000000002</v>
          </cell>
          <cell r="I238">
            <v>16.991</v>
          </cell>
          <cell r="J238">
            <v>-1.7</v>
          </cell>
        </row>
        <row r="239">
          <cell r="B239">
            <v>30</v>
          </cell>
          <cell r="C239">
            <v>0.27400000000000002</v>
          </cell>
          <cell r="I239">
            <v>19.944499999999998</v>
          </cell>
          <cell r="J239">
            <v>0.26900000000000002</v>
          </cell>
        </row>
        <row r="240">
          <cell r="I240">
            <v>25</v>
          </cell>
          <cell r="J240">
            <v>0.26900000000000002</v>
          </cell>
        </row>
        <row r="242">
          <cell r="B242">
            <v>0</v>
          </cell>
          <cell r="C242">
            <v>0.43099999999999999</v>
          </cell>
        </row>
        <row r="243">
          <cell r="B243">
            <v>5</v>
          </cell>
          <cell r="C243">
            <v>0.41599999999999998</v>
          </cell>
        </row>
        <row r="244">
          <cell r="B244">
            <v>10</v>
          </cell>
          <cell r="C244">
            <v>0.40500000000000003</v>
          </cell>
        </row>
        <row r="245">
          <cell r="B245">
            <v>11</v>
          </cell>
          <cell r="C245">
            <v>-0.28999999999999998</v>
          </cell>
        </row>
        <row r="246">
          <cell r="B246">
            <v>12</v>
          </cell>
          <cell r="C246">
            <v>-0.53400000000000003</v>
          </cell>
        </row>
        <row r="247">
          <cell r="B247">
            <v>12.5</v>
          </cell>
          <cell r="C247">
            <v>-0.71899999999999997</v>
          </cell>
        </row>
        <row r="248">
          <cell r="B248">
            <v>13</v>
          </cell>
          <cell r="C248">
            <v>-0.79</v>
          </cell>
        </row>
        <row r="249">
          <cell r="B249">
            <v>13.5</v>
          </cell>
          <cell r="C249">
            <v>-0.72399999999999998</v>
          </cell>
          <cell r="I249">
            <v>0</v>
          </cell>
          <cell r="J249">
            <v>0.43099999999999999</v>
          </cell>
        </row>
        <row r="250">
          <cell r="B250">
            <v>14</v>
          </cell>
          <cell r="C250">
            <v>-0.53900000000000003</v>
          </cell>
          <cell r="I250">
            <v>5</v>
          </cell>
          <cell r="J250">
            <v>0.41599999999999998</v>
          </cell>
        </row>
        <row r="251">
          <cell r="B251">
            <v>15</v>
          </cell>
          <cell r="C251">
            <v>-0.24399999999999999</v>
          </cell>
          <cell r="I251">
            <v>7.5</v>
          </cell>
          <cell r="J251">
            <v>0.40500000000000003</v>
          </cell>
        </row>
        <row r="252">
          <cell r="B252">
            <v>16</v>
          </cell>
          <cell r="C252">
            <v>0.36099999999999999</v>
          </cell>
          <cell r="I252">
            <v>10.657499999999999</v>
          </cell>
          <cell r="J252">
            <v>-1.7</v>
          </cell>
        </row>
        <row r="253">
          <cell r="B253">
            <v>20</v>
          </cell>
          <cell r="C253">
            <v>0.36599999999999999</v>
          </cell>
          <cell r="I253">
            <v>13.157499999999999</v>
          </cell>
          <cell r="J253">
            <v>-1.7</v>
          </cell>
        </row>
        <row r="254">
          <cell r="B254">
            <v>25</v>
          </cell>
          <cell r="C254">
            <v>0.371</v>
          </cell>
          <cell r="I254">
            <v>15.657499999999999</v>
          </cell>
          <cell r="J254">
            <v>-1.7</v>
          </cell>
        </row>
        <row r="255">
          <cell r="I255">
            <v>18.748999999999999</v>
          </cell>
          <cell r="J255">
            <v>0.36099999999999999</v>
          </cell>
        </row>
        <row r="258">
          <cell r="B258">
            <v>0</v>
          </cell>
          <cell r="C258">
            <v>0.441</v>
          </cell>
        </row>
        <row r="259">
          <cell r="B259">
            <v>5</v>
          </cell>
          <cell r="C259">
            <v>0.436</v>
          </cell>
        </row>
        <row r="260">
          <cell r="B260">
            <v>10</v>
          </cell>
          <cell r="C260">
            <v>0.43099999999999999</v>
          </cell>
        </row>
        <row r="261">
          <cell r="B261">
            <v>11</v>
          </cell>
          <cell r="C261">
            <v>-0.129</v>
          </cell>
        </row>
        <row r="262">
          <cell r="B262">
            <v>12</v>
          </cell>
          <cell r="C262">
            <v>-0.39</v>
          </cell>
        </row>
        <row r="263">
          <cell r="B263">
            <v>13</v>
          </cell>
          <cell r="C263">
            <v>-0.59499999999999997</v>
          </cell>
        </row>
        <row r="264">
          <cell r="B264">
            <v>14</v>
          </cell>
          <cell r="C264">
            <v>-0.81899999999999995</v>
          </cell>
        </row>
        <row r="265">
          <cell r="B265">
            <v>14.5</v>
          </cell>
          <cell r="C265">
            <v>-0.89</v>
          </cell>
          <cell r="I265">
            <v>0</v>
          </cell>
          <cell r="J265">
            <v>0.441</v>
          </cell>
        </row>
        <row r="266">
          <cell r="B266">
            <v>15</v>
          </cell>
          <cell r="C266">
            <v>-0.82</v>
          </cell>
          <cell r="I266">
            <v>5</v>
          </cell>
          <cell r="J266">
            <v>0.436</v>
          </cell>
        </row>
        <row r="267">
          <cell r="B267">
            <v>16</v>
          </cell>
          <cell r="C267">
            <v>-0.61899999999999999</v>
          </cell>
          <cell r="I267">
            <v>10</v>
          </cell>
          <cell r="J267">
            <v>0.43099999999999999</v>
          </cell>
        </row>
        <row r="268">
          <cell r="B268">
            <v>17</v>
          </cell>
          <cell r="C268">
            <v>-0.40400000000000003</v>
          </cell>
          <cell r="I268">
            <v>11</v>
          </cell>
          <cell r="J268">
            <v>-0.129</v>
          </cell>
        </row>
        <row r="269">
          <cell r="B269">
            <v>18</v>
          </cell>
          <cell r="C269">
            <v>-0.129</v>
          </cell>
          <cell r="I269">
            <v>12</v>
          </cell>
          <cell r="J269">
            <v>-0.39</v>
          </cell>
        </row>
        <row r="270">
          <cell r="B270">
            <v>19</v>
          </cell>
          <cell r="C270">
            <v>0.71</v>
          </cell>
          <cell r="I270">
            <v>13</v>
          </cell>
          <cell r="J270">
            <v>-0.59499999999999997</v>
          </cell>
        </row>
        <row r="271">
          <cell r="B271">
            <v>22</v>
          </cell>
          <cell r="C271">
            <v>0.70099999999999996</v>
          </cell>
          <cell r="I271">
            <v>14</v>
          </cell>
          <cell r="J271">
            <v>-0.81899999999999995</v>
          </cell>
        </row>
        <row r="272">
          <cell r="B272">
            <v>23</v>
          </cell>
          <cell r="C272">
            <v>-0.34399999999999997</v>
          </cell>
          <cell r="I272">
            <v>14.5</v>
          </cell>
          <cell r="J272">
            <v>-0.89</v>
          </cell>
        </row>
        <row r="273">
          <cell r="B273">
            <v>24</v>
          </cell>
          <cell r="C273">
            <v>-0.64400000000000002</v>
          </cell>
          <cell r="I273">
            <v>15</v>
          </cell>
          <cell r="J273">
            <v>-0.82</v>
          </cell>
        </row>
        <row r="274">
          <cell r="B274">
            <v>25</v>
          </cell>
          <cell r="C274">
            <v>-0.79900000000000004</v>
          </cell>
          <cell r="I274">
            <v>16</v>
          </cell>
          <cell r="J274">
            <v>-0.61899999999999999</v>
          </cell>
        </row>
        <row r="275">
          <cell r="B275">
            <v>26</v>
          </cell>
          <cell r="C275">
            <v>-0.86399999999999999</v>
          </cell>
          <cell r="I275">
            <v>17.621500000000001</v>
          </cell>
          <cell r="J275">
            <v>-1.7</v>
          </cell>
        </row>
        <row r="276">
          <cell r="B276">
            <v>27</v>
          </cell>
          <cell r="C276">
            <v>-0.80400000000000005</v>
          </cell>
          <cell r="I276">
            <v>20.121500000000001</v>
          </cell>
          <cell r="J276">
            <v>-1.7</v>
          </cell>
        </row>
        <row r="277">
          <cell r="B277">
            <v>28</v>
          </cell>
          <cell r="C277">
            <v>-0.63900000000000001</v>
          </cell>
          <cell r="I277">
            <v>22.621500000000001</v>
          </cell>
          <cell r="J277">
            <v>-1.7</v>
          </cell>
        </row>
        <row r="278">
          <cell r="B278">
            <v>29</v>
          </cell>
          <cell r="C278">
            <v>-0.33900000000000002</v>
          </cell>
          <cell r="I278">
            <v>24.213000000000001</v>
          </cell>
          <cell r="J278">
            <v>-0.63900000000000001</v>
          </cell>
        </row>
        <row r="279">
          <cell r="B279">
            <v>30</v>
          </cell>
          <cell r="C279">
            <v>0.45600000000000002</v>
          </cell>
          <cell r="I279">
            <v>25</v>
          </cell>
          <cell r="J279">
            <v>-0.79900000000000004</v>
          </cell>
        </row>
        <row r="280">
          <cell r="B280">
            <v>35</v>
          </cell>
          <cell r="C280">
            <v>0.46100000000000002</v>
          </cell>
          <cell r="I280">
            <v>26</v>
          </cell>
          <cell r="J280">
            <v>-0.86399999999999999</v>
          </cell>
        </row>
        <row r="281">
          <cell r="B281">
            <v>40</v>
          </cell>
          <cell r="C281">
            <v>0.47099999999999997</v>
          </cell>
          <cell r="I281">
            <v>27</v>
          </cell>
          <cell r="J281">
            <v>-0.80400000000000005</v>
          </cell>
        </row>
        <row r="285">
          <cell r="B285">
            <v>0</v>
          </cell>
          <cell r="C285">
            <v>0.84099999999999997</v>
          </cell>
        </row>
        <row r="286">
          <cell r="B286">
            <v>5</v>
          </cell>
          <cell r="C286">
            <v>0.84599999999999997</v>
          </cell>
        </row>
        <row r="287">
          <cell r="B287">
            <v>10</v>
          </cell>
          <cell r="C287">
            <v>0.85099999999999998</v>
          </cell>
        </row>
        <row r="288">
          <cell r="B288">
            <v>11</v>
          </cell>
          <cell r="C288">
            <v>-0.129</v>
          </cell>
        </row>
        <row r="289">
          <cell r="B289">
            <v>12</v>
          </cell>
          <cell r="C289">
            <v>-0.28399999999999997</v>
          </cell>
        </row>
        <row r="290">
          <cell r="B290">
            <v>13</v>
          </cell>
          <cell r="C290">
            <v>-0.39</v>
          </cell>
        </row>
        <row r="291">
          <cell r="B291">
            <v>14</v>
          </cell>
          <cell r="C291">
            <v>-0.64900000000000002</v>
          </cell>
        </row>
        <row r="292">
          <cell r="B292">
            <v>15</v>
          </cell>
          <cell r="C292">
            <v>-0.81899999999999995</v>
          </cell>
          <cell r="I292">
            <v>0</v>
          </cell>
          <cell r="J292">
            <v>0.84099999999999997</v>
          </cell>
        </row>
        <row r="293">
          <cell r="B293">
            <v>15.5</v>
          </cell>
          <cell r="C293">
            <v>-0.88</v>
          </cell>
          <cell r="I293">
            <v>5</v>
          </cell>
          <cell r="J293">
            <v>0.84599999999999997</v>
          </cell>
        </row>
        <row r="294">
          <cell r="B294">
            <v>16</v>
          </cell>
          <cell r="C294">
            <v>-0.82399999999999995</v>
          </cell>
          <cell r="I294">
            <v>10</v>
          </cell>
          <cell r="J294">
            <v>0.85099999999999998</v>
          </cell>
        </row>
        <row r="295">
          <cell r="B295">
            <v>17</v>
          </cell>
          <cell r="C295">
            <v>-0.64400000000000002</v>
          </cell>
          <cell r="I295">
            <v>11</v>
          </cell>
          <cell r="J295">
            <v>-0.129</v>
          </cell>
        </row>
        <row r="296">
          <cell r="B296">
            <v>18</v>
          </cell>
          <cell r="C296">
            <v>-0.45400000000000001</v>
          </cell>
          <cell r="I296">
            <v>13.3565</v>
          </cell>
          <cell r="J296">
            <v>-1.7</v>
          </cell>
        </row>
        <row r="297">
          <cell r="B297">
            <v>19</v>
          </cell>
          <cell r="C297">
            <v>-0.24399999999999999</v>
          </cell>
          <cell r="I297">
            <v>15.8565</v>
          </cell>
          <cell r="J297">
            <v>-1.7</v>
          </cell>
        </row>
        <row r="298">
          <cell r="B298">
            <v>20</v>
          </cell>
          <cell r="C298">
            <v>0.1</v>
          </cell>
          <cell r="I298">
            <v>18.3565</v>
          </cell>
          <cell r="J298">
            <v>-1.7</v>
          </cell>
        </row>
        <row r="299">
          <cell r="B299">
            <v>21</v>
          </cell>
          <cell r="C299">
            <v>0.51</v>
          </cell>
          <cell r="I299">
            <v>21.671500000000002</v>
          </cell>
          <cell r="J299">
            <v>0.51</v>
          </cell>
        </row>
        <row r="300">
          <cell r="B300">
            <v>25</v>
          </cell>
          <cell r="C300">
            <v>0.51600000000000001</v>
          </cell>
          <cell r="I300">
            <v>25</v>
          </cell>
          <cell r="J300">
            <v>0.51600000000000001</v>
          </cell>
        </row>
        <row r="301">
          <cell r="B301">
            <v>30</v>
          </cell>
          <cell r="C301">
            <v>0.52600000000000002</v>
          </cell>
          <cell r="I301">
            <v>30</v>
          </cell>
          <cell r="J301">
            <v>0.52600000000000002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9"/>
  <sheetViews>
    <sheetView topLeftCell="A289" zoomScale="180" zoomScaleNormal="180" zoomScaleSheetLayoutView="70" workbookViewId="0">
      <selection activeCell="A82" sqref="A82:XFD82"/>
    </sheetView>
  </sheetViews>
  <sheetFormatPr defaultRowHeight="12.75" x14ac:dyDescent="0.2"/>
  <cols>
    <col min="1" max="1" width="2" style="21" customWidth="1"/>
    <col min="2" max="2" width="8.140625" style="32" customWidth="1"/>
    <col min="3" max="3" width="8.5703125" style="33" customWidth="1"/>
    <col min="4" max="4" width="11.140625" style="33" customWidth="1"/>
    <col min="5" max="7" width="8.140625" style="21" hidden="1" customWidth="1"/>
    <col min="8" max="8" width="7.5703125" style="21" hidden="1" customWidth="1"/>
    <col min="9" max="9" width="7.42578125" style="21" hidden="1" customWidth="1"/>
    <col min="10" max="10" width="7.42578125" style="41" hidden="1" customWidth="1"/>
    <col min="11" max="12" width="7.42578125" style="21" hidden="1" customWidth="1"/>
    <col min="13" max="13" width="10.42578125" style="21" hidden="1" customWidth="1"/>
    <col min="14" max="14" width="4" style="21" customWidth="1"/>
    <col min="15" max="16" width="10.140625" style="21" customWidth="1"/>
    <col min="17" max="17" width="8.7109375" style="21" customWidth="1"/>
    <col min="18" max="18" width="9.140625" style="21"/>
    <col min="19" max="19" width="23" style="21" customWidth="1"/>
    <col min="20" max="20" width="5.5703125" style="21" customWidth="1"/>
    <col min="21" max="258" width="9.140625" style="21"/>
    <col min="259" max="263" width="8.140625" style="21" customWidth="1"/>
    <col min="264" max="264" width="2.85546875" style="21" customWidth="1"/>
    <col min="265" max="269" width="7.42578125" style="21" customWidth="1"/>
    <col min="270" max="272" width="10.140625" style="21" customWidth="1"/>
    <col min="273" max="273" width="8.7109375" style="21" customWidth="1"/>
    <col min="274" max="514" width="9.140625" style="21"/>
    <col min="515" max="519" width="8.140625" style="21" customWidth="1"/>
    <col min="520" max="520" width="2.85546875" style="21" customWidth="1"/>
    <col min="521" max="525" width="7.42578125" style="21" customWidth="1"/>
    <col min="526" max="528" width="10.140625" style="21" customWidth="1"/>
    <col min="529" max="529" width="8.7109375" style="21" customWidth="1"/>
    <col min="530" max="770" width="9.140625" style="21"/>
    <col min="771" max="775" width="8.140625" style="21" customWidth="1"/>
    <col min="776" max="776" width="2.85546875" style="21" customWidth="1"/>
    <col min="777" max="781" width="7.42578125" style="21" customWidth="1"/>
    <col min="782" max="784" width="10.140625" style="21" customWidth="1"/>
    <col min="785" max="785" width="8.7109375" style="21" customWidth="1"/>
    <col min="786" max="1026" width="9.140625" style="21"/>
    <col min="1027" max="1031" width="8.140625" style="21" customWidth="1"/>
    <col min="1032" max="1032" width="2.85546875" style="21" customWidth="1"/>
    <col min="1033" max="1037" width="7.42578125" style="21" customWidth="1"/>
    <col min="1038" max="1040" width="10.140625" style="21" customWidth="1"/>
    <col min="1041" max="1041" width="8.7109375" style="21" customWidth="1"/>
    <col min="1042" max="1282" width="9.140625" style="21"/>
    <col min="1283" max="1287" width="8.140625" style="21" customWidth="1"/>
    <col min="1288" max="1288" width="2.85546875" style="21" customWidth="1"/>
    <col min="1289" max="1293" width="7.42578125" style="21" customWidth="1"/>
    <col min="1294" max="1296" width="10.140625" style="21" customWidth="1"/>
    <col min="1297" max="1297" width="8.7109375" style="21" customWidth="1"/>
    <col min="1298" max="1538" width="9.140625" style="21"/>
    <col min="1539" max="1543" width="8.140625" style="21" customWidth="1"/>
    <col min="1544" max="1544" width="2.85546875" style="21" customWidth="1"/>
    <col min="1545" max="1549" width="7.42578125" style="21" customWidth="1"/>
    <col min="1550" max="1552" width="10.140625" style="21" customWidth="1"/>
    <col min="1553" max="1553" width="8.7109375" style="21" customWidth="1"/>
    <col min="1554" max="1794" width="9.140625" style="21"/>
    <col min="1795" max="1799" width="8.140625" style="21" customWidth="1"/>
    <col min="1800" max="1800" width="2.85546875" style="21" customWidth="1"/>
    <col min="1801" max="1805" width="7.42578125" style="21" customWidth="1"/>
    <col min="1806" max="1808" width="10.140625" style="21" customWidth="1"/>
    <col min="1809" max="1809" width="8.7109375" style="21" customWidth="1"/>
    <col min="1810" max="2050" width="9.140625" style="21"/>
    <col min="2051" max="2055" width="8.140625" style="21" customWidth="1"/>
    <col min="2056" max="2056" width="2.85546875" style="21" customWidth="1"/>
    <col min="2057" max="2061" width="7.42578125" style="21" customWidth="1"/>
    <col min="2062" max="2064" width="10.140625" style="21" customWidth="1"/>
    <col min="2065" max="2065" width="8.7109375" style="21" customWidth="1"/>
    <col min="2066" max="2306" width="9.140625" style="21"/>
    <col min="2307" max="2311" width="8.140625" style="21" customWidth="1"/>
    <col min="2312" max="2312" width="2.85546875" style="21" customWidth="1"/>
    <col min="2313" max="2317" width="7.42578125" style="21" customWidth="1"/>
    <col min="2318" max="2320" width="10.140625" style="21" customWidth="1"/>
    <col min="2321" max="2321" width="8.7109375" style="21" customWidth="1"/>
    <col min="2322" max="2562" width="9.140625" style="21"/>
    <col min="2563" max="2567" width="8.140625" style="21" customWidth="1"/>
    <col min="2568" max="2568" width="2.85546875" style="21" customWidth="1"/>
    <col min="2569" max="2573" width="7.42578125" style="21" customWidth="1"/>
    <col min="2574" max="2576" width="10.140625" style="21" customWidth="1"/>
    <col min="2577" max="2577" width="8.7109375" style="21" customWidth="1"/>
    <col min="2578" max="2818" width="9.140625" style="21"/>
    <col min="2819" max="2823" width="8.140625" style="21" customWidth="1"/>
    <col min="2824" max="2824" width="2.85546875" style="21" customWidth="1"/>
    <col min="2825" max="2829" width="7.42578125" style="21" customWidth="1"/>
    <col min="2830" max="2832" width="10.140625" style="21" customWidth="1"/>
    <col min="2833" max="2833" width="8.7109375" style="21" customWidth="1"/>
    <col min="2834" max="3074" width="9.140625" style="21"/>
    <col min="3075" max="3079" width="8.140625" style="21" customWidth="1"/>
    <col min="3080" max="3080" width="2.85546875" style="21" customWidth="1"/>
    <col min="3081" max="3085" width="7.42578125" style="21" customWidth="1"/>
    <col min="3086" max="3088" width="10.140625" style="21" customWidth="1"/>
    <col min="3089" max="3089" width="8.7109375" style="21" customWidth="1"/>
    <col min="3090" max="3330" width="9.140625" style="21"/>
    <col min="3331" max="3335" width="8.140625" style="21" customWidth="1"/>
    <col min="3336" max="3336" width="2.85546875" style="21" customWidth="1"/>
    <col min="3337" max="3341" width="7.42578125" style="21" customWidth="1"/>
    <col min="3342" max="3344" width="10.140625" style="21" customWidth="1"/>
    <col min="3345" max="3345" width="8.7109375" style="21" customWidth="1"/>
    <col min="3346" max="3586" width="9.140625" style="21"/>
    <col min="3587" max="3591" width="8.140625" style="21" customWidth="1"/>
    <col min="3592" max="3592" width="2.85546875" style="21" customWidth="1"/>
    <col min="3593" max="3597" width="7.42578125" style="21" customWidth="1"/>
    <col min="3598" max="3600" width="10.140625" style="21" customWidth="1"/>
    <col min="3601" max="3601" width="8.7109375" style="21" customWidth="1"/>
    <col min="3602" max="3842" width="9.140625" style="21"/>
    <col min="3843" max="3847" width="8.140625" style="21" customWidth="1"/>
    <col min="3848" max="3848" width="2.85546875" style="21" customWidth="1"/>
    <col min="3849" max="3853" width="7.42578125" style="21" customWidth="1"/>
    <col min="3854" max="3856" width="10.140625" style="21" customWidth="1"/>
    <col min="3857" max="3857" width="8.7109375" style="21" customWidth="1"/>
    <col min="3858" max="4098" width="9.140625" style="21"/>
    <col min="4099" max="4103" width="8.140625" style="21" customWidth="1"/>
    <col min="4104" max="4104" width="2.85546875" style="21" customWidth="1"/>
    <col min="4105" max="4109" width="7.42578125" style="21" customWidth="1"/>
    <col min="4110" max="4112" width="10.140625" style="21" customWidth="1"/>
    <col min="4113" max="4113" width="8.7109375" style="21" customWidth="1"/>
    <col min="4114" max="4354" width="9.140625" style="21"/>
    <col min="4355" max="4359" width="8.140625" style="21" customWidth="1"/>
    <col min="4360" max="4360" width="2.85546875" style="21" customWidth="1"/>
    <col min="4361" max="4365" width="7.42578125" style="21" customWidth="1"/>
    <col min="4366" max="4368" width="10.140625" style="21" customWidth="1"/>
    <col min="4369" max="4369" width="8.7109375" style="21" customWidth="1"/>
    <col min="4370" max="4610" width="9.140625" style="21"/>
    <col min="4611" max="4615" width="8.140625" style="21" customWidth="1"/>
    <col min="4616" max="4616" width="2.85546875" style="21" customWidth="1"/>
    <col min="4617" max="4621" width="7.42578125" style="21" customWidth="1"/>
    <col min="4622" max="4624" width="10.140625" style="21" customWidth="1"/>
    <col min="4625" max="4625" width="8.7109375" style="21" customWidth="1"/>
    <col min="4626" max="4866" width="9.140625" style="21"/>
    <col min="4867" max="4871" width="8.140625" style="21" customWidth="1"/>
    <col min="4872" max="4872" width="2.85546875" style="21" customWidth="1"/>
    <col min="4873" max="4877" width="7.42578125" style="21" customWidth="1"/>
    <col min="4878" max="4880" width="10.140625" style="21" customWidth="1"/>
    <col min="4881" max="4881" width="8.7109375" style="21" customWidth="1"/>
    <col min="4882" max="5122" width="9.140625" style="21"/>
    <col min="5123" max="5127" width="8.140625" style="21" customWidth="1"/>
    <col min="5128" max="5128" width="2.85546875" style="21" customWidth="1"/>
    <col min="5129" max="5133" width="7.42578125" style="21" customWidth="1"/>
    <col min="5134" max="5136" width="10.140625" style="21" customWidth="1"/>
    <col min="5137" max="5137" width="8.7109375" style="21" customWidth="1"/>
    <col min="5138" max="5378" width="9.140625" style="21"/>
    <col min="5379" max="5383" width="8.140625" style="21" customWidth="1"/>
    <col min="5384" max="5384" width="2.85546875" style="21" customWidth="1"/>
    <col min="5385" max="5389" width="7.42578125" style="21" customWidth="1"/>
    <col min="5390" max="5392" width="10.140625" style="21" customWidth="1"/>
    <col min="5393" max="5393" width="8.7109375" style="21" customWidth="1"/>
    <col min="5394" max="5634" width="9.140625" style="21"/>
    <col min="5635" max="5639" width="8.140625" style="21" customWidth="1"/>
    <col min="5640" max="5640" width="2.85546875" style="21" customWidth="1"/>
    <col min="5641" max="5645" width="7.42578125" style="21" customWidth="1"/>
    <col min="5646" max="5648" width="10.140625" style="21" customWidth="1"/>
    <col min="5649" max="5649" width="8.7109375" style="21" customWidth="1"/>
    <col min="5650" max="5890" width="9.140625" style="21"/>
    <col min="5891" max="5895" width="8.140625" style="21" customWidth="1"/>
    <col min="5896" max="5896" width="2.85546875" style="21" customWidth="1"/>
    <col min="5897" max="5901" width="7.42578125" style="21" customWidth="1"/>
    <col min="5902" max="5904" width="10.140625" style="21" customWidth="1"/>
    <col min="5905" max="5905" width="8.7109375" style="21" customWidth="1"/>
    <col min="5906" max="6146" width="9.140625" style="21"/>
    <col min="6147" max="6151" width="8.140625" style="21" customWidth="1"/>
    <col min="6152" max="6152" width="2.85546875" style="21" customWidth="1"/>
    <col min="6153" max="6157" width="7.42578125" style="21" customWidth="1"/>
    <col min="6158" max="6160" width="10.140625" style="21" customWidth="1"/>
    <col min="6161" max="6161" width="8.7109375" style="21" customWidth="1"/>
    <col min="6162" max="6402" width="9.140625" style="21"/>
    <col min="6403" max="6407" width="8.140625" style="21" customWidth="1"/>
    <col min="6408" max="6408" width="2.85546875" style="21" customWidth="1"/>
    <col min="6409" max="6413" width="7.42578125" style="21" customWidth="1"/>
    <col min="6414" max="6416" width="10.140625" style="21" customWidth="1"/>
    <col min="6417" max="6417" width="8.7109375" style="21" customWidth="1"/>
    <col min="6418" max="6658" width="9.140625" style="21"/>
    <col min="6659" max="6663" width="8.140625" style="21" customWidth="1"/>
    <col min="6664" max="6664" width="2.85546875" style="21" customWidth="1"/>
    <col min="6665" max="6669" width="7.42578125" style="21" customWidth="1"/>
    <col min="6670" max="6672" width="10.140625" style="21" customWidth="1"/>
    <col min="6673" max="6673" width="8.7109375" style="21" customWidth="1"/>
    <col min="6674" max="6914" width="9.140625" style="21"/>
    <col min="6915" max="6919" width="8.140625" style="21" customWidth="1"/>
    <col min="6920" max="6920" width="2.85546875" style="21" customWidth="1"/>
    <col min="6921" max="6925" width="7.42578125" style="21" customWidth="1"/>
    <col min="6926" max="6928" width="10.140625" style="21" customWidth="1"/>
    <col min="6929" max="6929" width="8.7109375" style="21" customWidth="1"/>
    <col min="6930" max="7170" width="9.140625" style="21"/>
    <col min="7171" max="7175" width="8.140625" style="21" customWidth="1"/>
    <col min="7176" max="7176" width="2.85546875" style="21" customWidth="1"/>
    <col min="7177" max="7181" width="7.42578125" style="21" customWidth="1"/>
    <col min="7182" max="7184" width="10.140625" style="21" customWidth="1"/>
    <col min="7185" max="7185" width="8.7109375" style="21" customWidth="1"/>
    <col min="7186" max="7426" width="9.140625" style="21"/>
    <col min="7427" max="7431" width="8.140625" style="21" customWidth="1"/>
    <col min="7432" max="7432" width="2.85546875" style="21" customWidth="1"/>
    <col min="7433" max="7437" width="7.42578125" style="21" customWidth="1"/>
    <col min="7438" max="7440" width="10.140625" style="21" customWidth="1"/>
    <col min="7441" max="7441" width="8.7109375" style="21" customWidth="1"/>
    <col min="7442" max="7682" width="9.140625" style="21"/>
    <col min="7683" max="7687" width="8.140625" style="21" customWidth="1"/>
    <col min="7688" max="7688" width="2.85546875" style="21" customWidth="1"/>
    <col min="7689" max="7693" width="7.42578125" style="21" customWidth="1"/>
    <col min="7694" max="7696" width="10.140625" style="21" customWidth="1"/>
    <col min="7697" max="7697" width="8.7109375" style="21" customWidth="1"/>
    <col min="7698" max="7938" width="9.140625" style="21"/>
    <col min="7939" max="7943" width="8.140625" style="21" customWidth="1"/>
    <col min="7944" max="7944" width="2.85546875" style="21" customWidth="1"/>
    <col min="7945" max="7949" width="7.42578125" style="21" customWidth="1"/>
    <col min="7950" max="7952" width="10.140625" style="21" customWidth="1"/>
    <col min="7953" max="7953" width="8.7109375" style="21" customWidth="1"/>
    <col min="7954" max="8194" width="9.140625" style="21"/>
    <col min="8195" max="8199" width="8.140625" style="21" customWidth="1"/>
    <col min="8200" max="8200" width="2.85546875" style="21" customWidth="1"/>
    <col min="8201" max="8205" width="7.42578125" style="21" customWidth="1"/>
    <col min="8206" max="8208" width="10.140625" style="21" customWidth="1"/>
    <col min="8209" max="8209" width="8.7109375" style="21" customWidth="1"/>
    <col min="8210" max="8450" width="9.140625" style="21"/>
    <col min="8451" max="8455" width="8.140625" style="21" customWidth="1"/>
    <col min="8456" max="8456" width="2.85546875" style="21" customWidth="1"/>
    <col min="8457" max="8461" width="7.42578125" style="21" customWidth="1"/>
    <col min="8462" max="8464" width="10.140625" style="21" customWidth="1"/>
    <col min="8465" max="8465" width="8.7109375" style="21" customWidth="1"/>
    <col min="8466" max="8706" width="9.140625" style="21"/>
    <col min="8707" max="8711" width="8.140625" style="21" customWidth="1"/>
    <col min="8712" max="8712" width="2.85546875" style="21" customWidth="1"/>
    <col min="8713" max="8717" width="7.42578125" style="21" customWidth="1"/>
    <col min="8718" max="8720" width="10.140625" style="21" customWidth="1"/>
    <col min="8721" max="8721" width="8.7109375" style="21" customWidth="1"/>
    <col min="8722" max="8962" width="9.140625" style="21"/>
    <col min="8963" max="8967" width="8.140625" style="21" customWidth="1"/>
    <col min="8968" max="8968" width="2.85546875" style="21" customWidth="1"/>
    <col min="8969" max="8973" width="7.42578125" style="21" customWidth="1"/>
    <col min="8974" max="8976" width="10.140625" style="21" customWidth="1"/>
    <col min="8977" max="8977" width="8.7109375" style="21" customWidth="1"/>
    <col min="8978" max="9218" width="9.140625" style="21"/>
    <col min="9219" max="9223" width="8.140625" style="21" customWidth="1"/>
    <col min="9224" max="9224" width="2.85546875" style="21" customWidth="1"/>
    <col min="9225" max="9229" width="7.42578125" style="21" customWidth="1"/>
    <col min="9230" max="9232" width="10.140625" style="21" customWidth="1"/>
    <col min="9233" max="9233" width="8.7109375" style="21" customWidth="1"/>
    <col min="9234" max="9474" width="9.140625" style="21"/>
    <col min="9475" max="9479" width="8.140625" style="21" customWidth="1"/>
    <col min="9480" max="9480" width="2.85546875" style="21" customWidth="1"/>
    <col min="9481" max="9485" width="7.42578125" style="21" customWidth="1"/>
    <col min="9486" max="9488" width="10.140625" style="21" customWidth="1"/>
    <col min="9489" max="9489" width="8.7109375" style="21" customWidth="1"/>
    <col min="9490" max="9730" width="9.140625" style="21"/>
    <col min="9731" max="9735" width="8.140625" style="21" customWidth="1"/>
    <col min="9736" max="9736" width="2.85546875" style="21" customWidth="1"/>
    <col min="9737" max="9741" width="7.42578125" style="21" customWidth="1"/>
    <col min="9742" max="9744" width="10.140625" style="21" customWidth="1"/>
    <col min="9745" max="9745" width="8.7109375" style="21" customWidth="1"/>
    <col min="9746" max="9986" width="9.140625" style="21"/>
    <col min="9987" max="9991" width="8.140625" style="21" customWidth="1"/>
    <col min="9992" max="9992" width="2.85546875" style="21" customWidth="1"/>
    <col min="9993" max="9997" width="7.42578125" style="21" customWidth="1"/>
    <col min="9998" max="10000" width="10.140625" style="21" customWidth="1"/>
    <col min="10001" max="10001" width="8.7109375" style="21" customWidth="1"/>
    <col min="10002" max="10242" width="9.140625" style="21"/>
    <col min="10243" max="10247" width="8.140625" style="21" customWidth="1"/>
    <col min="10248" max="10248" width="2.85546875" style="21" customWidth="1"/>
    <col min="10249" max="10253" width="7.42578125" style="21" customWidth="1"/>
    <col min="10254" max="10256" width="10.140625" style="21" customWidth="1"/>
    <col min="10257" max="10257" width="8.7109375" style="21" customWidth="1"/>
    <col min="10258" max="10498" width="9.140625" style="21"/>
    <col min="10499" max="10503" width="8.140625" style="21" customWidth="1"/>
    <col min="10504" max="10504" width="2.85546875" style="21" customWidth="1"/>
    <col min="10505" max="10509" width="7.42578125" style="21" customWidth="1"/>
    <col min="10510" max="10512" width="10.140625" style="21" customWidth="1"/>
    <col min="10513" max="10513" width="8.7109375" style="21" customWidth="1"/>
    <col min="10514" max="10754" width="9.140625" style="21"/>
    <col min="10755" max="10759" width="8.140625" style="21" customWidth="1"/>
    <col min="10760" max="10760" width="2.85546875" style="21" customWidth="1"/>
    <col min="10761" max="10765" width="7.42578125" style="21" customWidth="1"/>
    <col min="10766" max="10768" width="10.140625" style="21" customWidth="1"/>
    <col min="10769" max="10769" width="8.7109375" style="21" customWidth="1"/>
    <col min="10770" max="11010" width="9.140625" style="21"/>
    <col min="11011" max="11015" width="8.140625" style="21" customWidth="1"/>
    <col min="11016" max="11016" width="2.85546875" style="21" customWidth="1"/>
    <col min="11017" max="11021" width="7.42578125" style="21" customWidth="1"/>
    <col min="11022" max="11024" width="10.140625" style="21" customWidth="1"/>
    <col min="11025" max="11025" width="8.7109375" style="21" customWidth="1"/>
    <col min="11026" max="11266" width="9.140625" style="21"/>
    <col min="11267" max="11271" width="8.140625" style="21" customWidth="1"/>
    <col min="11272" max="11272" width="2.85546875" style="21" customWidth="1"/>
    <col min="11273" max="11277" width="7.42578125" style="21" customWidth="1"/>
    <col min="11278" max="11280" width="10.140625" style="21" customWidth="1"/>
    <col min="11281" max="11281" width="8.7109375" style="21" customWidth="1"/>
    <col min="11282" max="11522" width="9.140625" style="21"/>
    <col min="11523" max="11527" width="8.140625" style="21" customWidth="1"/>
    <col min="11528" max="11528" width="2.85546875" style="21" customWidth="1"/>
    <col min="11529" max="11533" width="7.42578125" style="21" customWidth="1"/>
    <col min="11534" max="11536" width="10.140625" style="21" customWidth="1"/>
    <col min="11537" max="11537" width="8.7109375" style="21" customWidth="1"/>
    <col min="11538" max="11778" width="9.140625" style="21"/>
    <col min="11779" max="11783" width="8.140625" style="21" customWidth="1"/>
    <col min="11784" max="11784" width="2.85546875" style="21" customWidth="1"/>
    <col min="11785" max="11789" width="7.42578125" style="21" customWidth="1"/>
    <col min="11790" max="11792" width="10.140625" style="21" customWidth="1"/>
    <col min="11793" max="11793" width="8.7109375" style="21" customWidth="1"/>
    <col min="11794" max="12034" width="9.140625" style="21"/>
    <col min="12035" max="12039" width="8.140625" style="21" customWidth="1"/>
    <col min="12040" max="12040" width="2.85546875" style="21" customWidth="1"/>
    <col min="12041" max="12045" width="7.42578125" style="21" customWidth="1"/>
    <col min="12046" max="12048" width="10.140625" style="21" customWidth="1"/>
    <col min="12049" max="12049" width="8.7109375" style="21" customWidth="1"/>
    <col min="12050" max="12290" width="9.140625" style="21"/>
    <col min="12291" max="12295" width="8.140625" style="21" customWidth="1"/>
    <col min="12296" max="12296" width="2.85546875" style="21" customWidth="1"/>
    <col min="12297" max="12301" width="7.42578125" style="21" customWidth="1"/>
    <col min="12302" max="12304" width="10.140625" style="21" customWidth="1"/>
    <col min="12305" max="12305" width="8.7109375" style="21" customWidth="1"/>
    <col min="12306" max="12546" width="9.140625" style="21"/>
    <col min="12547" max="12551" width="8.140625" style="21" customWidth="1"/>
    <col min="12552" max="12552" width="2.85546875" style="21" customWidth="1"/>
    <col min="12553" max="12557" width="7.42578125" style="21" customWidth="1"/>
    <col min="12558" max="12560" width="10.140625" style="21" customWidth="1"/>
    <col min="12561" max="12561" width="8.7109375" style="21" customWidth="1"/>
    <col min="12562" max="12802" width="9.140625" style="21"/>
    <col min="12803" max="12807" width="8.140625" style="21" customWidth="1"/>
    <col min="12808" max="12808" width="2.85546875" style="21" customWidth="1"/>
    <col min="12809" max="12813" width="7.42578125" style="21" customWidth="1"/>
    <col min="12814" max="12816" width="10.140625" style="21" customWidth="1"/>
    <col min="12817" max="12817" width="8.7109375" style="21" customWidth="1"/>
    <col min="12818" max="13058" width="9.140625" style="21"/>
    <col min="13059" max="13063" width="8.140625" style="21" customWidth="1"/>
    <col min="13064" max="13064" width="2.85546875" style="21" customWidth="1"/>
    <col min="13065" max="13069" width="7.42578125" style="21" customWidth="1"/>
    <col min="13070" max="13072" width="10.140625" style="21" customWidth="1"/>
    <col min="13073" max="13073" width="8.7109375" style="21" customWidth="1"/>
    <col min="13074" max="13314" width="9.140625" style="21"/>
    <col min="13315" max="13319" width="8.140625" style="21" customWidth="1"/>
    <col min="13320" max="13320" width="2.85546875" style="21" customWidth="1"/>
    <col min="13321" max="13325" width="7.42578125" style="21" customWidth="1"/>
    <col min="13326" max="13328" width="10.140625" style="21" customWidth="1"/>
    <col min="13329" max="13329" width="8.7109375" style="21" customWidth="1"/>
    <col min="13330" max="13570" width="9.140625" style="21"/>
    <col min="13571" max="13575" width="8.140625" style="21" customWidth="1"/>
    <col min="13576" max="13576" width="2.85546875" style="21" customWidth="1"/>
    <col min="13577" max="13581" width="7.42578125" style="21" customWidth="1"/>
    <col min="13582" max="13584" width="10.140625" style="21" customWidth="1"/>
    <col min="13585" max="13585" width="8.7109375" style="21" customWidth="1"/>
    <col min="13586" max="13826" width="9.140625" style="21"/>
    <col min="13827" max="13831" width="8.140625" style="21" customWidth="1"/>
    <col min="13832" max="13832" width="2.85546875" style="21" customWidth="1"/>
    <col min="13833" max="13837" width="7.42578125" style="21" customWidth="1"/>
    <col min="13838" max="13840" width="10.140625" style="21" customWidth="1"/>
    <col min="13841" max="13841" width="8.7109375" style="21" customWidth="1"/>
    <col min="13842" max="14082" width="9.140625" style="21"/>
    <col min="14083" max="14087" width="8.140625" style="21" customWidth="1"/>
    <col min="14088" max="14088" width="2.85546875" style="21" customWidth="1"/>
    <col min="14089" max="14093" width="7.42578125" style="21" customWidth="1"/>
    <col min="14094" max="14096" width="10.140625" style="21" customWidth="1"/>
    <col min="14097" max="14097" width="8.7109375" style="21" customWidth="1"/>
    <col min="14098" max="14338" width="9.140625" style="21"/>
    <col min="14339" max="14343" width="8.140625" style="21" customWidth="1"/>
    <col min="14344" max="14344" width="2.85546875" style="21" customWidth="1"/>
    <col min="14345" max="14349" width="7.42578125" style="21" customWidth="1"/>
    <col min="14350" max="14352" width="10.140625" style="21" customWidth="1"/>
    <col min="14353" max="14353" width="8.7109375" style="21" customWidth="1"/>
    <col min="14354" max="14594" width="9.140625" style="21"/>
    <col min="14595" max="14599" width="8.140625" style="21" customWidth="1"/>
    <col min="14600" max="14600" width="2.85546875" style="21" customWidth="1"/>
    <col min="14601" max="14605" width="7.42578125" style="21" customWidth="1"/>
    <col min="14606" max="14608" width="10.140625" style="21" customWidth="1"/>
    <col min="14609" max="14609" width="8.7109375" style="21" customWidth="1"/>
    <col min="14610" max="14850" width="9.140625" style="21"/>
    <col min="14851" max="14855" width="8.140625" style="21" customWidth="1"/>
    <col min="14856" max="14856" width="2.85546875" style="21" customWidth="1"/>
    <col min="14857" max="14861" width="7.42578125" style="21" customWidth="1"/>
    <col min="14862" max="14864" width="10.140625" style="21" customWidth="1"/>
    <col min="14865" max="14865" width="8.7109375" style="21" customWidth="1"/>
    <col min="14866" max="15106" width="9.140625" style="21"/>
    <col min="15107" max="15111" width="8.140625" style="21" customWidth="1"/>
    <col min="15112" max="15112" width="2.85546875" style="21" customWidth="1"/>
    <col min="15113" max="15117" width="7.42578125" style="21" customWidth="1"/>
    <col min="15118" max="15120" width="10.140625" style="21" customWidth="1"/>
    <col min="15121" max="15121" width="8.7109375" style="21" customWidth="1"/>
    <col min="15122" max="15362" width="9.140625" style="21"/>
    <col min="15363" max="15367" width="8.140625" style="21" customWidth="1"/>
    <col min="15368" max="15368" width="2.85546875" style="21" customWidth="1"/>
    <col min="15369" max="15373" width="7.42578125" style="21" customWidth="1"/>
    <col min="15374" max="15376" width="10.140625" style="21" customWidth="1"/>
    <col min="15377" max="15377" width="8.7109375" style="21" customWidth="1"/>
    <col min="15378" max="15618" width="9.140625" style="21"/>
    <col min="15619" max="15623" width="8.140625" style="21" customWidth="1"/>
    <col min="15624" max="15624" width="2.85546875" style="21" customWidth="1"/>
    <col min="15625" max="15629" width="7.42578125" style="21" customWidth="1"/>
    <col min="15630" max="15632" width="10.140625" style="21" customWidth="1"/>
    <col min="15633" max="15633" width="8.7109375" style="21" customWidth="1"/>
    <col min="15634" max="15874" width="9.140625" style="21"/>
    <col min="15875" max="15879" width="8.140625" style="21" customWidth="1"/>
    <col min="15880" max="15880" width="2.85546875" style="21" customWidth="1"/>
    <col min="15881" max="15885" width="7.42578125" style="21" customWidth="1"/>
    <col min="15886" max="15888" width="10.140625" style="21" customWidth="1"/>
    <col min="15889" max="15889" width="8.7109375" style="21" customWidth="1"/>
    <col min="15890" max="16130" width="9.140625" style="21"/>
    <col min="16131" max="16135" width="8.140625" style="21" customWidth="1"/>
    <col min="16136" max="16136" width="2.85546875" style="21" customWidth="1"/>
    <col min="16137" max="16141" width="7.42578125" style="21" customWidth="1"/>
    <col min="16142" max="16144" width="10.140625" style="21" customWidth="1"/>
    <col min="16145" max="16145" width="8.7109375" style="21" customWidth="1"/>
    <col min="16146" max="16384" width="9.140625" style="21"/>
  </cols>
  <sheetData>
    <row r="1" spans="1:22" ht="49.9" customHeight="1" x14ac:dyDescent="0.2">
      <c r="A1" s="55" t="s">
        <v>107</v>
      </c>
      <c r="B1" s="55"/>
      <c r="C1" s="55"/>
      <c r="D1" s="55"/>
      <c r="E1" s="55"/>
      <c r="F1" s="55"/>
      <c r="G1" s="55"/>
      <c r="H1" s="55"/>
      <c r="I1" s="55"/>
      <c r="J1" s="55"/>
      <c r="K1" s="55"/>
      <c r="L1" s="55"/>
      <c r="M1" s="55"/>
      <c r="N1" s="55"/>
      <c r="O1" s="55"/>
      <c r="P1" s="55"/>
      <c r="Q1" s="55"/>
      <c r="R1" s="55"/>
      <c r="S1" s="55"/>
      <c r="T1" s="55"/>
      <c r="U1" s="20"/>
      <c r="V1" s="20"/>
    </row>
    <row r="2" spans="1:22" ht="15" x14ac:dyDescent="0.2">
      <c r="B2" s="44"/>
      <c r="C2" s="22"/>
      <c r="D2" s="22"/>
      <c r="E2" s="44"/>
      <c r="F2" s="44"/>
      <c r="G2" s="44"/>
      <c r="H2" s="44"/>
      <c r="I2" s="44"/>
      <c r="J2" s="44"/>
      <c r="K2" s="44"/>
      <c r="L2" s="44"/>
      <c r="M2" s="44"/>
      <c r="N2" s="44"/>
      <c r="O2" s="44"/>
      <c r="P2" s="44"/>
      <c r="Q2" s="44"/>
      <c r="R2" s="44"/>
      <c r="S2" s="44"/>
      <c r="T2" s="20"/>
      <c r="U2" s="20"/>
      <c r="V2" s="20"/>
    </row>
    <row r="3" spans="1:22" ht="15" x14ac:dyDescent="0.2">
      <c r="B3" s="23" t="s">
        <v>70</v>
      </c>
      <c r="C3" s="23"/>
      <c r="D3" s="53">
        <v>0</v>
      </c>
      <c r="E3" s="53"/>
      <c r="J3" s="44"/>
      <c r="K3" s="44"/>
      <c r="L3" s="44"/>
      <c r="M3" s="44"/>
      <c r="N3" s="24"/>
      <c r="O3" s="24"/>
      <c r="P3" s="24"/>
    </row>
    <row r="4" spans="1:22" x14ac:dyDescent="0.2">
      <c r="B4" s="51"/>
      <c r="C4" s="51"/>
      <c r="D4" s="51"/>
      <c r="E4" s="51"/>
      <c r="F4" s="51"/>
      <c r="G4" s="51"/>
      <c r="I4" s="51" t="s">
        <v>71</v>
      </c>
      <c r="J4" s="51"/>
      <c r="K4" s="51"/>
      <c r="L4" s="51"/>
      <c r="M4" s="51"/>
      <c r="N4" s="25"/>
      <c r="O4" s="25"/>
      <c r="P4" s="25"/>
    </row>
    <row r="5" spans="1:22" x14ac:dyDescent="0.2">
      <c r="B5" s="26">
        <v>0</v>
      </c>
      <c r="C5" s="27">
        <v>0.89300000000000002</v>
      </c>
      <c r="D5" s="42" t="s">
        <v>108</v>
      </c>
      <c r="E5" s="43"/>
      <c r="F5" s="43"/>
      <c r="G5" s="43"/>
      <c r="H5" s="43"/>
      <c r="I5" s="28"/>
      <c r="J5" s="29"/>
      <c r="K5" s="42"/>
      <c r="L5" s="43"/>
      <c r="M5" s="42"/>
      <c r="N5" s="30"/>
      <c r="O5" s="30"/>
      <c r="P5" s="30"/>
      <c r="R5" s="31"/>
    </row>
    <row r="6" spans="1:22" x14ac:dyDescent="0.2">
      <c r="B6" s="26">
        <v>5</v>
      </c>
      <c r="C6" s="27">
        <v>0.90300000000000002</v>
      </c>
      <c r="D6" s="27"/>
      <c r="E6" s="42">
        <f>(C5+C6)/2</f>
        <v>0.89800000000000002</v>
      </c>
      <c r="F6" s="43">
        <f>B6-B5</f>
        <v>5</v>
      </c>
      <c r="G6" s="42">
        <f>E6*F6</f>
        <v>4.49</v>
      </c>
      <c r="H6" s="43"/>
      <c r="I6" s="26">
        <v>0</v>
      </c>
      <c r="J6" s="27">
        <v>0.89300000000000002</v>
      </c>
      <c r="K6" s="42"/>
      <c r="L6" s="43"/>
      <c r="M6" s="42"/>
      <c r="N6" s="30"/>
      <c r="O6" s="30"/>
      <c r="P6" s="30"/>
      <c r="Q6" s="32"/>
      <c r="R6" s="31"/>
    </row>
    <row r="7" spans="1:22" x14ac:dyDescent="0.2">
      <c r="B7" s="26">
        <v>10</v>
      </c>
      <c r="C7" s="27">
        <v>0.94799999999999995</v>
      </c>
      <c r="D7" s="27" t="s">
        <v>22</v>
      </c>
      <c r="E7" s="42">
        <f t="shared" ref="E7:E18" si="0">(C6+C7)/2</f>
        <v>0.92549999999999999</v>
      </c>
      <c r="F7" s="43">
        <f t="shared" ref="F7:F18" si="1">B7-B6</f>
        <v>5</v>
      </c>
      <c r="G7" s="42">
        <f t="shared" ref="G7:G18" si="2">E7*F7</f>
        <v>4.6274999999999995</v>
      </c>
      <c r="H7" s="43"/>
      <c r="I7" s="26">
        <v>5</v>
      </c>
      <c r="J7" s="27">
        <v>0.90300000000000002</v>
      </c>
      <c r="K7" s="42">
        <f t="shared" ref="K7:K12" si="3">AVERAGE(J6,J7)</f>
        <v>0.89800000000000002</v>
      </c>
      <c r="L7" s="43">
        <f t="shared" ref="L7:L12" si="4">I7-I6</f>
        <v>5</v>
      </c>
      <c r="M7" s="42">
        <f t="shared" ref="M7:M18" si="5">L7*K7</f>
        <v>4.49</v>
      </c>
      <c r="N7" s="30"/>
      <c r="O7" s="30"/>
      <c r="P7" s="30"/>
      <c r="Q7" s="32"/>
      <c r="R7" s="31"/>
    </row>
    <row r="8" spans="1:22" x14ac:dyDescent="0.2">
      <c r="B8" s="26">
        <v>11</v>
      </c>
      <c r="C8" s="27">
        <v>-0.25700000000000001</v>
      </c>
      <c r="D8" s="27"/>
      <c r="E8" s="42">
        <f t="shared" si="0"/>
        <v>0.34549999999999997</v>
      </c>
      <c r="F8" s="43">
        <f t="shared" si="1"/>
        <v>1</v>
      </c>
      <c r="G8" s="42">
        <f t="shared" si="2"/>
        <v>0.34549999999999997</v>
      </c>
      <c r="H8" s="43"/>
      <c r="I8" s="26">
        <v>10</v>
      </c>
      <c r="J8" s="27">
        <v>0.94799999999999995</v>
      </c>
      <c r="K8" s="42">
        <f t="shared" si="3"/>
        <v>0.92549999999999999</v>
      </c>
      <c r="L8" s="43">
        <f t="shared" si="4"/>
        <v>5</v>
      </c>
      <c r="M8" s="42">
        <f t="shared" si="5"/>
        <v>4.6274999999999995</v>
      </c>
      <c r="N8" s="30"/>
      <c r="O8" s="30"/>
      <c r="P8" s="30"/>
      <c r="Q8" s="32"/>
      <c r="R8" s="31"/>
    </row>
    <row r="9" spans="1:22" x14ac:dyDescent="0.2">
      <c r="B9" s="26">
        <v>12</v>
      </c>
      <c r="C9" s="27">
        <v>-0.60299999999999998</v>
      </c>
      <c r="D9" s="27"/>
      <c r="E9" s="42">
        <f t="shared" si="0"/>
        <v>-0.43</v>
      </c>
      <c r="F9" s="43">
        <f t="shared" si="1"/>
        <v>1</v>
      </c>
      <c r="G9" s="42">
        <f t="shared" si="2"/>
        <v>-0.43</v>
      </c>
      <c r="H9" s="43"/>
      <c r="I9" s="26">
        <v>11</v>
      </c>
      <c r="J9" s="27">
        <v>-0.25700000000000001</v>
      </c>
      <c r="K9" s="42">
        <f t="shared" si="3"/>
        <v>0.34549999999999997</v>
      </c>
      <c r="L9" s="43">
        <f t="shared" si="4"/>
        <v>1</v>
      </c>
      <c r="M9" s="42">
        <f t="shared" si="5"/>
        <v>0.34549999999999997</v>
      </c>
      <c r="N9" s="30"/>
      <c r="O9" s="30"/>
      <c r="P9" s="30"/>
      <c r="Q9" s="32"/>
      <c r="R9" s="31"/>
    </row>
    <row r="10" spans="1:22" x14ac:dyDescent="0.2">
      <c r="B10" s="26">
        <v>14</v>
      </c>
      <c r="C10" s="27">
        <v>-0.80300000000000005</v>
      </c>
      <c r="D10" s="27"/>
      <c r="E10" s="42">
        <f t="shared" si="0"/>
        <v>-0.70300000000000007</v>
      </c>
      <c r="F10" s="43">
        <f t="shared" si="1"/>
        <v>2</v>
      </c>
      <c r="G10" s="42">
        <f t="shared" si="2"/>
        <v>-1.4060000000000001</v>
      </c>
      <c r="H10" s="43"/>
      <c r="I10" s="26">
        <v>12</v>
      </c>
      <c r="J10" s="27">
        <v>-0.60299999999999998</v>
      </c>
      <c r="K10" s="42">
        <f t="shared" si="3"/>
        <v>-0.43</v>
      </c>
      <c r="L10" s="43">
        <f t="shared" si="4"/>
        <v>1</v>
      </c>
      <c r="M10" s="42">
        <f t="shared" si="5"/>
        <v>-0.43</v>
      </c>
      <c r="N10" s="30"/>
      <c r="O10" s="30"/>
      <c r="P10" s="30"/>
      <c r="Q10" s="32"/>
      <c r="R10" s="31"/>
    </row>
    <row r="11" spans="1:22" x14ac:dyDescent="0.2">
      <c r="B11" s="26">
        <v>16</v>
      </c>
      <c r="C11" s="27">
        <v>-1.004</v>
      </c>
      <c r="D11" s="27"/>
      <c r="E11" s="42">
        <f t="shared" si="0"/>
        <v>-0.90349999999999997</v>
      </c>
      <c r="F11" s="43">
        <f t="shared" si="1"/>
        <v>2</v>
      </c>
      <c r="G11" s="42">
        <f t="shared" si="2"/>
        <v>-1.8069999999999999</v>
      </c>
      <c r="H11" s="43"/>
      <c r="I11" s="38">
        <f>I10+(J10-J11)*1.5</f>
        <v>13.6455</v>
      </c>
      <c r="J11" s="39">
        <v>-1.7</v>
      </c>
      <c r="K11" s="42">
        <f t="shared" si="3"/>
        <v>-1.1515</v>
      </c>
      <c r="L11" s="43">
        <f t="shared" si="4"/>
        <v>1.6455000000000002</v>
      </c>
      <c r="M11" s="42">
        <f t="shared" si="5"/>
        <v>-1.8947932500000002</v>
      </c>
      <c r="N11" s="30"/>
      <c r="O11" s="30"/>
      <c r="P11" s="30"/>
      <c r="Q11" s="32"/>
      <c r="R11" s="31"/>
    </row>
    <row r="12" spans="1:22" x14ac:dyDescent="0.2">
      <c r="B12" s="26">
        <v>16.5</v>
      </c>
      <c r="C12" s="27">
        <v>-1.0629999999999999</v>
      </c>
      <c r="D12" s="27"/>
      <c r="E12" s="42">
        <f t="shared" si="0"/>
        <v>-1.0335000000000001</v>
      </c>
      <c r="F12" s="43">
        <f t="shared" si="1"/>
        <v>0.5</v>
      </c>
      <c r="G12" s="42">
        <f t="shared" si="2"/>
        <v>-0.51675000000000004</v>
      </c>
      <c r="H12" s="43"/>
      <c r="I12" s="45">
        <f>I11+2.5</f>
        <v>16.145499999999998</v>
      </c>
      <c r="J12" s="46">
        <f>J11</f>
        <v>-1.7</v>
      </c>
      <c r="K12" s="42">
        <f t="shared" si="3"/>
        <v>-1.7</v>
      </c>
      <c r="L12" s="43">
        <f t="shared" si="4"/>
        <v>2.4999999999999982</v>
      </c>
      <c r="M12" s="42">
        <f t="shared" si="5"/>
        <v>-4.2499999999999964</v>
      </c>
      <c r="N12" s="30"/>
      <c r="O12" s="30"/>
      <c r="P12" s="30"/>
      <c r="Q12" s="32"/>
      <c r="R12" s="31"/>
    </row>
    <row r="13" spans="1:22" x14ac:dyDescent="0.2">
      <c r="B13" s="26">
        <v>17</v>
      </c>
      <c r="C13" s="27">
        <v>-1.0029999999999999</v>
      </c>
      <c r="D13" s="27"/>
      <c r="E13" s="42">
        <f t="shared" si="0"/>
        <v>-1.0329999999999999</v>
      </c>
      <c r="F13" s="43">
        <f t="shared" si="1"/>
        <v>0.5</v>
      </c>
      <c r="G13" s="42">
        <f t="shared" si="2"/>
        <v>-0.51649999999999996</v>
      </c>
      <c r="H13" s="43"/>
      <c r="I13" s="38">
        <f>I12+2.5</f>
        <v>18.645499999999998</v>
      </c>
      <c r="J13" s="39">
        <f>J11</f>
        <v>-1.7</v>
      </c>
      <c r="K13" s="42">
        <f>AVERAGE(J12,J13)</f>
        <v>-1.7</v>
      </c>
      <c r="L13" s="43">
        <f>I13-I12</f>
        <v>2.5</v>
      </c>
      <c r="M13" s="42">
        <f t="shared" si="5"/>
        <v>-4.25</v>
      </c>
      <c r="N13" s="34"/>
      <c r="O13" s="34"/>
      <c r="P13" s="34"/>
      <c r="Q13" s="32"/>
      <c r="R13" s="31"/>
    </row>
    <row r="14" spans="1:22" x14ac:dyDescent="0.2">
      <c r="B14" s="26">
        <v>19</v>
      </c>
      <c r="C14" s="27">
        <v>-0.85199999999999998</v>
      </c>
      <c r="D14" s="27"/>
      <c r="E14" s="42">
        <f t="shared" si="0"/>
        <v>-0.92749999999999999</v>
      </c>
      <c r="F14" s="43">
        <f t="shared" si="1"/>
        <v>2</v>
      </c>
      <c r="G14" s="42">
        <f t="shared" si="2"/>
        <v>-1.855</v>
      </c>
      <c r="H14" s="43"/>
      <c r="I14" s="38">
        <f>I13+(J14-J13)*1.5</f>
        <v>20.220499999999998</v>
      </c>
      <c r="J14" s="40">
        <v>-0.65</v>
      </c>
      <c r="K14" s="42">
        <f t="shared" ref="K14:K18" si="6">AVERAGE(J13,J14)</f>
        <v>-1.175</v>
      </c>
      <c r="L14" s="43">
        <f t="shared" ref="L14:L18" si="7">I14-I13</f>
        <v>1.5749999999999993</v>
      </c>
      <c r="M14" s="42">
        <f t="shared" si="5"/>
        <v>-1.8506249999999993</v>
      </c>
      <c r="N14" s="30"/>
      <c r="O14" s="30"/>
      <c r="P14" s="30"/>
      <c r="Q14" s="32"/>
      <c r="R14" s="31"/>
    </row>
    <row r="15" spans="1:22" x14ac:dyDescent="0.2">
      <c r="B15" s="26">
        <v>21</v>
      </c>
      <c r="C15" s="27">
        <v>-0.53600000000000003</v>
      </c>
      <c r="E15" s="42">
        <f t="shared" si="0"/>
        <v>-0.69399999999999995</v>
      </c>
      <c r="F15" s="43">
        <f t="shared" si="1"/>
        <v>2</v>
      </c>
      <c r="G15" s="42">
        <f t="shared" si="2"/>
        <v>-1.3879999999999999</v>
      </c>
      <c r="H15" s="23"/>
      <c r="I15" s="26">
        <v>21</v>
      </c>
      <c r="J15" s="27">
        <v>-0.53600000000000003</v>
      </c>
      <c r="K15" s="42">
        <f t="shared" si="6"/>
        <v>-0.59299999999999997</v>
      </c>
      <c r="L15" s="43">
        <f t="shared" si="7"/>
        <v>0.7795000000000023</v>
      </c>
      <c r="M15" s="42">
        <f t="shared" si="5"/>
        <v>-0.46224350000000136</v>
      </c>
      <c r="N15" s="34"/>
      <c r="O15" s="34"/>
      <c r="P15" s="34"/>
      <c r="Q15" s="32"/>
      <c r="R15" s="31"/>
    </row>
    <row r="16" spans="1:22" x14ac:dyDescent="0.2">
      <c r="B16" s="26">
        <v>23</v>
      </c>
      <c r="C16" s="27">
        <v>0.95799999999999996</v>
      </c>
      <c r="D16" s="27" t="s">
        <v>21</v>
      </c>
      <c r="E16" s="42">
        <f t="shared" si="0"/>
        <v>0.21099999999999997</v>
      </c>
      <c r="F16" s="43">
        <f t="shared" si="1"/>
        <v>2</v>
      </c>
      <c r="G16" s="42">
        <f t="shared" si="2"/>
        <v>0.42199999999999993</v>
      </c>
      <c r="H16" s="23"/>
      <c r="I16" s="26">
        <v>23</v>
      </c>
      <c r="J16" s="27">
        <v>0.95799999999999996</v>
      </c>
      <c r="K16" s="42">
        <f t="shared" si="6"/>
        <v>0.21099999999999997</v>
      </c>
      <c r="L16" s="43">
        <f t="shared" si="7"/>
        <v>2</v>
      </c>
      <c r="M16" s="42">
        <f t="shared" si="5"/>
        <v>0.42199999999999993</v>
      </c>
      <c r="N16" s="34"/>
      <c r="O16" s="34"/>
      <c r="P16" s="34"/>
      <c r="Q16" s="32"/>
      <c r="R16" s="31"/>
    </row>
    <row r="17" spans="2:18" x14ac:dyDescent="0.2">
      <c r="B17" s="26">
        <v>30</v>
      </c>
      <c r="C17" s="27">
        <v>0.94799999999999995</v>
      </c>
      <c r="E17" s="42">
        <f t="shared" si="0"/>
        <v>0.95299999999999996</v>
      </c>
      <c r="F17" s="43">
        <f t="shared" si="1"/>
        <v>7</v>
      </c>
      <c r="G17" s="42">
        <f t="shared" si="2"/>
        <v>6.6709999999999994</v>
      </c>
      <c r="H17" s="23"/>
      <c r="I17" s="26">
        <v>30</v>
      </c>
      <c r="J17" s="27">
        <v>0.94799999999999995</v>
      </c>
      <c r="K17" s="42">
        <f t="shared" si="6"/>
        <v>0.95299999999999996</v>
      </c>
      <c r="L17" s="43">
        <f t="shared" si="7"/>
        <v>7</v>
      </c>
      <c r="M17" s="42">
        <f t="shared" si="5"/>
        <v>6.6709999999999994</v>
      </c>
      <c r="N17" s="30"/>
      <c r="O17" s="30"/>
      <c r="P17" s="30"/>
      <c r="R17" s="31"/>
    </row>
    <row r="18" spans="2:18" x14ac:dyDescent="0.2">
      <c r="B18" s="26">
        <v>35</v>
      </c>
      <c r="C18" s="27">
        <v>0.90300000000000002</v>
      </c>
      <c r="D18" s="42" t="s">
        <v>108</v>
      </c>
      <c r="E18" s="42">
        <f t="shared" si="0"/>
        <v>0.92549999999999999</v>
      </c>
      <c r="F18" s="43">
        <f t="shared" si="1"/>
        <v>5</v>
      </c>
      <c r="G18" s="42">
        <f t="shared" si="2"/>
        <v>4.6274999999999995</v>
      </c>
      <c r="H18" s="23"/>
      <c r="I18" s="26">
        <v>35</v>
      </c>
      <c r="J18" s="27">
        <v>0.90300000000000002</v>
      </c>
      <c r="K18" s="42">
        <f t="shared" si="6"/>
        <v>0.92549999999999999</v>
      </c>
      <c r="L18" s="43">
        <f t="shared" si="7"/>
        <v>5</v>
      </c>
      <c r="M18" s="42">
        <f t="shared" si="5"/>
        <v>4.6274999999999995</v>
      </c>
      <c r="N18" s="30"/>
      <c r="O18" s="30"/>
      <c r="P18" s="30"/>
      <c r="R18" s="31"/>
    </row>
    <row r="19" spans="2:18" ht="15" x14ac:dyDescent="0.2">
      <c r="B19" s="44"/>
      <c r="C19" s="22"/>
      <c r="D19" s="22"/>
      <c r="E19" s="44"/>
      <c r="F19" s="43"/>
      <c r="G19" s="42"/>
      <c r="H19" s="52" t="s">
        <v>72</v>
      </c>
      <c r="I19" s="52"/>
      <c r="J19" s="42" t="e">
        <f>#REF!</f>
        <v>#REF!</v>
      </c>
      <c r="K19" s="42" t="s">
        <v>73</v>
      </c>
      <c r="L19" s="43" t="e">
        <f>#REF!</f>
        <v>#REF!</v>
      </c>
      <c r="M19" s="42" t="e">
        <f>J19-L19</f>
        <v>#REF!</v>
      </c>
      <c r="N19" s="34"/>
      <c r="O19" s="24"/>
      <c r="P19" s="24"/>
    </row>
    <row r="20" spans="2:18" ht="15" x14ac:dyDescent="0.2">
      <c r="B20" s="23" t="s">
        <v>70</v>
      </c>
      <c r="C20" s="23"/>
      <c r="D20" s="53">
        <v>0.1</v>
      </c>
      <c r="E20" s="53"/>
      <c r="J20" s="44"/>
      <c r="K20" s="44"/>
      <c r="L20" s="44"/>
      <c r="M20" s="44"/>
      <c r="N20" s="24"/>
      <c r="O20" s="24"/>
      <c r="P20" s="24"/>
    </row>
    <row r="21" spans="2:18" x14ac:dyDescent="0.2">
      <c r="B21" s="51"/>
      <c r="C21" s="51"/>
      <c r="D21" s="51"/>
      <c r="E21" s="51"/>
      <c r="F21" s="51"/>
      <c r="G21" s="51"/>
      <c r="H21" s="21" t="s">
        <v>74</v>
      </c>
      <c r="I21" s="51" t="s">
        <v>71</v>
      </c>
      <c r="J21" s="51"/>
      <c r="K21" s="51"/>
      <c r="L21" s="51"/>
      <c r="M21" s="51"/>
      <c r="N21" s="25"/>
      <c r="O21" s="25"/>
      <c r="P21" s="25"/>
    </row>
    <row r="22" spans="2:18" x14ac:dyDescent="0.2">
      <c r="B22" s="26">
        <v>0</v>
      </c>
      <c r="C22" s="27">
        <v>-0.77600000000000002</v>
      </c>
      <c r="D22" s="42" t="s">
        <v>106</v>
      </c>
      <c r="E22" s="43"/>
      <c r="F22" s="43"/>
      <c r="G22" s="43"/>
      <c r="H22" s="43"/>
      <c r="I22" s="28"/>
      <c r="J22" s="29"/>
      <c r="K22" s="42"/>
      <c r="L22" s="43"/>
      <c r="M22" s="42"/>
      <c r="N22" s="30"/>
      <c r="O22" s="30"/>
      <c r="P22" s="30"/>
      <c r="R22" s="31"/>
    </row>
    <row r="23" spans="2:18" x14ac:dyDescent="0.2">
      <c r="B23" s="26">
        <v>3</v>
      </c>
      <c r="C23" s="27">
        <v>-0.371</v>
      </c>
      <c r="D23" s="27"/>
      <c r="E23" s="42">
        <f>(C22+C23)/2</f>
        <v>-0.57350000000000001</v>
      </c>
      <c r="F23" s="43">
        <f>B23-B22</f>
        <v>3</v>
      </c>
      <c r="G23" s="42">
        <f>E23*F23</f>
        <v>-1.7204999999999999</v>
      </c>
      <c r="H23" s="43"/>
      <c r="I23" s="26">
        <v>0</v>
      </c>
      <c r="J23" s="27">
        <v>-0.77600000000000002</v>
      </c>
      <c r="K23" s="42"/>
      <c r="L23" s="43"/>
      <c r="M23" s="42"/>
      <c r="N23" s="30"/>
      <c r="O23" s="30"/>
      <c r="P23" s="30"/>
      <c r="Q23" s="32"/>
      <c r="R23" s="31"/>
    </row>
    <row r="24" spans="2:18" x14ac:dyDescent="0.2">
      <c r="B24" s="26">
        <v>5</v>
      </c>
      <c r="C24" s="27">
        <v>-0.106</v>
      </c>
      <c r="D24" s="27" t="s">
        <v>22</v>
      </c>
      <c r="E24" s="42">
        <f t="shared" ref="E24:E39" si="8">(C23+C24)/2</f>
        <v>-0.23849999999999999</v>
      </c>
      <c r="F24" s="43">
        <f t="shared" ref="F24:F39" si="9">B24-B23</f>
        <v>2</v>
      </c>
      <c r="G24" s="42">
        <f t="shared" ref="G24:G39" si="10">E24*F24</f>
        <v>-0.47699999999999998</v>
      </c>
      <c r="H24" s="43"/>
      <c r="I24" s="26">
        <v>3</v>
      </c>
      <c r="J24" s="27">
        <v>-0.371</v>
      </c>
      <c r="K24" s="42">
        <f t="shared" ref="K24:K29" si="11">AVERAGE(J23,J24)</f>
        <v>-0.57350000000000001</v>
      </c>
      <c r="L24" s="43">
        <f t="shared" ref="L24:L29" si="12">I24-I23</f>
        <v>3</v>
      </c>
      <c r="M24" s="42">
        <f t="shared" ref="M24:M34" si="13">L24*K24</f>
        <v>-1.7204999999999999</v>
      </c>
      <c r="N24" s="30"/>
      <c r="O24" s="30"/>
      <c r="P24" s="30"/>
      <c r="Q24" s="32"/>
      <c r="R24" s="31"/>
    </row>
    <row r="25" spans="2:18" x14ac:dyDescent="0.2">
      <c r="B25" s="26">
        <v>6</v>
      </c>
      <c r="C25" s="27">
        <v>2.0009999999999999</v>
      </c>
      <c r="D25" s="27"/>
      <c r="E25" s="42">
        <f t="shared" si="8"/>
        <v>0.9474999999999999</v>
      </c>
      <c r="F25" s="43">
        <f t="shared" si="9"/>
        <v>1</v>
      </c>
      <c r="G25" s="42">
        <f t="shared" si="10"/>
        <v>0.9474999999999999</v>
      </c>
      <c r="H25" s="43"/>
      <c r="I25" s="26">
        <v>5</v>
      </c>
      <c r="J25" s="27">
        <v>-0.106</v>
      </c>
      <c r="K25" s="42">
        <f t="shared" si="11"/>
        <v>-0.23849999999999999</v>
      </c>
      <c r="L25" s="43">
        <f t="shared" si="12"/>
        <v>2</v>
      </c>
      <c r="M25" s="42">
        <f t="shared" si="13"/>
        <v>-0.47699999999999998</v>
      </c>
      <c r="N25" s="30"/>
      <c r="O25" s="30"/>
      <c r="P25" s="30"/>
      <c r="Q25" s="32"/>
      <c r="R25" s="31"/>
    </row>
    <row r="26" spans="2:18" x14ac:dyDescent="0.2">
      <c r="B26" s="26">
        <v>8</v>
      </c>
      <c r="C26" s="27">
        <v>2.0089999999999999</v>
      </c>
      <c r="D26" s="27"/>
      <c r="E26" s="42">
        <f t="shared" si="8"/>
        <v>2.0049999999999999</v>
      </c>
      <c r="F26" s="43">
        <f t="shared" si="9"/>
        <v>2</v>
      </c>
      <c r="G26" s="42">
        <f t="shared" si="10"/>
        <v>4.01</v>
      </c>
      <c r="H26" s="43"/>
      <c r="I26" s="26">
        <v>6</v>
      </c>
      <c r="J26" s="27">
        <v>2.0009999999999999</v>
      </c>
      <c r="K26" s="42">
        <f t="shared" si="11"/>
        <v>0.9474999999999999</v>
      </c>
      <c r="L26" s="43">
        <f t="shared" si="12"/>
        <v>1</v>
      </c>
      <c r="M26" s="42">
        <f t="shared" si="13"/>
        <v>0.9474999999999999</v>
      </c>
      <c r="N26" s="30"/>
      <c r="O26" s="30"/>
      <c r="P26" s="30"/>
      <c r="Q26" s="32"/>
      <c r="R26" s="31"/>
    </row>
    <row r="27" spans="2:18" x14ac:dyDescent="0.2">
      <c r="B27" s="26">
        <v>9</v>
      </c>
      <c r="C27" s="27">
        <v>0.86799999999999999</v>
      </c>
      <c r="D27" s="27"/>
      <c r="E27" s="42">
        <f t="shared" si="8"/>
        <v>1.4384999999999999</v>
      </c>
      <c r="F27" s="43">
        <f t="shared" si="9"/>
        <v>1</v>
      </c>
      <c r="G27" s="42">
        <f t="shared" si="10"/>
        <v>1.4384999999999999</v>
      </c>
      <c r="H27" s="43"/>
      <c r="I27" s="26">
        <v>8</v>
      </c>
      <c r="J27" s="27">
        <v>2.0089999999999999</v>
      </c>
      <c r="K27" s="42">
        <f t="shared" si="11"/>
        <v>2.0049999999999999</v>
      </c>
      <c r="L27" s="43">
        <f t="shared" si="12"/>
        <v>2</v>
      </c>
      <c r="M27" s="42">
        <f t="shared" si="13"/>
        <v>4.01</v>
      </c>
      <c r="N27" s="30"/>
      <c r="O27" s="30"/>
      <c r="P27" s="30"/>
      <c r="Q27" s="32"/>
      <c r="R27" s="31"/>
    </row>
    <row r="28" spans="2:18" x14ac:dyDescent="0.2">
      <c r="B28" s="26">
        <v>10</v>
      </c>
      <c r="C28" s="27">
        <v>0.86899999999999999</v>
      </c>
      <c r="D28" s="27"/>
      <c r="E28" s="42">
        <f t="shared" si="8"/>
        <v>0.86850000000000005</v>
      </c>
      <c r="F28" s="43">
        <f t="shared" si="9"/>
        <v>1</v>
      </c>
      <c r="G28" s="42">
        <f t="shared" si="10"/>
        <v>0.86850000000000005</v>
      </c>
      <c r="H28" s="43"/>
      <c r="I28" s="26">
        <v>9</v>
      </c>
      <c r="J28" s="27">
        <v>0.86799999999999999</v>
      </c>
      <c r="K28" s="42">
        <f t="shared" si="11"/>
        <v>1.4384999999999999</v>
      </c>
      <c r="L28" s="43">
        <f t="shared" si="12"/>
        <v>1</v>
      </c>
      <c r="M28" s="42">
        <f t="shared" si="13"/>
        <v>1.4384999999999999</v>
      </c>
      <c r="N28" s="30"/>
      <c r="O28" s="30"/>
      <c r="P28" s="30"/>
      <c r="Q28" s="32"/>
      <c r="R28" s="31"/>
    </row>
    <row r="29" spans="2:18" x14ac:dyDescent="0.2">
      <c r="B29" s="26">
        <v>11</v>
      </c>
      <c r="C29" s="27">
        <v>-0.38600000000000001</v>
      </c>
      <c r="D29" s="27"/>
      <c r="E29" s="42">
        <f t="shared" si="8"/>
        <v>0.24149999999999999</v>
      </c>
      <c r="F29" s="43">
        <f t="shared" si="9"/>
        <v>1</v>
      </c>
      <c r="G29" s="42">
        <f t="shared" si="10"/>
        <v>0.24149999999999999</v>
      </c>
      <c r="H29" s="43"/>
      <c r="I29" s="38">
        <f>I28+(J28-J29)*1.5</f>
        <v>12.852</v>
      </c>
      <c r="J29" s="39">
        <v>-1.7</v>
      </c>
      <c r="K29" s="42">
        <f t="shared" si="11"/>
        <v>-0.41599999999999998</v>
      </c>
      <c r="L29" s="43">
        <f t="shared" si="12"/>
        <v>3.8520000000000003</v>
      </c>
      <c r="M29" s="42">
        <f t="shared" si="13"/>
        <v>-1.6024320000000001</v>
      </c>
      <c r="N29" s="30"/>
      <c r="O29" s="30"/>
      <c r="P29" s="30"/>
      <c r="Q29" s="32"/>
      <c r="R29" s="31"/>
    </row>
    <row r="30" spans="2:18" x14ac:dyDescent="0.2">
      <c r="B30" s="26">
        <v>12</v>
      </c>
      <c r="C30" s="27">
        <v>-0.63200000000000001</v>
      </c>
      <c r="D30" s="27"/>
      <c r="E30" s="42">
        <f t="shared" si="8"/>
        <v>-0.50900000000000001</v>
      </c>
      <c r="F30" s="43">
        <f t="shared" si="9"/>
        <v>1</v>
      </c>
      <c r="G30" s="42">
        <f t="shared" si="10"/>
        <v>-0.50900000000000001</v>
      </c>
      <c r="H30" s="43"/>
      <c r="I30" s="45">
        <f>I29+2.5</f>
        <v>15.352</v>
      </c>
      <c r="J30" s="46">
        <f>J29</f>
        <v>-1.7</v>
      </c>
      <c r="K30" s="42">
        <f>AVERAGE(J29,J30)</f>
        <v>-1.7</v>
      </c>
      <c r="L30" s="43">
        <f>I30-I29</f>
        <v>2.5</v>
      </c>
      <c r="M30" s="42">
        <f t="shared" si="13"/>
        <v>-4.25</v>
      </c>
      <c r="N30" s="34"/>
      <c r="O30" s="34"/>
      <c r="P30" s="34"/>
      <c r="Q30" s="32"/>
      <c r="R30" s="31"/>
    </row>
    <row r="31" spans="2:18" x14ac:dyDescent="0.2">
      <c r="B31" s="26">
        <v>13</v>
      </c>
      <c r="C31" s="27">
        <v>-0.95799999999999996</v>
      </c>
      <c r="D31" s="27"/>
      <c r="E31" s="42">
        <f t="shared" si="8"/>
        <v>-0.79499999999999993</v>
      </c>
      <c r="F31" s="43">
        <f t="shared" si="9"/>
        <v>1</v>
      </c>
      <c r="G31" s="42">
        <f t="shared" si="10"/>
        <v>-0.79499999999999993</v>
      </c>
      <c r="H31" s="43"/>
      <c r="I31" s="38">
        <f>I30+2.5</f>
        <v>17.852</v>
      </c>
      <c r="J31" s="39">
        <f>J29</f>
        <v>-1.7</v>
      </c>
      <c r="K31" s="42">
        <f t="shared" ref="K31:K34" si="14">AVERAGE(J30,J31)</f>
        <v>-1.7</v>
      </c>
      <c r="L31" s="43">
        <f t="shared" ref="L31:L34" si="15">I31-I30</f>
        <v>2.5</v>
      </c>
      <c r="M31" s="42">
        <f t="shared" si="13"/>
        <v>-4.25</v>
      </c>
      <c r="N31" s="30"/>
      <c r="O31" s="30"/>
      <c r="P31" s="30"/>
      <c r="Q31" s="32"/>
      <c r="R31" s="31"/>
    </row>
    <row r="32" spans="2:18" x14ac:dyDescent="0.2">
      <c r="B32" s="26">
        <v>14</v>
      </c>
      <c r="C32" s="27">
        <v>-1.0209999999999999</v>
      </c>
      <c r="E32" s="42">
        <f t="shared" si="8"/>
        <v>-0.98949999999999994</v>
      </c>
      <c r="F32" s="43">
        <f t="shared" si="9"/>
        <v>1</v>
      </c>
      <c r="G32" s="42">
        <f t="shared" si="10"/>
        <v>-0.98949999999999994</v>
      </c>
      <c r="H32" s="23"/>
      <c r="I32" s="38">
        <f>I31+(J32-J31)*1.5</f>
        <v>21.302</v>
      </c>
      <c r="J32" s="40">
        <v>0.6</v>
      </c>
      <c r="K32" s="42">
        <f t="shared" si="14"/>
        <v>-0.55000000000000004</v>
      </c>
      <c r="L32" s="43">
        <f t="shared" si="15"/>
        <v>3.4499999999999993</v>
      </c>
      <c r="M32" s="42">
        <f t="shared" si="13"/>
        <v>-1.8974999999999997</v>
      </c>
      <c r="N32" s="34"/>
      <c r="O32" s="34"/>
      <c r="P32" s="34"/>
      <c r="Q32" s="32"/>
      <c r="R32" s="31"/>
    </row>
    <row r="33" spans="2:18" x14ac:dyDescent="0.2">
      <c r="B33" s="26">
        <v>15</v>
      </c>
      <c r="C33" s="27">
        <v>-0.96199999999999997</v>
      </c>
      <c r="D33" s="27"/>
      <c r="E33" s="42">
        <f t="shared" si="8"/>
        <v>-0.99149999999999994</v>
      </c>
      <c r="F33" s="43">
        <f t="shared" si="9"/>
        <v>1</v>
      </c>
      <c r="G33" s="42">
        <f t="shared" si="10"/>
        <v>-0.99149999999999994</v>
      </c>
      <c r="H33" s="23"/>
      <c r="I33" s="28">
        <v>22</v>
      </c>
      <c r="J33" s="36">
        <v>-0.27100000000000002</v>
      </c>
      <c r="K33" s="42">
        <f t="shared" si="14"/>
        <v>0.16449999999999998</v>
      </c>
      <c r="L33" s="43">
        <f t="shared" si="15"/>
        <v>0.6980000000000004</v>
      </c>
      <c r="M33" s="42">
        <f t="shared" si="13"/>
        <v>0.11482100000000005</v>
      </c>
      <c r="N33" s="34"/>
      <c r="O33" s="34"/>
      <c r="P33" s="34"/>
      <c r="Q33" s="32"/>
      <c r="R33" s="31"/>
    </row>
    <row r="34" spans="2:18" x14ac:dyDescent="0.2">
      <c r="B34" s="26">
        <v>16</v>
      </c>
      <c r="C34" s="27">
        <v>-0.68200000000000005</v>
      </c>
      <c r="D34" s="27"/>
      <c r="E34" s="42">
        <f t="shared" si="8"/>
        <v>-0.82200000000000006</v>
      </c>
      <c r="F34" s="43">
        <f t="shared" si="9"/>
        <v>1</v>
      </c>
      <c r="G34" s="42">
        <f t="shared" si="10"/>
        <v>-0.82200000000000006</v>
      </c>
      <c r="H34" s="23"/>
      <c r="I34" s="28">
        <v>25</v>
      </c>
      <c r="J34" s="36">
        <v>-0.77100000000000002</v>
      </c>
      <c r="K34" s="42">
        <f t="shared" si="14"/>
        <v>-0.52100000000000002</v>
      </c>
      <c r="L34" s="43">
        <f t="shared" si="15"/>
        <v>3</v>
      </c>
      <c r="M34" s="42">
        <f t="shared" si="13"/>
        <v>-1.5630000000000002</v>
      </c>
      <c r="N34" s="30"/>
      <c r="O34" s="30"/>
      <c r="P34" s="30"/>
      <c r="R34" s="31"/>
    </row>
    <row r="35" spans="2:18" x14ac:dyDescent="0.2">
      <c r="B35" s="26">
        <v>17</v>
      </c>
      <c r="C35" s="27">
        <v>-0.371</v>
      </c>
      <c r="D35" s="27"/>
      <c r="E35" s="42">
        <f t="shared" si="8"/>
        <v>-0.52649999999999997</v>
      </c>
      <c r="F35" s="43">
        <f t="shared" si="9"/>
        <v>1</v>
      </c>
      <c r="G35" s="42">
        <f t="shared" si="10"/>
        <v>-0.52649999999999997</v>
      </c>
      <c r="H35" s="23"/>
      <c r="I35" s="26"/>
      <c r="J35" s="49"/>
      <c r="K35" s="42"/>
      <c r="L35" s="43"/>
      <c r="M35" s="42"/>
      <c r="N35" s="30"/>
      <c r="O35" s="30"/>
      <c r="P35" s="30"/>
      <c r="R35" s="31"/>
    </row>
    <row r="36" spans="2:18" x14ac:dyDescent="0.2">
      <c r="B36" s="26">
        <v>18</v>
      </c>
      <c r="C36" s="27">
        <v>0.86399999999999999</v>
      </c>
      <c r="D36" s="27" t="s">
        <v>21</v>
      </c>
      <c r="E36" s="42">
        <f t="shared" si="8"/>
        <v>0.2465</v>
      </c>
      <c r="F36" s="43">
        <f t="shared" si="9"/>
        <v>1</v>
      </c>
      <c r="G36" s="42">
        <f t="shared" si="10"/>
        <v>0.2465</v>
      </c>
      <c r="H36" s="23"/>
      <c r="I36" s="28"/>
      <c r="J36" s="28"/>
      <c r="K36" s="42"/>
      <c r="L36" s="43"/>
      <c r="M36" s="42"/>
      <c r="N36" s="30"/>
      <c r="O36" s="30"/>
      <c r="P36" s="30"/>
      <c r="R36" s="31"/>
    </row>
    <row r="37" spans="2:18" x14ac:dyDescent="0.2">
      <c r="B37" s="28">
        <v>21</v>
      </c>
      <c r="C37" s="36">
        <v>0.85899999999999999</v>
      </c>
      <c r="D37" s="36"/>
      <c r="E37" s="42">
        <f t="shared" si="8"/>
        <v>0.86149999999999993</v>
      </c>
      <c r="F37" s="43">
        <f t="shared" si="9"/>
        <v>3</v>
      </c>
      <c r="G37" s="42">
        <f t="shared" si="10"/>
        <v>2.5844999999999998</v>
      </c>
      <c r="I37" s="28"/>
      <c r="J37" s="28"/>
      <c r="K37" s="42"/>
      <c r="L37" s="43"/>
      <c r="M37" s="42"/>
      <c r="N37" s="30"/>
      <c r="O37" s="30"/>
      <c r="P37" s="30"/>
      <c r="R37" s="31"/>
    </row>
    <row r="38" spans="2:18" x14ac:dyDescent="0.2">
      <c r="B38" s="28">
        <v>22</v>
      </c>
      <c r="C38" s="36">
        <v>-0.27100000000000002</v>
      </c>
      <c r="D38" s="36"/>
      <c r="E38" s="42">
        <f t="shared" si="8"/>
        <v>0.29399999999999998</v>
      </c>
      <c r="F38" s="43">
        <f t="shared" si="9"/>
        <v>1</v>
      </c>
      <c r="G38" s="42">
        <f t="shared" si="10"/>
        <v>0.29399999999999998</v>
      </c>
      <c r="I38" s="28"/>
      <c r="J38" s="28"/>
      <c r="K38" s="42"/>
      <c r="L38" s="43"/>
      <c r="M38" s="42"/>
      <c r="O38" s="34"/>
      <c r="P38" s="34"/>
    </row>
    <row r="39" spans="2:18" x14ac:dyDescent="0.2">
      <c r="B39" s="28">
        <v>25</v>
      </c>
      <c r="C39" s="36">
        <v>-0.77100000000000002</v>
      </c>
      <c r="D39" s="36" t="s">
        <v>109</v>
      </c>
      <c r="E39" s="42">
        <f t="shared" si="8"/>
        <v>-0.52100000000000002</v>
      </c>
      <c r="F39" s="43">
        <f t="shared" si="9"/>
        <v>3</v>
      </c>
      <c r="G39" s="42">
        <f t="shared" si="10"/>
        <v>-1.5630000000000002</v>
      </c>
      <c r="I39" s="28"/>
      <c r="J39" s="28"/>
      <c r="K39" s="42"/>
      <c r="L39" s="43"/>
      <c r="M39" s="42"/>
      <c r="O39" s="24"/>
      <c r="P39" s="24"/>
    </row>
    <row r="40" spans="2:18" ht="15" x14ac:dyDescent="0.2">
      <c r="B40" s="44"/>
      <c r="C40" s="22"/>
      <c r="D40" s="22"/>
      <c r="E40" s="44"/>
      <c r="F40" s="43"/>
      <c r="G40" s="42"/>
      <c r="H40" s="52" t="s">
        <v>72</v>
      </c>
      <c r="I40" s="52"/>
      <c r="J40" s="42" t="e">
        <f>#REF!</f>
        <v>#REF!</v>
      </c>
      <c r="K40" s="42" t="s">
        <v>73</v>
      </c>
      <c r="L40" s="43" t="e">
        <f>#REF!</f>
        <v>#REF!</v>
      </c>
      <c r="M40" s="42" t="e">
        <f>J40-L40</f>
        <v>#REF!</v>
      </c>
      <c r="N40" s="34"/>
      <c r="O40" s="24"/>
      <c r="P40" s="24"/>
    </row>
    <row r="41" spans="2:18" ht="15" x14ac:dyDescent="0.2">
      <c r="B41" s="23" t="s">
        <v>70</v>
      </c>
      <c r="C41" s="23"/>
      <c r="D41" s="53">
        <v>0.2</v>
      </c>
      <c r="E41" s="53"/>
      <c r="J41" s="44"/>
      <c r="K41" s="44"/>
      <c r="L41" s="44"/>
      <c r="M41" s="44"/>
      <c r="N41" s="24"/>
      <c r="O41" s="24"/>
      <c r="P41" s="35"/>
    </row>
    <row r="42" spans="2:18" x14ac:dyDescent="0.2">
      <c r="B42" s="51"/>
      <c r="C42" s="51"/>
      <c r="D42" s="51"/>
      <c r="E42" s="51"/>
      <c r="F42" s="51"/>
      <c r="G42" s="51"/>
      <c r="H42" s="21" t="s">
        <v>74</v>
      </c>
      <c r="I42" s="51" t="s">
        <v>71</v>
      </c>
      <c r="J42" s="51"/>
      <c r="K42" s="51"/>
      <c r="L42" s="51"/>
      <c r="M42" s="51"/>
      <c r="N42" s="25"/>
      <c r="O42" s="25"/>
      <c r="P42" s="25"/>
    </row>
    <row r="43" spans="2:18" x14ac:dyDescent="0.2">
      <c r="B43" s="26">
        <v>0</v>
      </c>
      <c r="C43" s="27">
        <v>0.36699999999999999</v>
      </c>
      <c r="D43" s="27" t="s">
        <v>75</v>
      </c>
      <c r="E43" s="43"/>
      <c r="F43" s="43"/>
      <c r="G43" s="43"/>
      <c r="H43" s="43"/>
      <c r="I43" s="28"/>
      <c r="J43" s="29"/>
      <c r="K43" s="42"/>
      <c r="L43" s="43"/>
      <c r="M43" s="42"/>
      <c r="N43" s="30"/>
      <c r="O43" s="30"/>
      <c r="P43" s="30"/>
      <c r="R43" s="31"/>
    </row>
    <row r="44" spans="2:18" x14ac:dyDescent="0.2">
      <c r="B44" s="26">
        <v>5</v>
      </c>
      <c r="C44" s="27">
        <v>0.36199999999999999</v>
      </c>
      <c r="D44" s="27"/>
      <c r="E44" s="42">
        <f>(C43+C44)/2</f>
        <v>0.36449999999999999</v>
      </c>
      <c r="F44" s="43">
        <f>B44-B43</f>
        <v>5</v>
      </c>
      <c r="G44" s="42">
        <f>E44*F44</f>
        <v>1.8225</v>
      </c>
      <c r="H44" s="43"/>
      <c r="I44" s="26"/>
      <c r="J44" s="26"/>
      <c r="K44" s="42"/>
      <c r="L44" s="43"/>
      <c r="M44" s="42"/>
      <c r="N44" s="30"/>
      <c r="O44" s="30"/>
      <c r="P44" s="30"/>
      <c r="Q44" s="32"/>
      <c r="R44" s="31"/>
    </row>
    <row r="45" spans="2:18" x14ac:dyDescent="0.2">
      <c r="B45" s="26">
        <v>10</v>
      </c>
      <c r="C45" s="27">
        <v>0.35199999999999998</v>
      </c>
      <c r="D45" s="27" t="s">
        <v>22</v>
      </c>
      <c r="E45" s="42">
        <f t="shared" ref="E45:E55" si="16">(C44+C45)/2</f>
        <v>0.35699999999999998</v>
      </c>
      <c r="F45" s="43">
        <f t="shared" ref="F45:F55" si="17">B45-B44</f>
        <v>5</v>
      </c>
      <c r="G45" s="42">
        <f t="shared" ref="G45:G55" si="18">E45*F45</f>
        <v>1.7849999999999999</v>
      </c>
      <c r="H45" s="43"/>
      <c r="I45" s="26"/>
      <c r="J45" s="26"/>
      <c r="K45" s="42"/>
      <c r="L45" s="43"/>
      <c r="M45" s="42"/>
      <c r="N45" s="30"/>
      <c r="O45" s="30"/>
      <c r="P45" s="30"/>
      <c r="Q45" s="32"/>
      <c r="R45" s="31"/>
    </row>
    <row r="46" spans="2:18" x14ac:dyDescent="0.2">
      <c r="B46" s="26">
        <v>11</v>
      </c>
      <c r="C46" s="27">
        <v>-0.57799999999999996</v>
      </c>
      <c r="D46" s="27"/>
      <c r="E46" s="42">
        <f t="shared" si="16"/>
        <v>-0.11299999999999999</v>
      </c>
      <c r="F46" s="43">
        <f t="shared" si="17"/>
        <v>1</v>
      </c>
      <c r="G46" s="42">
        <f t="shared" si="18"/>
        <v>-0.11299999999999999</v>
      </c>
      <c r="H46" s="43"/>
      <c r="I46" s="26"/>
      <c r="J46" s="26"/>
      <c r="K46" s="42"/>
      <c r="L46" s="43"/>
      <c r="M46" s="42"/>
      <c r="N46" s="30"/>
      <c r="O46" s="30"/>
      <c r="P46" s="30"/>
      <c r="Q46" s="32"/>
      <c r="R46" s="31"/>
    </row>
    <row r="47" spans="2:18" x14ac:dyDescent="0.2">
      <c r="B47" s="26">
        <v>12</v>
      </c>
      <c r="C47" s="27">
        <v>-0.79900000000000004</v>
      </c>
      <c r="D47" s="27"/>
      <c r="E47" s="42">
        <f t="shared" si="16"/>
        <v>-0.6885</v>
      </c>
      <c r="F47" s="43">
        <f t="shared" si="17"/>
        <v>1</v>
      </c>
      <c r="G47" s="42">
        <f t="shared" si="18"/>
        <v>-0.6885</v>
      </c>
      <c r="H47" s="43"/>
      <c r="I47" s="26"/>
      <c r="J47" s="26"/>
      <c r="K47" s="42"/>
      <c r="L47" s="43"/>
      <c r="M47" s="42"/>
      <c r="N47" s="30"/>
      <c r="O47" s="30"/>
      <c r="P47" s="30"/>
      <c r="Q47" s="32"/>
      <c r="R47" s="31"/>
    </row>
    <row r="48" spans="2:18" x14ac:dyDescent="0.2">
      <c r="B48" s="26">
        <v>12.5</v>
      </c>
      <c r="C48" s="27">
        <v>-0.92</v>
      </c>
      <c r="D48" s="27"/>
      <c r="E48" s="42">
        <f t="shared" si="16"/>
        <v>-0.85950000000000004</v>
      </c>
      <c r="F48" s="43">
        <f t="shared" si="17"/>
        <v>0.5</v>
      </c>
      <c r="G48" s="42">
        <f t="shared" si="18"/>
        <v>-0.42975000000000002</v>
      </c>
      <c r="H48" s="43"/>
      <c r="I48" s="26"/>
      <c r="J48" s="26"/>
      <c r="K48" s="42"/>
      <c r="L48" s="43"/>
      <c r="M48" s="42"/>
      <c r="N48" s="30"/>
      <c r="O48" s="30"/>
      <c r="P48" s="30"/>
      <c r="Q48" s="32"/>
      <c r="R48" s="31"/>
    </row>
    <row r="49" spans="2:18" x14ac:dyDescent="0.2">
      <c r="B49" s="26">
        <v>13</v>
      </c>
      <c r="C49" s="27">
        <v>-0.97799999999999998</v>
      </c>
      <c r="D49" s="27"/>
      <c r="E49" s="42">
        <f t="shared" si="16"/>
        <v>-0.94900000000000007</v>
      </c>
      <c r="F49" s="43">
        <f t="shared" si="17"/>
        <v>0.5</v>
      </c>
      <c r="G49" s="42">
        <f t="shared" si="18"/>
        <v>-0.47450000000000003</v>
      </c>
      <c r="H49" s="43"/>
      <c r="I49" s="26">
        <v>0</v>
      </c>
      <c r="J49" s="27">
        <v>0.36699999999999999</v>
      </c>
      <c r="K49" s="42"/>
      <c r="L49" s="43"/>
      <c r="M49" s="42"/>
      <c r="N49" s="30"/>
      <c r="O49" s="30"/>
      <c r="P49" s="30"/>
      <c r="Q49" s="32"/>
      <c r="R49" s="31"/>
    </row>
    <row r="50" spans="2:18" x14ac:dyDescent="0.2">
      <c r="B50" s="26">
        <v>13.5</v>
      </c>
      <c r="C50" s="27">
        <v>-0.92300000000000004</v>
      </c>
      <c r="D50" s="27"/>
      <c r="E50" s="42">
        <f t="shared" si="16"/>
        <v>-0.95050000000000001</v>
      </c>
      <c r="F50" s="43">
        <f t="shared" si="17"/>
        <v>0.5</v>
      </c>
      <c r="G50" s="42">
        <f t="shared" si="18"/>
        <v>-0.47525000000000001</v>
      </c>
      <c r="H50" s="43"/>
      <c r="I50" s="26">
        <v>5</v>
      </c>
      <c r="J50" s="27">
        <v>0.36199999999999999</v>
      </c>
      <c r="K50" s="42">
        <f t="shared" ref="K50" si="19">AVERAGE(J49,J50)</f>
        <v>0.36449999999999999</v>
      </c>
      <c r="L50" s="43">
        <f t="shared" ref="L50" si="20">I50-I49</f>
        <v>5</v>
      </c>
      <c r="M50" s="42">
        <f t="shared" ref="M50:M57" si="21">L50*K50</f>
        <v>1.8225</v>
      </c>
      <c r="N50" s="30"/>
      <c r="O50" s="30"/>
      <c r="P50" s="30"/>
      <c r="Q50" s="32"/>
      <c r="R50" s="31"/>
    </row>
    <row r="51" spans="2:18" x14ac:dyDescent="0.2">
      <c r="B51" s="26">
        <v>14</v>
      </c>
      <c r="C51" s="27">
        <v>-0.73</v>
      </c>
      <c r="D51" s="27"/>
      <c r="E51" s="42">
        <f t="shared" si="16"/>
        <v>-0.82650000000000001</v>
      </c>
      <c r="F51" s="43">
        <f t="shared" si="17"/>
        <v>0.5</v>
      </c>
      <c r="G51" s="42">
        <f t="shared" si="18"/>
        <v>-0.41325000000000001</v>
      </c>
      <c r="H51" s="43"/>
      <c r="I51" s="26">
        <v>7.5</v>
      </c>
      <c r="J51" s="27">
        <v>0.35199999999999998</v>
      </c>
      <c r="K51" s="42">
        <f>AVERAGE(J50,J51)</f>
        <v>0.35699999999999998</v>
      </c>
      <c r="L51" s="43">
        <f>I51-I50</f>
        <v>2.5</v>
      </c>
      <c r="M51" s="42">
        <f t="shared" si="21"/>
        <v>0.89249999999999996</v>
      </c>
      <c r="N51" s="34"/>
      <c r="O51" s="34"/>
      <c r="P51" s="34"/>
      <c r="Q51" s="32"/>
      <c r="R51" s="31"/>
    </row>
    <row r="52" spans="2:18" x14ac:dyDescent="0.2">
      <c r="B52" s="26">
        <v>15</v>
      </c>
      <c r="C52" s="27">
        <v>-0.53400000000000003</v>
      </c>
      <c r="D52" s="27"/>
      <c r="E52" s="42">
        <f t="shared" si="16"/>
        <v>-0.63200000000000001</v>
      </c>
      <c r="F52" s="43">
        <f t="shared" si="17"/>
        <v>1</v>
      </c>
      <c r="G52" s="42">
        <f t="shared" si="18"/>
        <v>-0.63200000000000001</v>
      </c>
      <c r="H52" s="43"/>
      <c r="I52" s="38">
        <f>I51+(J51-J52)*1.5</f>
        <v>10.577999999999999</v>
      </c>
      <c r="J52" s="39">
        <v>-1.7</v>
      </c>
      <c r="K52" s="42">
        <f t="shared" ref="K52:K57" si="22">AVERAGE(J51,J52)</f>
        <v>-0.67399999999999993</v>
      </c>
      <c r="L52" s="43">
        <f t="shared" ref="L52:L57" si="23">I52-I51</f>
        <v>3.0779999999999994</v>
      </c>
      <c r="M52" s="42">
        <f t="shared" si="21"/>
        <v>-2.0745719999999994</v>
      </c>
      <c r="N52" s="30"/>
      <c r="O52" s="30"/>
      <c r="P52" s="30"/>
      <c r="Q52" s="32"/>
      <c r="R52" s="31"/>
    </row>
    <row r="53" spans="2:18" x14ac:dyDescent="0.2">
      <c r="B53" s="26">
        <v>16</v>
      </c>
      <c r="C53" s="27">
        <v>0.39200000000000002</v>
      </c>
      <c r="D53" s="27" t="s">
        <v>21</v>
      </c>
      <c r="E53" s="42">
        <f t="shared" si="16"/>
        <v>-7.1000000000000008E-2</v>
      </c>
      <c r="F53" s="43">
        <f t="shared" si="17"/>
        <v>1</v>
      </c>
      <c r="G53" s="42">
        <f t="shared" si="18"/>
        <v>-7.1000000000000008E-2</v>
      </c>
      <c r="H53" s="23"/>
      <c r="I53" s="45">
        <f>I52+2.5</f>
        <v>13.077999999999999</v>
      </c>
      <c r="J53" s="46">
        <f>J52</f>
        <v>-1.7</v>
      </c>
      <c r="K53" s="42">
        <f t="shared" si="22"/>
        <v>-1.7</v>
      </c>
      <c r="L53" s="43">
        <f t="shared" si="23"/>
        <v>2.5</v>
      </c>
      <c r="M53" s="42">
        <f t="shared" si="21"/>
        <v>-4.25</v>
      </c>
      <c r="N53" s="34"/>
      <c r="O53" s="34"/>
      <c r="P53" s="34"/>
      <c r="Q53" s="32"/>
      <c r="R53" s="31"/>
    </row>
    <row r="54" spans="2:18" x14ac:dyDescent="0.2">
      <c r="B54" s="26">
        <v>20</v>
      </c>
      <c r="C54" s="27">
        <v>0.40200000000000002</v>
      </c>
      <c r="D54" s="27"/>
      <c r="E54" s="42">
        <f t="shared" si="16"/>
        <v>0.39700000000000002</v>
      </c>
      <c r="F54" s="43">
        <f t="shared" si="17"/>
        <v>4</v>
      </c>
      <c r="G54" s="42">
        <f t="shared" si="18"/>
        <v>1.5880000000000001</v>
      </c>
      <c r="H54" s="23"/>
      <c r="I54" s="38">
        <f>I53+2.5</f>
        <v>15.577999999999999</v>
      </c>
      <c r="J54" s="39">
        <f>J52</f>
        <v>-1.7</v>
      </c>
      <c r="K54" s="42">
        <f t="shared" si="22"/>
        <v>-1.7</v>
      </c>
      <c r="L54" s="43">
        <f t="shared" si="23"/>
        <v>2.5</v>
      </c>
      <c r="M54" s="42">
        <f t="shared" si="21"/>
        <v>-4.25</v>
      </c>
      <c r="N54" s="34"/>
      <c r="O54" s="34"/>
      <c r="P54" s="34"/>
      <c r="Q54" s="32"/>
      <c r="R54" s="31"/>
    </row>
    <row r="55" spans="2:18" x14ac:dyDescent="0.2">
      <c r="B55" s="26">
        <v>25</v>
      </c>
      <c r="C55" s="27">
        <v>0.40600000000000003</v>
      </c>
      <c r="D55" s="27" t="s">
        <v>75</v>
      </c>
      <c r="E55" s="42">
        <f t="shared" si="16"/>
        <v>0.40400000000000003</v>
      </c>
      <c r="F55" s="43">
        <f t="shared" si="17"/>
        <v>5</v>
      </c>
      <c r="G55" s="42">
        <f t="shared" si="18"/>
        <v>2.02</v>
      </c>
      <c r="H55" s="23"/>
      <c r="I55" s="38">
        <f>I54+(J55-J54)*1.5</f>
        <v>18.730999999999998</v>
      </c>
      <c r="J55" s="40">
        <v>0.40200000000000002</v>
      </c>
      <c r="K55" s="42">
        <f t="shared" si="22"/>
        <v>-0.64900000000000002</v>
      </c>
      <c r="L55" s="43">
        <f t="shared" si="23"/>
        <v>3.1529999999999987</v>
      </c>
      <c r="M55" s="42">
        <f t="shared" si="21"/>
        <v>-2.0462969999999991</v>
      </c>
      <c r="N55" s="30"/>
      <c r="O55" s="30"/>
      <c r="P55" s="30"/>
      <c r="R55" s="31"/>
    </row>
    <row r="56" spans="2:18" x14ac:dyDescent="0.2">
      <c r="B56" s="26"/>
      <c r="C56" s="27"/>
      <c r="E56" s="42"/>
      <c r="F56" s="43"/>
      <c r="G56" s="42"/>
      <c r="H56" s="23"/>
      <c r="I56" s="26">
        <v>20</v>
      </c>
      <c r="J56" s="27">
        <v>0.40200000000000002</v>
      </c>
      <c r="K56" s="42">
        <f t="shared" si="22"/>
        <v>0.40200000000000002</v>
      </c>
      <c r="L56" s="43">
        <f t="shared" si="23"/>
        <v>1.2690000000000019</v>
      </c>
      <c r="M56" s="42">
        <f t="shared" si="21"/>
        <v>0.51013800000000076</v>
      </c>
      <c r="N56" s="30"/>
      <c r="O56" s="30"/>
      <c r="P56" s="30"/>
      <c r="R56" s="31"/>
    </row>
    <row r="57" spans="2:18" x14ac:dyDescent="0.2">
      <c r="B57" s="26"/>
      <c r="C57" s="27"/>
      <c r="D57" s="27"/>
      <c r="E57" s="42"/>
      <c r="F57" s="43"/>
      <c r="G57" s="42"/>
      <c r="H57" s="23"/>
      <c r="I57" s="26">
        <v>25</v>
      </c>
      <c r="J57" s="27">
        <v>0.40600000000000003</v>
      </c>
      <c r="K57" s="42">
        <f t="shared" si="22"/>
        <v>0.40400000000000003</v>
      </c>
      <c r="L57" s="43">
        <f t="shared" si="23"/>
        <v>5</v>
      </c>
      <c r="M57" s="42">
        <f t="shared" si="21"/>
        <v>2.02</v>
      </c>
      <c r="N57" s="30"/>
      <c r="O57" s="30"/>
      <c r="P57" s="30"/>
      <c r="R57" s="31"/>
    </row>
    <row r="58" spans="2:18" x14ac:dyDescent="0.2">
      <c r="B58" s="28"/>
      <c r="C58" s="36"/>
      <c r="D58" s="36"/>
      <c r="E58" s="42"/>
      <c r="F58" s="43"/>
      <c r="G58" s="42"/>
      <c r="I58" s="28"/>
      <c r="J58" s="28"/>
      <c r="K58" s="42"/>
      <c r="L58" s="43"/>
      <c r="M58" s="42"/>
      <c r="N58" s="30"/>
      <c r="O58" s="30"/>
      <c r="P58" s="30"/>
      <c r="R58" s="31"/>
    </row>
    <row r="59" spans="2:18" x14ac:dyDescent="0.2">
      <c r="B59" s="28"/>
      <c r="C59" s="36"/>
      <c r="D59" s="36"/>
      <c r="E59" s="42"/>
      <c r="F59" s="43"/>
      <c r="G59" s="42"/>
      <c r="I59" s="28"/>
      <c r="J59" s="28"/>
      <c r="K59" s="42"/>
      <c r="L59" s="43"/>
      <c r="M59" s="42"/>
      <c r="O59" s="34"/>
      <c r="P59" s="34"/>
    </row>
    <row r="60" spans="2:18" x14ac:dyDescent="0.2">
      <c r="B60" s="28"/>
      <c r="C60" s="36"/>
      <c r="D60" s="36"/>
      <c r="E60" s="42"/>
      <c r="F60" s="43"/>
      <c r="G60" s="42"/>
      <c r="I60" s="28"/>
      <c r="J60" s="28"/>
      <c r="K60" s="42"/>
      <c r="L60" s="43"/>
      <c r="M60" s="42"/>
      <c r="O60" s="24"/>
      <c r="P60" s="24"/>
    </row>
    <row r="61" spans="2:18" x14ac:dyDescent="0.2">
      <c r="B61" s="28"/>
      <c r="C61" s="36"/>
      <c r="D61" s="36"/>
      <c r="E61" s="42"/>
      <c r="F61" s="43"/>
      <c r="G61" s="42"/>
      <c r="I61" s="28"/>
      <c r="J61" s="28"/>
      <c r="K61" s="42"/>
      <c r="L61" s="43"/>
      <c r="M61" s="42"/>
      <c r="O61" s="24"/>
      <c r="P61" s="24"/>
    </row>
    <row r="62" spans="2:18" x14ac:dyDescent="0.2">
      <c r="B62" s="28"/>
      <c r="C62" s="36"/>
      <c r="D62" s="36"/>
      <c r="E62" s="42"/>
      <c r="F62" s="43"/>
      <c r="G62" s="42"/>
      <c r="H62" s="42"/>
      <c r="I62" s="28"/>
      <c r="J62" s="28"/>
      <c r="K62" s="42"/>
      <c r="L62" s="43"/>
      <c r="M62" s="42"/>
      <c r="N62" s="24"/>
      <c r="O62" s="24"/>
      <c r="P62" s="24"/>
    </row>
    <row r="63" spans="2:18" x14ac:dyDescent="0.2">
      <c r="B63" s="28"/>
      <c r="C63" s="36"/>
      <c r="D63" s="36"/>
      <c r="E63" s="42"/>
      <c r="F63" s="43"/>
      <c r="G63" s="42"/>
      <c r="H63" s="42"/>
      <c r="I63" s="28"/>
      <c r="J63" s="28"/>
      <c r="K63" s="42"/>
      <c r="L63" s="43"/>
      <c r="M63" s="42"/>
      <c r="N63" s="24"/>
      <c r="O63" s="24"/>
      <c r="P63" s="24"/>
    </row>
    <row r="64" spans="2:18" ht="15" x14ac:dyDescent="0.2">
      <c r="B64" s="23" t="s">
        <v>70</v>
      </c>
      <c r="C64" s="23"/>
      <c r="D64" s="53">
        <v>0.3</v>
      </c>
      <c r="E64" s="53"/>
      <c r="J64" s="44"/>
      <c r="K64" s="44"/>
      <c r="L64" s="44"/>
      <c r="M64" s="44"/>
      <c r="N64" s="24"/>
      <c r="O64" s="24"/>
      <c r="P64" s="35"/>
    </row>
    <row r="65" spans="2:18" x14ac:dyDescent="0.2">
      <c r="B65" s="51"/>
      <c r="C65" s="51"/>
      <c r="D65" s="51"/>
      <c r="E65" s="51"/>
      <c r="F65" s="51"/>
      <c r="G65" s="51"/>
      <c r="H65" s="21" t="s">
        <v>74</v>
      </c>
      <c r="I65" s="51" t="s">
        <v>71</v>
      </c>
      <c r="J65" s="51"/>
      <c r="K65" s="51"/>
      <c r="L65" s="51"/>
      <c r="M65" s="51"/>
      <c r="N65" s="25"/>
      <c r="O65" s="25"/>
      <c r="P65" s="25"/>
    </row>
    <row r="66" spans="2:18" x14ac:dyDescent="0.2">
      <c r="B66" s="26">
        <v>0</v>
      </c>
      <c r="C66" s="27">
        <v>0.193</v>
      </c>
      <c r="D66" s="27" t="s">
        <v>75</v>
      </c>
      <c r="E66" s="43"/>
      <c r="F66" s="43"/>
      <c r="G66" s="43"/>
      <c r="H66" s="43"/>
      <c r="I66" s="28"/>
      <c r="J66" s="29"/>
      <c r="K66" s="42"/>
      <c r="L66" s="43"/>
      <c r="M66" s="42"/>
      <c r="N66" s="30"/>
      <c r="O66" s="30"/>
      <c r="P66" s="30"/>
      <c r="R66" s="31"/>
    </row>
    <row r="67" spans="2:18" x14ac:dyDescent="0.2">
      <c r="B67" s="26">
        <v>5</v>
      </c>
      <c r="C67" s="27">
        <v>0.186</v>
      </c>
      <c r="D67" s="27"/>
      <c r="E67" s="42">
        <f>(C66+C67)/2</f>
        <v>0.1895</v>
      </c>
      <c r="F67" s="43">
        <f>B67-B66</f>
        <v>5</v>
      </c>
      <c r="G67" s="42">
        <f>E67*F67</f>
        <v>0.94750000000000001</v>
      </c>
      <c r="H67" s="43"/>
      <c r="I67" s="26"/>
      <c r="J67" s="26"/>
      <c r="K67" s="42"/>
      <c r="L67" s="43"/>
      <c r="M67" s="42"/>
      <c r="N67" s="30"/>
      <c r="O67" s="30"/>
      <c r="P67" s="30"/>
      <c r="Q67" s="32"/>
      <c r="R67" s="31"/>
    </row>
    <row r="68" spans="2:18" x14ac:dyDescent="0.2">
      <c r="B68" s="26">
        <v>10</v>
      </c>
      <c r="C68" s="27">
        <v>0.183</v>
      </c>
      <c r="D68" s="27" t="s">
        <v>22</v>
      </c>
      <c r="E68" s="42">
        <f t="shared" ref="E68:E78" si="24">(C67+C68)/2</f>
        <v>0.1845</v>
      </c>
      <c r="F68" s="43">
        <f t="shared" ref="F68:F78" si="25">B68-B67</f>
        <v>5</v>
      </c>
      <c r="G68" s="42">
        <f t="shared" ref="G68:G78" si="26">E68*F68</f>
        <v>0.92249999999999999</v>
      </c>
      <c r="H68" s="43"/>
      <c r="I68" s="26"/>
      <c r="J68" s="26"/>
      <c r="K68" s="42"/>
      <c r="L68" s="43"/>
      <c r="M68" s="42"/>
      <c r="N68" s="30"/>
      <c r="O68" s="30"/>
      <c r="P68" s="30"/>
      <c r="Q68" s="32"/>
      <c r="R68" s="31"/>
    </row>
    <row r="69" spans="2:18" x14ac:dyDescent="0.2">
      <c r="B69" s="26">
        <v>11</v>
      </c>
      <c r="C69" s="27">
        <v>-0.28100000000000003</v>
      </c>
      <c r="D69" s="27"/>
      <c r="E69" s="42">
        <f t="shared" si="24"/>
        <v>-4.9000000000000016E-2</v>
      </c>
      <c r="F69" s="43">
        <f t="shared" si="25"/>
        <v>1</v>
      </c>
      <c r="G69" s="42">
        <f t="shared" si="26"/>
        <v>-4.9000000000000016E-2</v>
      </c>
      <c r="H69" s="43"/>
      <c r="I69" s="26"/>
      <c r="J69" s="26"/>
      <c r="K69" s="42"/>
      <c r="L69" s="43"/>
      <c r="M69" s="42"/>
      <c r="N69" s="30"/>
      <c r="O69" s="30"/>
      <c r="P69" s="30"/>
      <c r="Q69" s="32"/>
      <c r="R69" s="31"/>
    </row>
    <row r="70" spans="2:18" x14ac:dyDescent="0.2">
      <c r="B70" s="26">
        <v>12</v>
      </c>
      <c r="C70" s="27">
        <v>-0.51700000000000002</v>
      </c>
      <c r="D70" s="27"/>
      <c r="E70" s="42">
        <f t="shared" si="24"/>
        <v>-0.39900000000000002</v>
      </c>
      <c r="F70" s="43">
        <f t="shared" si="25"/>
        <v>1</v>
      </c>
      <c r="G70" s="42">
        <f t="shared" si="26"/>
        <v>-0.39900000000000002</v>
      </c>
      <c r="H70" s="43"/>
      <c r="I70" s="26"/>
      <c r="J70" s="26"/>
      <c r="K70" s="42"/>
      <c r="L70" s="43"/>
      <c r="M70" s="42"/>
      <c r="N70" s="30"/>
      <c r="O70" s="30"/>
      <c r="P70" s="30"/>
      <c r="Q70" s="32"/>
      <c r="R70" s="31"/>
    </row>
    <row r="71" spans="2:18" x14ac:dyDescent="0.2">
      <c r="B71" s="26">
        <v>13</v>
      </c>
      <c r="C71" s="27">
        <v>-0.81599999999999995</v>
      </c>
      <c r="D71" s="27"/>
      <c r="E71" s="42">
        <f t="shared" si="24"/>
        <v>-0.66649999999999998</v>
      </c>
      <c r="F71" s="43">
        <f t="shared" si="25"/>
        <v>1</v>
      </c>
      <c r="G71" s="42">
        <f t="shared" si="26"/>
        <v>-0.66649999999999998</v>
      </c>
      <c r="H71" s="43"/>
      <c r="I71" s="26"/>
      <c r="J71" s="26"/>
      <c r="K71" s="42"/>
      <c r="L71" s="43"/>
      <c r="M71" s="42"/>
      <c r="N71" s="30"/>
      <c r="O71" s="30"/>
      <c r="P71" s="30"/>
      <c r="Q71" s="32"/>
      <c r="R71" s="31"/>
    </row>
    <row r="72" spans="2:18" x14ac:dyDescent="0.2">
      <c r="B72" s="26">
        <v>14</v>
      </c>
      <c r="C72" s="27">
        <v>-0.86599999999999999</v>
      </c>
      <c r="D72" s="27"/>
      <c r="E72" s="42">
        <f t="shared" si="24"/>
        <v>-0.84099999999999997</v>
      </c>
      <c r="F72" s="43">
        <f t="shared" si="25"/>
        <v>1</v>
      </c>
      <c r="G72" s="42">
        <f t="shared" si="26"/>
        <v>-0.84099999999999997</v>
      </c>
      <c r="H72" s="43"/>
      <c r="I72" s="26">
        <v>0</v>
      </c>
      <c r="J72" s="27">
        <v>0.193</v>
      </c>
      <c r="K72" s="42"/>
      <c r="L72" s="43"/>
      <c r="M72" s="42"/>
      <c r="N72" s="30"/>
      <c r="O72" s="30"/>
      <c r="P72" s="30"/>
      <c r="Q72" s="32"/>
      <c r="R72" s="31"/>
    </row>
    <row r="73" spans="2:18" x14ac:dyDescent="0.2">
      <c r="B73" s="26">
        <v>15</v>
      </c>
      <c r="C73" s="27">
        <v>-0.81699999999999995</v>
      </c>
      <c r="D73" s="27"/>
      <c r="E73" s="42">
        <f t="shared" si="24"/>
        <v>-0.84149999999999991</v>
      </c>
      <c r="F73" s="43">
        <f t="shared" si="25"/>
        <v>1</v>
      </c>
      <c r="G73" s="42">
        <f t="shared" si="26"/>
        <v>-0.84149999999999991</v>
      </c>
      <c r="H73" s="43"/>
      <c r="I73" s="26">
        <v>5</v>
      </c>
      <c r="J73" s="27">
        <v>0.186</v>
      </c>
      <c r="K73" s="42">
        <f t="shared" ref="K73" si="27">AVERAGE(J72,J73)</f>
        <v>0.1895</v>
      </c>
      <c r="L73" s="43">
        <f t="shared" ref="L73" si="28">I73-I72</f>
        <v>5</v>
      </c>
      <c r="M73" s="42">
        <f t="shared" ref="M73:M79" si="29">L73*K73</f>
        <v>0.94750000000000001</v>
      </c>
      <c r="N73" s="30"/>
      <c r="O73" s="30"/>
      <c r="P73" s="30"/>
      <c r="Q73" s="32"/>
      <c r="R73" s="31"/>
    </row>
    <row r="74" spans="2:18" x14ac:dyDescent="0.2">
      <c r="B74" s="26">
        <v>16</v>
      </c>
      <c r="C74" s="27">
        <v>-0.51800000000000002</v>
      </c>
      <c r="D74" s="27"/>
      <c r="E74" s="42">
        <f t="shared" si="24"/>
        <v>-0.66749999999999998</v>
      </c>
      <c r="F74" s="43">
        <f t="shared" si="25"/>
        <v>1</v>
      </c>
      <c r="G74" s="42">
        <f t="shared" si="26"/>
        <v>-0.66749999999999998</v>
      </c>
      <c r="H74" s="43"/>
      <c r="I74" s="26">
        <v>9</v>
      </c>
      <c r="J74" s="27">
        <v>0.183</v>
      </c>
      <c r="K74" s="42">
        <f>AVERAGE(J73,J74)</f>
        <v>0.1845</v>
      </c>
      <c r="L74" s="43">
        <f>I74-I73</f>
        <v>4</v>
      </c>
      <c r="M74" s="42">
        <f t="shared" si="29"/>
        <v>0.73799999999999999</v>
      </c>
      <c r="N74" s="34"/>
      <c r="O74" s="34"/>
      <c r="P74" s="34"/>
      <c r="Q74" s="32"/>
      <c r="R74" s="31"/>
    </row>
    <row r="75" spans="2:18" x14ac:dyDescent="0.2">
      <c r="B75" s="26">
        <v>17</v>
      </c>
      <c r="C75" s="27">
        <v>-0.26600000000000001</v>
      </c>
      <c r="D75" s="27"/>
      <c r="E75" s="42">
        <f t="shared" si="24"/>
        <v>-0.39200000000000002</v>
      </c>
      <c r="F75" s="43">
        <f t="shared" si="25"/>
        <v>1</v>
      </c>
      <c r="G75" s="42">
        <f t="shared" si="26"/>
        <v>-0.39200000000000002</v>
      </c>
      <c r="H75" s="43"/>
      <c r="I75" s="38">
        <f>I74+(J74-J75)*1.5</f>
        <v>11.8245</v>
      </c>
      <c r="J75" s="39">
        <v>-1.7</v>
      </c>
      <c r="K75" s="42">
        <f t="shared" ref="K75:K79" si="30">AVERAGE(J74,J75)</f>
        <v>-0.75849999999999995</v>
      </c>
      <c r="L75" s="43">
        <f t="shared" ref="L75:L79" si="31">I75-I74</f>
        <v>2.8245000000000005</v>
      </c>
      <c r="M75" s="42">
        <f t="shared" si="29"/>
        <v>-2.1423832500000004</v>
      </c>
      <c r="N75" s="30"/>
      <c r="O75" s="30"/>
      <c r="P75" s="30"/>
      <c r="Q75" s="32"/>
      <c r="R75" s="31"/>
    </row>
    <row r="76" spans="2:18" x14ac:dyDescent="0.2">
      <c r="B76" s="26">
        <v>18</v>
      </c>
      <c r="C76" s="27">
        <v>8.3000000000000004E-2</v>
      </c>
      <c r="D76" s="27" t="s">
        <v>21</v>
      </c>
      <c r="E76" s="42">
        <f t="shared" si="24"/>
        <v>-9.1499999999999998E-2</v>
      </c>
      <c r="F76" s="43">
        <f t="shared" si="25"/>
        <v>1</v>
      </c>
      <c r="G76" s="42">
        <f t="shared" si="26"/>
        <v>-9.1499999999999998E-2</v>
      </c>
      <c r="H76" s="23"/>
      <c r="I76" s="45">
        <f>I75+2.5</f>
        <v>14.3245</v>
      </c>
      <c r="J76" s="46">
        <f>J75</f>
        <v>-1.7</v>
      </c>
      <c r="K76" s="42">
        <f t="shared" si="30"/>
        <v>-1.7</v>
      </c>
      <c r="L76" s="43">
        <f t="shared" si="31"/>
        <v>2.5</v>
      </c>
      <c r="M76" s="42">
        <f t="shared" si="29"/>
        <v>-4.25</v>
      </c>
      <c r="N76" s="34"/>
      <c r="O76" s="34"/>
      <c r="P76" s="34"/>
      <c r="Q76" s="32"/>
      <c r="R76" s="31"/>
    </row>
    <row r="77" spans="2:18" x14ac:dyDescent="0.2">
      <c r="B77" s="26">
        <v>25</v>
      </c>
      <c r="C77" s="27">
        <v>8.8999999999999996E-2</v>
      </c>
      <c r="D77" s="27"/>
      <c r="E77" s="42">
        <f t="shared" si="24"/>
        <v>8.5999999999999993E-2</v>
      </c>
      <c r="F77" s="43">
        <f t="shared" si="25"/>
        <v>7</v>
      </c>
      <c r="G77" s="42">
        <f t="shared" si="26"/>
        <v>0.60199999999999998</v>
      </c>
      <c r="H77" s="23"/>
      <c r="I77" s="38">
        <f>I76+2.5</f>
        <v>16.8245</v>
      </c>
      <c r="J77" s="39">
        <f>J75</f>
        <v>-1.7</v>
      </c>
      <c r="K77" s="42">
        <f t="shared" si="30"/>
        <v>-1.7</v>
      </c>
      <c r="L77" s="43">
        <f t="shared" si="31"/>
        <v>2.5</v>
      </c>
      <c r="M77" s="42">
        <f t="shared" si="29"/>
        <v>-4.25</v>
      </c>
      <c r="N77" s="34"/>
      <c r="O77" s="34"/>
      <c r="P77" s="34"/>
      <c r="Q77" s="32"/>
      <c r="R77" s="31"/>
    </row>
    <row r="78" spans="2:18" x14ac:dyDescent="0.2">
      <c r="B78" s="26">
        <v>30</v>
      </c>
      <c r="C78" s="27">
        <v>9.4E-2</v>
      </c>
      <c r="D78" s="27" t="s">
        <v>75</v>
      </c>
      <c r="E78" s="42">
        <f t="shared" si="24"/>
        <v>9.1499999999999998E-2</v>
      </c>
      <c r="F78" s="43">
        <f t="shared" si="25"/>
        <v>5</v>
      </c>
      <c r="G78" s="42">
        <f t="shared" si="26"/>
        <v>0.45750000000000002</v>
      </c>
      <c r="H78" s="23"/>
      <c r="I78" s="38">
        <f>I77+(J78-J77)*1.5</f>
        <v>19.503500000000003</v>
      </c>
      <c r="J78" s="40">
        <v>8.5999999999999993E-2</v>
      </c>
      <c r="K78" s="42">
        <f t="shared" si="30"/>
        <v>-0.80699999999999994</v>
      </c>
      <c r="L78" s="43">
        <f t="shared" si="31"/>
        <v>2.679000000000002</v>
      </c>
      <c r="M78" s="42">
        <f t="shared" si="29"/>
        <v>-2.1619530000000013</v>
      </c>
      <c r="N78" s="30"/>
      <c r="O78" s="30"/>
      <c r="P78" s="30"/>
      <c r="R78" s="31"/>
    </row>
    <row r="79" spans="2:18" x14ac:dyDescent="0.2">
      <c r="B79" s="26"/>
      <c r="C79" s="27"/>
      <c r="D79" s="27"/>
      <c r="E79" s="42"/>
      <c r="F79" s="43"/>
      <c r="G79" s="42"/>
      <c r="H79" s="23"/>
      <c r="I79" s="26">
        <v>25</v>
      </c>
      <c r="J79" s="27">
        <v>8.8999999999999996E-2</v>
      </c>
      <c r="K79" s="42">
        <f t="shared" si="30"/>
        <v>8.7499999999999994E-2</v>
      </c>
      <c r="L79" s="43">
        <f t="shared" si="31"/>
        <v>5.4964999999999975</v>
      </c>
      <c r="M79" s="42">
        <f t="shared" si="29"/>
        <v>0.48094374999999973</v>
      </c>
      <c r="N79" s="30"/>
      <c r="O79" s="30"/>
      <c r="P79" s="30"/>
      <c r="R79" s="31"/>
    </row>
    <row r="80" spans="2:18" ht="15" x14ac:dyDescent="0.2">
      <c r="B80" s="23" t="s">
        <v>70</v>
      </c>
      <c r="C80" s="23"/>
      <c r="D80" s="53">
        <v>0.4</v>
      </c>
      <c r="E80" s="53"/>
      <c r="J80" s="44"/>
      <c r="K80" s="44"/>
      <c r="L80" s="44"/>
      <c r="M80" s="44"/>
      <c r="N80" s="24"/>
      <c r="O80" s="24"/>
      <c r="P80" s="24"/>
    </row>
    <row r="81" spans="2:18" x14ac:dyDescent="0.2">
      <c r="B81" s="51"/>
      <c r="C81" s="51"/>
      <c r="D81" s="51"/>
      <c r="E81" s="51"/>
      <c r="F81" s="51"/>
      <c r="G81" s="51"/>
      <c r="H81" s="21" t="s">
        <v>74</v>
      </c>
      <c r="I81" s="51" t="s">
        <v>71</v>
      </c>
      <c r="J81" s="51"/>
      <c r="K81" s="51"/>
      <c r="L81" s="51"/>
      <c r="M81" s="51"/>
      <c r="N81" s="25"/>
      <c r="O81" s="25"/>
      <c r="P81" s="30"/>
    </row>
    <row r="82" spans="2:18" x14ac:dyDescent="0.2">
      <c r="B82" s="26">
        <v>0</v>
      </c>
      <c r="C82" s="27">
        <v>0.35899999999999999</v>
      </c>
      <c r="D82" s="27" t="s">
        <v>75</v>
      </c>
      <c r="E82" s="43"/>
      <c r="F82" s="43"/>
      <c r="G82" s="43"/>
      <c r="H82" s="43"/>
      <c r="I82" s="26">
        <v>0</v>
      </c>
      <c r="J82" s="27">
        <v>0.35899999999999999</v>
      </c>
      <c r="K82" s="42"/>
      <c r="L82" s="43"/>
      <c r="M82" s="42"/>
      <c r="N82" s="30"/>
      <c r="O82" s="30"/>
      <c r="P82" s="30"/>
      <c r="R82" s="31"/>
    </row>
    <row r="83" spans="2:18" x14ac:dyDescent="0.2">
      <c r="B83" s="26">
        <v>3</v>
      </c>
      <c r="C83" s="27">
        <v>0.35299999999999998</v>
      </c>
      <c r="D83" s="27"/>
      <c r="E83" s="42">
        <f>(C82+C83)/2</f>
        <v>0.35599999999999998</v>
      </c>
      <c r="F83" s="43">
        <f>B83-B82</f>
        <v>3</v>
      </c>
      <c r="G83" s="42">
        <f>E83*F83</f>
        <v>1.0680000000000001</v>
      </c>
      <c r="H83" s="43"/>
      <c r="I83" s="26">
        <v>3</v>
      </c>
      <c r="J83" s="27">
        <v>0.35299999999999998</v>
      </c>
      <c r="K83" s="42">
        <f t="shared" ref="K83:K89" si="32">AVERAGE(J82,J83)</f>
        <v>0.35599999999999998</v>
      </c>
      <c r="L83" s="43">
        <f t="shared" ref="L83:L89" si="33">I83-I82</f>
        <v>3</v>
      </c>
      <c r="M83" s="42">
        <f t="shared" ref="M83:M92" si="34">L83*K83</f>
        <v>1.0680000000000001</v>
      </c>
      <c r="N83" s="30"/>
      <c r="O83" s="30"/>
      <c r="P83" s="30"/>
      <c r="Q83" s="32"/>
      <c r="R83" s="31"/>
    </row>
    <row r="84" spans="2:18" x14ac:dyDescent="0.2">
      <c r="B84" s="26">
        <v>6</v>
      </c>
      <c r="C84" s="27">
        <v>0.34399999999999997</v>
      </c>
      <c r="D84" s="27" t="s">
        <v>22</v>
      </c>
      <c r="E84" s="42">
        <f t="shared" ref="E84:E97" si="35">(C83+C84)/2</f>
        <v>0.34849999999999998</v>
      </c>
      <c r="F84" s="43">
        <f t="shared" ref="F84:F97" si="36">B84-B83</f>
        <v>3</v>
      </c>
      <c r="G84" s="42">
        <f t="shared" ref="G84:G97" si="37">E84*F84</f>
        <v>1.0454999999999999</v>
      </c>
      <c r="H84" s="43"/>
      <c r="I84" s="26">
        <v>6</v>
      </c>
      <c r="J84" s="27">
        <v>0.34399999999999997</v>
      </c>
      <c r="K84" s="42">
        <f t="shared" si="32"/>
        <v>0.34849999999999998</v>
      </c>
      <c r="L84" s="43">
        <f t="shared" si="33"/>
        <v>3</v>
      </c>
      <c r="M84" s="42">
        <f t="shared" si="34"/>
        <v>1.0454999999999999</v>
      </c>
      <c r="N84" s="30"/>
      <c r="O84" s="30"/>
      <c r="P84" s="30"/>
      <c r="Q84" s="32"/>
      <c r="R84" s="31"/>
    </row>
    <row r="85" spans="2:18" x14ac:dyDescent="0.2">
      <c r="B85" s="26">
        <v>8</v>
      </c>
      <c r="C85" s="27">
        <v>1.5740000000000001</v>
      </c>
      <c r="D85" s="27"/>
      <c r="E85" s="42">
        <f t="shared" si="35"/>
        <v>0.95900000000000007</v>
      </c>
      <c r="F85" s="43">
        <f t="shared" si="36"/>
        <v>2</v>
      </c>
      <c r="G85" s="42">
        <f t="shared" si="37"/>
        <v>1.9180000000000001</v>
      </c>
      <c r="H85" s="43"/>
      <c r="I85" s="26">
        <v>8</v>
      </c>
      <c r="J85" s="27">
        <v>1.5740000000000001</v>
      </c>
      <c r="K85" s="42">
        <f t="shared" si="32"/>
        <v>0.95900000000000007</v>
      </c>
      <c r="L85" s="43">
        <f t="shared" si="33"/>
        <v>2</v>
      </c>
      <c r="M85" s="42">
        <f t="shared" si="34"/>
        <v>1.9180000000000001</v>
      </c>
      <c r="N85" s="30"/>
      <c r="O85" s="30"/>
      <c r="P85" s="30"/>
      <c r="Q85" s="32"/>
      <c r="R85" s="31"/>
    </row>
    <row r="86" spans="2:18" x14ac:dyDescent="0.2">
      <c r="B86" s="26">
        <v>10</v>
      </c>
      <c r="C86" s="27">
        <v>1.579</v>
      </c>
      <c r="D86" s="27"/>
      <c r="E86" s="42">
        <f t="shared" si="35"/>
        <v>1.5765</v>
      </c>
      <c r="F86" s="43">
        <f t="shared" si="36"/>
        <v>2</v>
      </c>
      <c r="G86" s="42">
        <f t="shared" si="37"/>
        <v>3.153</v>
      </c>
      <c r="H86" s="43"/>
      <c r="I86" s="38">
        <f>I85+(J85-J86)*1.5</f>
        <v>12.911</v>
      </c>
      <c r="J86" s="39">
        <v>-1.7</v>
      </c>
      <c r="K86" s="42">
        <f t="shared" si="32"/>
        <v>-6.2999999999999945E-2</v>
      </c>
      <c r="L86" s="43">
        <f t="shared" si="33"/>
        <v>4.9109999999999996</v>
      </c>
      <c r="M86" s="42">
        <f t="shared" si="34"/>
        <v>-0.3093929999999997</v>
      </c>
      <c r="N86" s="30"/>
      <c r="O86" s="30"/>
      <c r="P86" s="30"/>
      <c r="Q86" s="32"/>
      <c r="R86" s="31"/>
    </row>
    <row r="87" spans="2:18" x14ac:dyDescent="0.2">
      <c r="B87" s="26">
        <v>12</v>
      </c>
      <c r="C87" s="27">
        <v>-0.41699999999999998</v>
      </c>
      <c r="D87" s="27"/>
      <c r="E87" s="42">
        <f t="shared" si="35"/>
        <v>0.58099999999999996</v>
      </c>
      <c r="F87" s="43">
        <f t="shared" si="36"/>
        <v>2</v>
      </c>
      <c r="G87" s="42">
        <f t="shared" si="37"/>
        <v>1.1619999999999999</v>
      </c>
      <c r="H87" s="43"/>
      <c r="I87" s="45">
        <f>I86+2.5</f>
        <v>15.411</v>
      </c>
      <c r="J87" s="46">
        <f>J86</f>
        <v>-1.7</v>
      </c>
      <c r="K87" s="42">
        <f t="shared" si="32"/>
        <v>-1.7</v>
      </c>
      <c r="L87" s="43">
        <f t="shared" si="33"/>
        <v>2.5</v>
      </c>
      <c r="M87" s="42">
        <f t="shared" si="34"/>
        <v>-4.25</v>
      </c>
      <c r="N87" s="30"/>
      <c r="O87" s="30"/>
      <c r="P87" s="30"/>
      <c r="Q87" s="32"/>
      <c r="R87" s="31"/>
    </row>
    <row r="88" spans="2:18" x14ac:dyDescent="0.2">
      <c r="B88" s="26">
        <v>13</v>
      </c>
      <c r="C88" s="27">
        <v>-0.751</v>
      </c>
      <c r="D88" s="27"/>
      <c r="E88" s="42">
        <f t="shared" si="35"/>
        <v>-0.58399999999999996</v>
      </c>
      <c r="F88" s="43">
        <f t="shared" si="36"/>
        <v>1</v>
      </c>
      <c r="G88" s="42">
        <f t="shared" si="37"/>
        <v>-0.58399999999999996</v>
      </c>
      <c r="H88" s="43"/>
      <c r="I88" s="38">
        <f>I87+2.5</f>
        <v>17.911000000000001</v>
      </c>
      <c r="J88" s="39">
        <f>J86</f>
        <v>-1.7</v>
      </c>
      <c r="K88" s="42">
        <f t="shared" si="32"/>
        <v>-1.7</v>
      </c>
      <c r="L88" s="43">
        <f t="shared" si="33"/>
        <v>2.5000000000000018</v>
      </c>
      <c r="M88" s="42">
        <f t="shared" si="34"/>
        <v>-4.2500000000000027</v>
      </c>
      <c r="N88" s="30"/>
      <c r="O88" s="30"/>
      <c r="P88" s="30"/>
      <c r="Q88" s="32"/>
      <c r="R88" s="31"/>
    </row>
    <row r="89" spans="2:18" x14ac:dyDescent="0.2">
      <c r="B89" s="26">
        <v>14</v>
      </c>
      <c r="C89" s="27">
        <v>-0.80600000000000005</v>
      </c>
      <c r="D89" s="27"/>
      <c r="E89" s="42">
        <f t="shared" si="35"/>
        <v>-0.77849999999999997</v>
      </c>
      <c r="F89" s="43">
        <f t="shared" si="36"/>
        <v>1</v>
      </c>
      <c r="G89" s="42">
        <f t="shared" si="37"/>
        <v>-0.77849999999999997</v>
      </c>
      <c r="H89" s="43"/>
      <c r="I89" s="38">
        <f>I88+(J89-J88)*1.5</f>
        <v>20.386000000000003</v>
      </c>
      <c r="J89" s="40">
        <v>-0.05</v>
      </c>
      <c r="K89" s="42">
        <f t="shared" si="32"/>
        <v>-0.875</v>
      </c>
      <c r="L89" s="43">
        <f t="shared" si="33"/>
        <v>2.4750000000000014</v>
      </c>
      <c r="M89" s="42">
        <f t="shared" si="34"/>
        <v>-2.1656250000000012</v>
      </c>
      <c r="N89" s="30"/>
      <c r="O89" s="30"/>
      <c r="P89" s="30"/>
      <c r="Q89" s="32"/>
      <c r="R89" s="31"/>
    </row>
    <row r="90" spans="2:18" x14ac:dyDescent="0.2">
      <c r="B90" s="26">
        <v>15</v>
      </c>
      <c r="C90" s="27">
        <v>-0.747</v>
      </c>
      <c r="D90" s="27"/>
      <c r="E90" s="42">
        <f t="shared" si="35"/>
        <v>-0.77649999999999997</v>
      </c>
      <c r="F90" s="43">
        <f t="shared" si="36"/>
        <v>1</v>
      </c>
      <c r="G90" s="42">
        <f t="shared" si="37"/>
        <v>-0.77649999999999997</v>
      </c>
      <c r="H90" s="43"/>
      <c r="I90" s="26">
        <v>22</v>
      </c>
      <c r="J90" s="27">
        <v>-0.65600000000000003</v>
      </c>
      <c r="K90" s="42">
        <f>AVERAGE(J89,J90)</f>
        <v>-0.35300000000000004</v>
      </c>
      <c r="L90" s="43">
        <f>I90-I89</f>
        <v>1.6139999999999972</v>
      </c>
      <c r="M90" s="42">
        <f t="shared" si="34"/>
        <v>-0.56974199999999908</v>
      </c>
      <c r="N90" s="34"/>
      <c r="O90" s="34"/>
      <c r="P90" s="34"/>
      <c r="Q90" s="32"/>
      <c r="R90" s="31"/>
    </row>
    <row r="91" spans="2:18" x14ac:dyDescent="0.2">
      <c r="B91" s="26">
        <v>16</v>
      </c>
      <c r="C91" s="27">
        <v>-0.51800000000000002</v>
      </c>
      <c r="D91" s="27"/>
      <c r="E91" s="42">
        <f t="shared" si="35"/>
        <v>-0.63250000000000006</v>
      </c>
      <c r="F91" s="43">
        <f t="shared" si="36"/>
        <v>1</v>
      </c>
      <c r="G91" s="42">
        <f t="shared" si="37"/>
        <v>-0.63250000000000006</v>
      </c>
      <c r="H91" s="43"/>
      <c r="I91" s="26">
        <v>25</v>
      </c>
      <c r="J91" s="27">
        <v>-0.81699999999999995</v>
      </c>
      <c r="K91" s="42">
        <f t="shared" ref="K91:K92" si="38">AVERAGE(J90,J91)</f>
        <v>-0.73649999999999993</v>
      </c>
      <c r="L91" s="43">
        <f t="shared" ref="L91:L92" si="39">I91-I90</f>
        <v>3</v>
      </c>
      <c r="M91" s="42">
        <f t="shared" si="34"/>
        <v>-2.2094999999999998</v>
      </c>
      <c r="N91" s="30"/>
      <c r="O91" s="30"/>
      <c r="P91" s="30"/>
      <c r="Q91" s="32"/>
      <c r="R91" s="31"/>
    </row>
    <row r="92" spans="2:18" x14ac:dyDescent="0.2">
      <c r="B92" s="26">
        <v>17</v>
      </c>
      <c r="C92" s="27">
        <v>-0.122</v>
      </c>
      <c r="D92" s="27" t="s">
        <v>21</v>
      </c>
      <c r="E92" s="42">
        <f t="shared" si="35"/>
        <v>-0.32</v>
      </c>
      <c r="F92" s="43">
        <f t="shared" si="36"/>
        <v>1</v>
      </c>
      <c r="G92" s="42">
        <f t="shared" si="37"/>
        <v>-0.32</v>
      </c>
      <c r="H92" s="23"/>
      <c r="I92" s="28">
        <v>27</v>
      </c>
      <c r="J92" s="36">
        <v>-0.96599999999999997</v>
      </c>
      <c r="K92" s="42">
        <f t="shared" si="38"/>
        <v>-0.89149999999999996</v>
      </c>
      <c r="L92" s="43">
        <f t="shared" si="39"/>
        <v>2</v>
      </c>
      <c r="M92" s="42">
        <f t="shared" si="34"/>
        <v>-1.7829999999999999</v>
      </c>
      <c r="N92" s="34"/>
      <c r="O92" s="34"/>
      <c r="P92" s="34"/>
      <c r="Q92" s="32"/>
      <c r="R92" s="31"/>
    </row>
    <row r="93" spans="2:18" x14ac:dyDescent="0.2">
      <c r="B93" s="26">
        <v>18</v>
      </c>
      <c r="C93" s="27">
        <v>8.3000000000000004E-2</v>
      </c>
      <c r="D93" s="27"/>
      <c r="E93" s="42">
        <f t="shared" si="35"/>
        <v>-1.9499999999999997E-2</v>
      </c>
      <c r="F93" s="43">
        <f t="shared" si="36"/>
        <v>1</v>
      </c>
      <c r="G93" s="42">
        <f t="shared" si="37"/>
        <v>-1.9499999999999997E-2</v>
      </c>
      <c r="H93" s="23"/>
      <c r="I93" s="28"/>
      <c r="J93" s="36"/>
      <c r="K93" s="42"/>
      <c r="L93" s="43"/>
      <c r="M93" s="42"/>
      <c r="N93" s="34"/>
      <c r="O93" s="34"/>
      <c r="P93" s="34"/>
      <c r="Q93" s="32"/>
      <c r="R93" s="31"/>
    </row>
    <row r="94" spans="2:18" x14ac:dyDescent="0.2">
      <c r="B94" s="26">
        <v>20</v>
      </c>
      <c r="C94" s="27">
        <v>8.8999999999999996E-2</v>
      </c>
      <c r="D94" s="27"/>
      <c r="E94" s="42">
        <f t="shared" si="35"/>
        <v>8.5999999999999993E-2</v>
      </c>
      <c r="F94" s="43">
        <f t="shared" si="36"/>
        <v>2</v>
      </c>
      <c r="G94" s="42">
        <f t="shared" si="37"/>
        <v>0.17199999999999999</v>
      </c>
      <c r="H94" s="23"/>
      <c r="I94" s="43"/>
      <c r="J94" s="43"/>
      <c r="K94" s="42"/>
      <c r="L94" s="43"/>
      <c r="M94" s="42"/>
      <c r="N94" s="30"/>
      <c r="O94" s="30"/>
      <c r="P94" s="30"/>
      <c r="R94" s="31"/>
    </row>
    <row r="95" spans="2:18" x14ac:dyDescent="0.2">
      <c r="B95" s="26">
        <v>22</v>
      </c>
      <c r="C95" s="27">
        <v>-0.65600000000000003</v>
      </c>
      <c r="D95" s="27"/>
      <c r="E95" s="42">
        <f t="shared" si="35"/>
        <v>-0.28350000000000003</v>
      </c>
      <c r="F95" s="43">
        <f t="shared" si="36"/>
        <v>2</v>
      </c>
      <c r="G95" s="42">
        <f t="shared" si="37"/>
        <v>-0.56700000000000006</v>
      </c>
      <c r="H95" s="23"/>
      <c r="I95" s="26"/>
      <c r="J95" s="49"/>
      <c r="K95" s="42"/>
      <c r="L95" s="43"/>
      <c r="M95" s="42"/>
      <c r="N95" s="30"/>
      <c r="O95" s="30"/>
      <c r="P95" s="30"/>
      <c r="R95" s="31"/>
    </row>
    <row r="96" spans="2:18" x14ac:dyDescent="0.2">
      <c r="B96" s="26">
        <v>25</v>
      </c>
      <c r="C96" s="27">
        <v>-0.81699999999999995</v>
      </c>
      <c r="D96" s="27"/>
      <c r="E96" s="42">
        <f t="shared" si="35"/>
        <v>-0.73649999999999993</v>
      </c>
      <c r="F96" s="43">
        <f t="shared" si="36"/>
        <v>3</v>
      </c>
      <c r="G96" s="42">
        <f t="shared" si="37"/>
        <v>-2.2094999999999998</v>
      </c>
      <c r="H96" s="23"/>
      <c r="I96" s="28"/>
      <c r="J96" s="28"/>
      <c r="K96" s="42"/>
      <c r="L96" s="43"/>
      <c r="M96" s="42"/>
      <c r="N96" s="30"/>
      <c r="O96" s="30"/>
      <c r="P96" s="30"/>
      <c r="R96" s="31"/>
    </row>
    <row r="97" spans="2:18" x14ac:dyDescent="0.2">
      <c r="B97" s="28">
        <v>27</v>
      </c>
      <c r="C97" s="36">
        <v>-0.96599999999999997</v>
      </c>
      <c r="D97" s="36" t="s">
        <v>109</v>
      </c>
      <c r="E97" s="42">
        <f t="shared" si="35"/>
        <v>-0.89149999999999996</v>
      </c>
      <c r="F97" s="43">
        <f t="shared" si="36"/>
        <v>2</v>
      </c>
      <c r="G97" s="42">
        <f t="shared" si="37"/>
        <v>-1.7829999999999999</v>
      </c>
      <c r="I97" s="28"/>
      <c r="J97" s="28"/>
      <c r="K97" s="42"/>
      <c r="L97" s="43"/>
      <c r="M97" s="42"/>
      <c r="N97" s="30"/>
      <c r="O97" s="30"/>
      <c r="P97" s="30"/>
      <c r="R97" s="31"/>
    </row>
    <row r="98" spans="2:18" ht="15" x14ac:dyDescent="0.2">
      <c r="B98" s="44"/>
      <c r="C98" s="22"/>
      <c r="D98" s="22"/>
      <c r="E98" s="44"/>
      <c r="F98" s="43"/>
      <c r="G98" s="42"/>
      <c r="H98" s="52" t="s">
        <v>72</v>
      </c>
      <c r="I98" s="52"/>
      <c r="J98" s="42" t="e">
        <f>#REF!</f>
        <v>#REF!</v>
      </c>
      <c r="K98" s="42" t="s">
        <v>73</v>
      </c>
      <c r="L98" s="43" t="e">
        <f>#REF!</f>
        <v>#REF!</v>
      </c>
      <c r="M98" s="42" t="e">
        <f>J98-L98</f>
        <v>#REF!</v>
      </c>
      <c r="N98" s="34"/>
      <c r="O98" s="24"/>
      <c r="P98" s="24"/>
    </row>
    <row r="99" spans="2:18" ht="15" x14ac:dyDescent="0.2">
      <c r="B99" s="23" t="s">
        <v>70</v>
      </c>
      <c r="C99" s="23"/>
      <c r="D99" s="53">
        <v>0.5</v>
      </c>
      <c r="E99" s="53"/>
      <c r="J99" s="44"/>
      <c r="K99" s="44"/>
      <c r="L99" s="44"/>
      <c r="M99" s="44"/>
      <c r="N99" s="24"/>
      <c r="O99" s="24"/>
      <c r="P99" s="24"/>
    </row>
    <row r="100" spans="2:18" x14ac:dyDescent="0.2">
      <c r="B100" s="51"/>
      <c r="C100" s="51"/>
      <c r="D100" s="51"/>
      <c r="E100" s="51"/>
      <c r="F100" s="51"/>
      <c r="G100" s="51"/>
      <c r="H100" s="21" t="s">
        <v>74</v>
      </c>
      <c r="I100" s="51" t="s">
        <v>71</v>
      </c>
      <c r="J100" s="51"/>
      <c r="K100" s="51"/>
      <c r="L100" s="51"/>
      <c r="M100" s="51"/>
      <c r="N100" s="25"/>
      <c r="O100" s="25"/>
      <c r="P100" s="30"/>
    </row>
    <row r="101" spans="2:18" x14ac:dyDescent="0.2">
      <c r="B101" s="26">
        <v>0</v>
      </c>
      <c r="C101" s="27">
        <v>-2.0259999999999998</v>
      </c>
      <c r="D101" s="27" t="s">
        <v>109</v>
      </c>
      <c r="E101" s="43"/>
      <c r="F101" s="43"/>
      <c r="G101" s="43"/>
      <c r="H101" s="43"/>
      <c r="I101" s="28"/>
      <c r="J101" s="29"/>
      <c r="K101" s="42"/>
      <c r="L101" s="43"/>
      <c r="M101" s="42"/>
      <c r="N101" s="30"/>
      <c r="O101" s="30"/>
      <c r="P101" s="30"/>
      <c r="R101" s="31"/>
    </row>
    <row r="102" spans="2:18" x14ac:dyDescent="0.2">
      <c r="B102" s="26">
        <v>3</v>
      </c>
      <c r="C102" s="27">
        <v>-1.581</v>
      </c>
      <c r="D102" s="27"/>
      <c r="E102" s="42">
        <f>(C101+C102)/2</f>
        <v>-1.8034999999999999</v>
      </c>
      <c r="F102" s="43">
        <f>B102-B101</f>
        <v>3</v>
      </c>
      <c r="G102" s="42">
        <f>E102*F102</f>
        <v>-5.4104999999999999</v>
      </c>
      <c r="H102" s="43"/>
      <c r="I102" s="26"/>
      <c r="J102" s="26"/>
      <c r="K102" s="42"/>
      <c r="L102" s="43"/>
      <c r="M102" s="42"/>
      <c r="N102" s="30"/>
      <c r="O102" s="30"/>
      <c r="P102" s="30"/>
      <c r="Q102" s="32"/>
      <c r="R102" s="31"/>
    </row>
    <row r="103" spans="2:18" x14ac:dyDescent="0.2">
      <c r="B103" s="26">
        <v>6</v>
      </c>
      <c r="C103" s="27">
        <v>-1.4259999999999999</v>
      </c>
      <c r="D103" s="27" t="s">
        <v>22</v>
      </c>
      <c r="E103" s="42">
        <f t="shared" ref="E103:E116" si="40">(C102+C103)/2</f>
        <v>-1.5034999999999998</v>
      </c>
      <c r="F103" s="43">
        <f t="shared" ref="F103:F116" si="41">B103-B102</f>
        <v>3</v>
      </c>
      <c r="G103" s="42">
        <f t="shared" ref="G103:G116" si="42">E103*F103</f>
        <v>-4.5104999999999995</v>
      </c>
      <c r="H103" s="43"/>
      <c r="I103" s="26"/>
      <c r="J103" s="26"/>
      <c r="K103" s="42"/>
      <c r="L103" s="43"/>
      <c r="M103" s="42"/>
      <c r="N103" s="30"/>
      <c r="O103" s="30"/>
      <c r="P103" s="30"/>
      <c r="Q103" s="32"/>
      <c r="R103" s="31"/>
    </row>
    <row r="104" spans="2:18" x14ac:dyDescent="0.2">
      <c r="B104" s="26">
        <v>8</v>
      </c>
      <c r="C104" s="27">
        <v>-0.11799999999999999</v>
      </c>
      <c r="D104" s="27"/>
      <c r="E104" s="42">
        <f t="shared" si="40"/>
        <v>-0.77200000000000002</v>
      </c>
      <c r="F104" s="43">
        <f t="shared" si="41"/>
        <v>2</v>
      </c>
      <c r="G104" s="42">
        <f t="shared" si="42"/>
        <v>-1.544</v>
      </c>
      <c r="H104" s="43"/>
      <c r="I104" s="26"/>
      <c r="J104" s="26"/>
      <c r="K104" s="42"/>
      <c r="L104" s="43"/>
      <c r="M104" s="42"/>
      <c r="N104" s="30"/>
      <c r="O104" s="30"/>
      <c r="P104" s="30"/>
      <c r="Q104" s="32"/>
      <c r="R104" s="31"/>
    </row>
    <row r="105" spans="2:18" x14ac:dyDescent="0.2">
      <c r="B105" s="26">
        <v>10</v>
      </c>
      <c r="C105" s="27">
        <v>-0.11600000000000001</v>
      </c>
      <c r="D105" s="27"/>
      <c r="E105" s="42">
        <f t="shared" si="40"/>
        <v>-0.11699999999999999</v>
      </c>
      <c r="F105" s="43">
        <f t="shared" si="41"/>
        <v>2</v>
      </c>
      <c r="G105" s="42">
        <f t="shared" si="42"/>
        <v>-0.23399999999999999</v>
      </c>
      <c r="H105" s="43"/>
      <c r="I105" s="26">
        <v>0</v>
      </c>
      <c r="J105" s="27">
        <v>-2.0259999999999998</v>
      </c>
      <c r="K105" s="42"/>
      <c r="L105" s="43"/>
      <c r="M105" s="42"/>
      <c r="N105" s="30"/>
      <c r="O105" s="30"/>
      <c r="P105" s="30"/>
      <c r="Q105" s="32"/>
      <c r="R105" s="31"/>
    </row>
    <row r="106" spans="2:18" x14ac:dyDescent="0.2">
      <c r="B106" s="26">
        <v>11</v>
      </c>
      <c r="C106" s="27">
        <v>-0.43099999999999999</v>
      </c>
      <c r="D106" s="27"/>
      <c r="E106" s="42">
        <f t="shared" si="40"/>
        <v>-0.27350000000000002</v>
      </c>
      <c r="F106" s="43">
        <f t="shared" si="41"/>
        <v>1</v>
      </c>
      <c r="G106" s="42">
        <f t="shared" si="42"/>
        <v>-0.27350000000000002</v>
      </c>
      <c r="H106" s="43"/>
      <c r="I106" s="26">
        <v>3</v>
      </c>
      <c r="J106" s="27">
        <v>-1.581</v>
      </c>
      <c r="K106" s="42">
        <f t="shared" ref="K106:K108" si="43">AVERAGE(J105,J106)</f>
        <v>-1.8034999999999999</v>
      </c>
      <c r="L106" s="43">
        <f t="shared" ref="L106:L108" si="44">I106-I105</f>
        <v>3</v>
      </c>
      <c r="M106" s="42">
        <f t="shared" ref="M106:M117" si="45">L106*K106</f>
        <v>-5.4104999999999999</v>
      </c>
      <c r="N106" s="30"/>
      <c r="O106" s="30"/>
      <c r="P106" s="30"/>
      <c r="Q106" s="32"/>
      <c r="R106" s="31"/>
    </row>
    <row r="107" spans="2:18" x14ac:dyDescent="0.2">
      <c r="B107" s="26">
        <v>12</v>
      </c>
      <c r="C107" s="27">
        <v>-0.58099999999999996</v>
      </c>
      <c r="D107" s="27"/>
      <c r="E107" s="42">
        <f t="shared" si="40"/>
        <v>-0.50600000000000001</v>
      </c>
      <c r="F107" s="43">
        <f t="shared" si="41"/>
        <v>1</v>
      </c>
      <c r="G107" s="42">
        <f t="shared" si="42"/>
        <v>-0.50600000000000001</v>
      </c>
      <c r="H107" s="43"/>
      <c r="I107" s="26">
        <v>6</v>
      </c>
      <c r="J107" s="27">
        <v>-1.4259999999999999</v>
      </c>
      <c r="K107" s="42">
        <f t="shared" si="43"/>
        <v>-1.5034999999999998</v>
      </c>
      <c r="L107" s="43">
        <f t="shared" si="44"/>
        <v>3</v>
      </c>
      <c r="M107" s="42">
        <f t="shared" si="45"/>
        <v>-4.5104999999999995</v>
      </c>
      <c r="N107" s="30"/>
      <c r="O107" s="30"/>
      <c r="P107" s="30"/>
      <c r="Q107" s="32"/>
      <c r="R107" s="31"/>
    </row>
    <row r="108" spans="2:18" x14ac:dyDescent="0.2">
      <c r="B108" s="26">
        <v>13</v>
      </c>
      <c r="C108" s="27">
        <v>-0.77800000000000002</v>
      </c>
      <c r="D108" s="27"/>
      <c r="E108" s="42">
        <f t="shared" si="40"/>
        <v>-0.67949999999999999</v>
      </c>
      <c r="F108" s="43">
        <f t="shared" si="41"/>
        <v>1</v>
      </c>
      <c r="G108" s="42">
        <f t="shared" si="42"/>
        <v>-0.67949999999999999</v>
      </c>
      <c r="H108" s="43"/>
      <c r="I108" s="26">
        <v>7.7</v>
      </c>
      <c r="J108" s="27">
        <v>-0.25</v>
      </c>
      <c r="K108" s="42">
        <f t="shared" si="43"/>
        <v>-0.83799999999999997</v>
      </c>
      <c r="L108" s="43">
        <f t="shared" si="44"/>
        <v>1.7000000000000002</v>
      </c>
      <c r="M108" s="42">
        <f t="shared" si="45"/>
        <v>-1.4246000000000001</v>
      </c>
      <c r="N108" s="30"/>
      <c r="O108" s="30"/>
      <c r="P108" s="30"/>
      <c r="Q108" s="32"/>
      <c r="R108" s="31"/>
    </row>
    <row r="109" spans="2:18" x14ac:dyDescent="0.2">
      <c r="B109" s="26">
        <v>14</v>
      </c>
      <c r="C109" s="27">
        <v>-0.84199999999999997</v>
      </c>
      <c r="D109" s="27"/>
      <c r="E109" s="42">
        <f t="shared" si="40"/>
        <v>-0.81</v>
      </c>
      <c r="F109" s="43">
        <f t="shared" si="41"/>
        <v>1</v>
      </c>
      <c r="G109" s="42">
        <f t="shared" si="42"/>
        <v>-0.81</v>
      </c>
      <c r="H109" s="43"/>
      <c r="I109" s="38">
        <f>I108+(J108-J109)*1.5</f>
        <v>9.875</v>
      </c>
      <c r="J109" s="39">
        <v>-1.7</v>
      </c>
      <c r="K109" s="42">
        <f>AVERAGE(J108,J109)</f>
        <v>-0.97499999999999998</v>
      </c>
      <c r="L109" s="43">
        <f>I109-I108</f>
        <v>2.1749999999999998</v>
      </c>
      <c r="M109" s="42">
        <f t="shared" si="45"/>
        <v>-2.120625</v>
      </c>
      <c r="N109" s="34"/>
      <c r="O109" s="34"/>
      <c r="P109" s="34"/>
      <c r="Q109" s="32"/>
      <c r="R109" s="31"/>
    </row>
    <row r="110" spans="2:18" x14ac:dyDescent="0.2">
      <c r="B110" s="26">
        <v>15</v>
      </c>
      <c r="C110" s="27">
        <v>-0.77700000000000002</v>
      </c>
      <c r="D110" s="27"/>
      <c r="E110" s="42">
        <f t="shared" si="40"/>
        <v>-0.8095</v>
      </c>
      <c r="F110" s="43">
        <f t="shared" si="41"/>
        <v>1</v>
      </c>
      <c r="G110" s="42">
        <f t="shared" si="42"/>
        <v>-0.8095</v>
      </c>
      <c r="H110" s="43"/>
      <c r="I110" s="45">
        <f>I109+2.5</f>
        <v>12.375</v>
      </c>
      <c r="J110" s="46">
        <f>J109</f>
        <v>-1.7</v>
      </c>
      <c r="K110" s="42">
        <f t="shared" ref="K110:K117" si="46">AVERAGE(J109,J110)</f>
        <v>-1.7</v>
      </c>
      <c r="L110" s="43">
        <f t="shared" ref="L110:L117" si="47">I110-I109</f>
        <v>2.5</v>
      </c>
      <c r="M110" s="42">
        <f t="shared" si="45"/>
        <v>-4.25</v>
      </c>
      <c r="N110" s="30"/>
      <c r="O110" s="30"/>
      <c r="P110" s="30"/>
      <c r="Q110" s="32"/>
      <c r="R110" s="31"/>
    </row>
    <row r="111" spans="2:18" x14ac:dyDescent="0.2">
      <c r="B111" s="26">
        <v>16</v>
      </c>
      <c r="C111" s="27">
        <v>-0.626</v>
      </c>
      <c r="E111" s="42">
        <f t="shared" si="40"/>
        <v>-0.70150000000000001</v>
      </c>
      <c r="F111" s="43">
        <f t="shared" si="41"/>
        <v>1</v>
      </c>
      <c r="G111" s="42">
        <f t="shared" si="42"/>
        <v>-0.70150000000000001</v>
      </c>
      <c r="H111" s="23"/>
      <c r="I111" s="38">
        <f>I110+2.5</f>
        <v>14.875</v>
      </c>
      <c r="J111" s="39">
        <f>J109</f>
        <v>-1.7</v>
      </c>
      <c r="K111" s="42">
        <f t="shared" si="46"/>
        <v>-1.7</v>
      </c>
      <c r="L111" s="43">
        <f t="shared" si="47"/>
        <v>2.5</v>
      </c>
      <c r="M111" s="42">
        <f t="shared" si="45"/>
        <v>-4.25</v>
      </c>
      <c r="N111" s="34"/>
      <c r="O111" s="34"/>
      <c r="P111" s="34"/>
      <c r="Q111" s="32"/>
      <c r="R111" s="31"/>
    </row>
    <row r="112" spans="2:18" x14ac:dyDescent="0.2">
      <c r="B112" s="26">
        <v>17</v>
      </c>
      <c r="C112" s="27">
        <v>-0.42599999999999999</v>
      </c>
      <c r="D112" s="27"/>
      <c r="E112" s="42">
        <f t="shared" si="40"/>
        <v>-0.52600000000000002</v>
      </c>
      <c r="F112" s="43">
        <f t="shared" si="41"/>
        <v>1</v>
      </c>
      <c r="G112" s="42">
        <f t="shared" si="42"/>
        <v>-0.52600000000000002</v>
      </c>
      <c r="H112" s="23"/>
      <c r="I112" s="38">
        <f>I111+(J112-J111)*1.5</f>
        <v>16.75</v>
      </c>
      <c r="J112" s="40">
        <v>-0.45</v>
      </c>
      <c r="K112" s="42">
        <f t="shared" si="46"/>
        <v>-1.075</v>
      </c>
      <c r="L112" s="43">
        <f t="shared" si="47"/>
        <v>1.875</v>
      </c>
      <c r="M112" s="42">
        <f t="shared" si="45"/>
        <v>-2.015625</v>
      </c>
      <c r="N112" s="34"/>
      <c r="O112" s="34"/>
      <c r="P112" s="34"/>
      <c r="Q112" s="32"/>
      <c r="R112" s="31"/>
    </row>
    <row r="113" spans="2:18" x14ac:dyDescent="0.2">
      <c r="B113" s="26">
        <v>18</v>
      </c>
      <c r="C113" s="27">
        <v>1.224</v>
      </c>
      <c r="D113" s="27" t="s">
        <v>21</v>
      </c>
      <c r="E113" s="42">
        <f t="shared" si="40"/>
        <v>0.39900000000000002</v>
      </c>
      <c r="F113" s="43">
        <f t="shared" si="41"/>
        <v>1</v>
      </c>
      <c r="G113" s="42">
        <f t="shared" si="42"/>
        <v>0.39900000000000002</v>
      </c>
      <c r="H113" s="23"/>
      <c r="I113" s="26">
        <v>17</v>
      </c>
      <c r="J113" s="27">
        <v>-0.42599999999999999</v>
      </c>
      <c r="K113" s="42">
        <f t="shared" si="46"/>
        <v>-0.438</v>
      </c>
      <c r="L113" s="43">
        <f t="shared" si="47"/>
        <v>0.25</v>
      </c>
      <c r="M113" s="42">
        <f t="shared" si="45"/>
        <v>-0.1095</v>
      </c>
      <c r="N113" s="30"/>
      <c r="O113" s="30"/>
      <c r="P113" s="30"/>
      <c r="R113" s="31"/>
    </row>
    <row r="114" spans="2:18" x14ac:dyDescent="0.2">
      <c r="B114" s="26">
        <v>20</v>
      </c>
      <c r="C114" s="27">
        <v>1.214</v>
      </c>
      <c r="D114" s="27"/>
      <c r="E114" s="42">
        <f t="shared" si="40"/>
        <v>1.2189999999999999</v>
      </c>
      <c r="F114" s="43">
        <f t="shared" si="41"/>
        <v>2</v>
      </c>
      <c r="G114" s="42">
        <f t="shared" si="42"/>
        <v>2.4379999999999997</v>
      </c>
      <c r="H114" s="23"/>
      <c r="I114" s="26">
        <v>18</v>
      </c>
      <c r="J114" s="27">
        <v>1.224</v>
      </c>
      <c r="K114" s="42">
        <f t="shared" si="46"/>
        <v>0.39900000000000002</v>
      </c>
      <c r="L114" s="43">
        <f t="shared" si="47"/>
        <v>1</v>
      </c>
      <c r="M114" s="42">
        <f t="shared" si="45"/>
        <v>0.39900000000000002</v>
      </c>
      <c r="N114" s="30"/>
      <c r="O114" s="30"/>
      <c r="P114" s="30"/>
      <c r="R114" s="31"/>
    </row>
    <row r="115" spans="2:18" x14ac:dyDescent="0.2">
      <c r="B115" s="26">
        <v>22</v>
      </c>
      <c r="C115" s="27">
        <v>0.28799999999999998</v>
      </c>
      <c r="D115" s="27"/>
      <c r="E115" s="42">
        <f t="shared" si="40"/>
        <v>0.751</v>
      </c>
      <c r="F115" s="43">
        <f t="shared" si="41"/>
        <v>2</v>
      </c>
      <c r="G115" s="42">
        <f t="shared" si="42"/>
        <v>1.502</v>
      </c>
      <c r="H115" s="23"/>
      <c r="I115" s="26">
        <v>20</v>
      </c>
      <c r="J115" s="27">
        <v>1.214</v>
      </c>
      <c r="K115" s="42">
        <f t="shared" si="46"/>
        <v>1.2189999999999999</v>
      </c>
      <c r="L115" s="43">
        <f t="shared" si="47"/>
        <v>2</v>
      </c>
      <c r="M115" s="42">
        <f t="shared" si="45"/>
        <v>2.4379999999999997</v>
      </c>
      <c r="N115" s="30"/>
      <c r="O115" s="30"/>
      <c r="P115" s="30"/>
      <c r="R115" s="31"/>
    </row>
    <row r="116" spans="2:18" x14ac:dyDescent="0.2">
      <c r="B116" s="28">
        <v>30</v>
      </c>
      <c r="C116" s="36">
        <v>0.29399999999999998</v>
      </c>
      <c r="D116" s="27" t="s">
        <v>75</v>
      </c>
      <c r="E116" s="42">
        <f t="shared" si="40"/>
        <v>0.29099999999999998</v>
      </c>
      <c r="F116" s="43">
        <f t="shared" si="41"/>
        <v>8</v>
      </c>
      <c r="G116" s="42">
        <f t="shared" si="42"/>
        <v>2.3279999999999998</v>
      </c>
      <c r="I116" s="26">
        <v>22</v>
      </c>
      <c r="J116" s="27">
        <v>0.28799999999999998</v>
      </c>
      <c r="K116" s="42">
        <f t="shared" si="46"/>
        <v>0.751</v>
      </c>
      <c r="L116" s="43">
        <f t="shared" si="47"/>
        <v>2</v>
      </c>
      <c r="M116" s="42">
        <f t="shared" si="45"/>
        <v>1.502</v>
      </c>
      <c r="N116" s="30"/>
      <c r="O116" s="30"/>
      <c r="P116" s="30"/>
      <c r="R116" s="31"/>
    </row>
    <row r="117" spans="2:18" x14ac:dyDescent="0.2">
      <c r="B117" s="28"/>
      <c r="C117" s="36"/>
      <c r="D117" s="36"/>
      <c r="E117" s="42"/>
      <c r="F117" s="43"/>
      <c r="G117" s="42"/>
      <c r="I117" s="28">
        <v>30</v>
      </c>
      <c r="J117" s="36">
        <v>0.29399999999999998</v>
      </c>
      <c r="K117" s="42">
        <f t="shared" si="46"/>
        <v>0.29099999999999998</v>
      </c>
      <c r="L117" s="43">
        <f t="shared" si="47"/>
        <v>8</v>
      </c>
      <c r="M117" s="42">
        <f t="shared" si="45"/>
        <v>2.3279999999999998</v>
      </c>
      <c r="O117" s="34"/>
      <c r="P117" s="34"/>
    </row>
    <row r="118" spans="2:18" x14ac:dyDescent="0.2">
      <c r="B118" s="28"/>
      <c r="C118" s="36"/>
      <c r="D118" s="36"/>
      <c r="E118" s="42"/>
      <c r="F118" s="43"/>
      <c r="G118" s="42"/>
      <c r="I118" s="28"/>
      <c r="J118" s="28"/>
      <c r="K118" s="42"/>
      <c r="L118" s="43"/>
      <c r="M118" s="42"/>
      <c r="O118" s="24"/>
      <c r="P118" s="24"/>
    </row>
    <row r="119" spans="2:18" x14ac:dyDescent="0.2">
      <c r="B119" s="28"/>
      <c r="C119" s="36"/>
      <c r="D119" s="36"/>
      <c r="E119" s="42"/>
      <c r="F119" s="43"/>
      <c r="G119" s="42"/>
      <c r="I119" s="28"/>
      <c r="J119" s="28"/>
      <c r="K119" s="42"/>
      <c r="L119" s="43"/>
      <c r="M119" s="42"/>
      <c r="O119" s="24"/>
      <c r="P119" s="24"/>
    </row>
    <row r="120" spans="2:18" x14ac:dyDescent="0.2">
      <c r="B120" s="28"/>
      <c r="C120" s="36"/>
      <c r="D120" s="36"/>
      <c r="E120" s="42"/>
      <c r="F120" s="43"/>
      <c r="G120" s="42"/>
      <c r="H120" s="42"/>
      <c r="I120" s="28"/>
      <c r="J120" s="28"/>
      <c r="K120" s="42"/>
      <c r="L120" s="43"/>
      <c r="M120" s="42"/>
      <c r="N120" s="24"/>
      <c r="O120" s="24"/>
      <c r="P120" s="24"/>
    </row>
    <row r="121" spans="2:18" x14ac:dyDescent="0.2">
      <c r="B121" s="28"/>
      <c r="C121" s="36"/>
      <c r="D121" s="36"/>
      <c r="E121" s="42"/>
      <c r="F121" s="43"/>
      <c r="G121" s="42"/>
      <c r="H121" s="42"/>
      <c r="I121" s="28"/>
      <c r="J121" s="28"/>
      <c r="K121" s="42"/>
      <c r="L121" s="43">
        <f>SUM(L103:L120)</f>
        <v>30</v>
      </c>
      <c r="M121" s="42">
        <f>SUM(M103:M120)</f>
        <v>-17.424350000000004</v>
      </c>
      <c r="N121" s="24"/>
      <c r="O121" s="24"/>
      <c r="P121" s="24"/>
    </row>
    <row r="122" spans="2:18" x14ac:dyDescent="0.2">
      <c r="B122" s="28"/>
      <c r="C122" s="36"/>
      <c r="D122" s="36"/>
      <c r="E122" s="42"/>
      <c r="F122" s="43"/>
      <c r="G122" s="42"/>
      <c r="H122" s="42"/>
      <c r="I122" s="28"/>
      <c r="J122" s="28"/>
      <c r="K122" s="42"/>
      <c r="L122" s="43"/>
      <c r="M122" s="42"/>
      <c r="N122" s="24"/>
      <c r="O122" s="24"/>
      <c r="P122" s="24"/>
    </row>
    <row r="123" spans="2:18" x14ac:dyDescent="0.2">
      <c r="B123" s="28"/>
      <c r="C123" s="36"/>
      <c r="D123" s="36"/>
      <c r="E123" s="42"/>
      <c r="F123" s="43"/>
      <c r="G123" s="42"/>
      <c r="H123" s="42"/>
      <c r="I123" s="28"/>
      <c r="J123" s="28"/>
      <c r="K123" s="42"/>
      <c r="L123" s="43"/>
      <c r="M123" s="42"/>
      <c r="N123" s="24"/>
      <c r="O123" s="24"/>
      <c r="P123" s="24"/>
    </row>
    <row r="124" spans="2:18" x14ac:dyDescent="0.2">
      <c r="B124" s="28"/>
      <c r="C124" s="36"/>
      <c r="D124" s="36"/>
      <c r="E124" s="42"/>
      <c r="F124" s="43"/>
      <c r="G124" s="42"/>
      <c r="H124" s="42"/>
      <c r="I124" s="28"/>
      <c r="J124" s="28"/>
      <c r="K124" s="42"/>
      <c r="L124" s="43"/>
      <c r="M124" s="42"/>
      <c r="N124" s="24"/>
      <c r="O124" s="24"/>
      <c r="P124" s="24"/>
    </row>
    <row r="125" spans="2:18" ht="15" x14ac:dyDescent="0.2">
      <c r="B125" s="44"/>
      <c r="C125" s="22"/>
      <c r="D125" s="22"/>
      <c r="E125" s="44"/>
      <c r="F125" s="47">
        <f>SUM(F102:F124)</f>
        <v>30</v>
      </c>
      <c r="G125" s="50">
        <f>SUM(G102:G124)</f>
        <v>-9.3380000000000027</v>
      </c>
      <c r="H125" s="42"/>
      <c r="I125" s="42"/>
      <c r="J125" s="44"/>
      <c r="K125" s="44"/>
      <c r="L125" s="48"/>
      <c r="M125" s="22"/>
      <c r="N125" s="24"/>
      <c r="O125" s="24"/>
      <c r="P125" s="24"/>
    </row>
    <row r="126" spans="2:18" ht="15" x14ac:dyDescent="0.2">
      <c r="B126" s="44"/>
      <c r="C126" s="22"/>
      <c r="D126" s="22"/>
      <c r="E126" s="44"/>
      <c r="F126" s="43"/>
      <c r="G126" s="42"/>
      <c r="H126" s="52" t="s">
        <v>72</v>
      </c>
      <c r="I126" s="52"/>
      <c r="J126" s="42">
        <f>G125</f>
        <v>-9.3380000000000027</v>
      </c>
      <c r="K126" s="42" t="s">
        <v>73</v>
      </c>
      <c r="L126" s="43">
        <f>M121</f>
        <v>-17.424350000000004</v>
      </c>
      <c r="M126" s="42">
        <f>J126-L126</f>
        <v>8.0863500000000013</v>
      </c>
      <c r="N126" s="34"/>
      <c r="O126" s="24"/>
      <c r="P126" s="24"/>
    </row>
    <row r="127" spans="2:18" ht="15" x14ac:dyDescent="0.2">
      <c r="B127" s="23" t="s">
        <v>70</v>
      </c>
      <c r="C127" s="23"/>
      <c r="D127" s="53">
        <v>0.6</v>
      </c>
      <c r="E127" s="53"/>
      <c r="J127" s="44"/>
      <c r="K127" s="44"/>
      <c r="L127" s="44"/>
      <c r="M127" s="44"/>
      <c r="N127" s="24"/>
      <c r="O127" s="24"/>
      <c r="P127" s="24"/>
    </row>
    <row r="128" spans="2:18" x14ac:dyDescent="0.2">
      <c r="B128" s="51"/>
      <c r="C128" s="51"/>
      <c r="D128" s="51"/>
      <c r="E128" s="51"/>
      <c r="F128" s="51"/>
      <c r="G128" s="51"/>
      <c r="H128" s="21" t="s">
        <v>74</v>
      </c>
      <c r="I128" s="51" t="s">
        <v>71</v>
      </c>
      <c r="J128" s="51"/>
      <c r="K128" s="51"/>
      <c r="L128" s="51"/>
      <c r="M128" s="51"/>
      <c r="N128" s="25"/>
      <c r="O128" s="25"/>
      <c r="P128" s="30"/>
    </row>
    <row r="129" spans="2:18" x14ac:dyDescent="0.2">
      <c r="B129" s="26">
        <v>0</v>
      </c>
      <c r="C129" s="27">
        <v>-1.266</v>
      </c>
      <c r="D129" s="27" t="s">
        <v>109</v>
      </c>
      <c r="E129" s="43"/>
      <c r="F129" s="43"/>
      <c r="G129" s="43"/>
      <c r="H129" s="43"/>
      <c r="I129" s="26">
        <v>0</v>
      </c>
      <c r="J129" s="27">
        <v>-1.266</v>
      </c>
      <c r="K129" s="42"/>
      <c r="L129" s="43"/>
      <c r="M129" s="42"/>
      <c r="N129" s="30"/>
      <c r="O129" s="30"/>
      <c r="P129" s="30"/>
      <c r="R129" s="31"/>
    </row>
    <row r="130" spans="2:18" x14ac:dyDescent="0.2">
      <c r="B130" s="26">
        <v>3</v>
      </c>
      <c r="C130" s="27">
        <v>-0.86599999999999999</v>
      </c>
      <c r="D130" s="27"/>
      <c r="E130" s="42">
        <f>(C129+C130)/2</f>
        <v>-1.0660000000000001</v>
      </c>
      <c r="F130" s="43">
        <f>B130-B129</f>
        <v>3</v>
      </c>
      <c r="G130" s="42">
        <f>E130*F130</f>
        <v>-3.1980000000000004</v>
      </c>
      <c r="H130" s="43"/>
      <c r="I130" s="26">
        <v>3</v>
      </c>
      <c r="J130" s="27">
        <v>-0.86599999999999999</v>
      </c>
      <c r="K130" s="42">
        <f t="shared" ref="K130:K136" si="48">AVERAGE(J129,J130)</f>
        <v>-1.0660000000000001</v>
      </c>
      <c r="L130" s="43">
        <f t="shared" ref="L130:L136" si="49">I130-I129</f>
        <v>3</v>
      </c>
      <c r="M130" s="42">
        <f t="shared" ref="M130:M141" si="50">L130*K130</f>
        <v>-3.1980000000000004</v>
      </c>
      <c r="N130" s="30"/>
      <c r="O130" s="30"/>
      <c r="P130" s="30"/>
      <c r="Q130" s="32"/>
      <c r="R130" s="31"/>
    </row>
    <row r="131" spans="2:18" x14ac:dyDescent="0.2">
      <c r="B131" s="26">
        <v>6</v>
      </c>
      <c r="C131" s="27">
        <v>-0.56599999999999995</v>
      </c>
      <c r="D131" s="27" t="s">
        <v>22</v>
      </c>
      <c r="E131" s="42">
        <f t="shared" ref="E131:E145" si="51">(C130+C131)/2</f>
        <v>-0.71599999999999997</v>
      </c>
      <c r="F131" s="43">
        <f t="shared" ref="F131:F145" si="52">B131-B130</f>
        <v>3</v>
      </c>
      <c r="G131" s="42">
        <f t="shared" ref="G131:G145" si="53">E131*F131</f>
        <v>-2.1479999999999997</v>
      </c>
      <c r="H131" s="43"/>
      <c r="I131" s="26">
        <v>6</v>
      </c>
      <c r="J131" s="27">
        <v>-0.56599999999999995</v>
      </c>
      <c r="K131" s="42">
        <f t="shared" si="48"/>
        <v>-0.71599999999999997</v>
      </c>
      <c r="L131" s="43">
        <f t="shared" si="49"/>
        <v>3</v>
      </c>
      <c r="M131" s="42">
        <f t="shared" si="50"/>
        <v>-2.1479999999999997</v>
      </c>
      <c r="N131" s="30"/>
      <c r="O131" s="30"/>
      <c r="P131" s="30"/>
      <c r="Q131" s="32"/>
      <c r="R131" s="31"/>
    </row>
    <row r="132" spans="2:18" x14ac:dyDescent="0.2">
      <c r="B132" s="26">
        <v>7</v>
      </c>
      <c r="C132" s="27">
        <v>-0.17599999999999999</v>
      </c>
      <c r="D132" s="27"/>
      <c r="E132" s="42">
        <f t="shared" si="51"/>
        <v>-0.371</v>
      </c>
      <c r="F132" s="43">
        <f t="shared" si="52"/>
        <v>1</v>
      </c>
      <c r="G132" s="42">
        <f t="shared" si="53"/>
        <v>-0.371</v>
      </c>
      <c r="H132" s="43"/>
      <c r="I132" s="38">
        <f>I131+(J131-J132)*1.5</f>
        <v>7.7009999999999996</v>
      </c>
      <c r="J132" s="39">
        <v>-1.7</v>
      </c>
      <c r="K132" s="42">
        <f t="shared" si="48"/>
        <v>-1.133</v>
      </c>
      <c r="L132" s="43">
        <f t="shared" si="49"/>
        <v>1.7009999999999996</v>
      </c>
      <c r="M132" s="42">
        <f t="shared" si="50"/>
        <v>-1.9272329999999995</v>
      </c>
      <c r="N132" s="30"/>
      <c r="O132" s="30"/>
      <c r="P132" s="30"/>
      <c r="Q132" s="32"/>
      <c r="R132" s="31"/>
    </row>
    <row r="133" spans="2:18" x14ac:dyDescent="0.2">
      <c r="B133" s="26">
        <v>8</v>
      </c>
      <c r="C133" s="27">
        <v>-0.127</v>
      </c>
      <c r="D133" s="27"/>
      <c r="E133" s="42">
        <f t="shared" si="51"/>
        <v>-0.1515</v>
      </c>
      <c r="F133" s="43">
        <f t="shared" si="52"/>
        <v>1</v>
      </c>
      <c r="G133" s="42">
        <f t="shared" si="53"/>
        <v>-0.1515</v>
      </c>
      <c r="H133" s="43"/>
      <c r="I133" s="45">
        <f>I132+2.5</f>
        <v>10.201000000000001</v>
      </c>
      <c r="J133" s="46">
        <f>J132</f>
        <v>-1.7</v>
      </c>
      <c r="K133" s="42">
        <f t="shared" si="48"/>
        <v>-1.7</v>
      </c>
      <c r="L133" s="43">
        <f t="shared" si="49"/>
        <v>2.5000000000000009</v>
      </c>
      <c r="M133" s="42">
        <f t="shared" si="50"/>
        <v>-4.2500000000000018</v>
      </c>
      <c r="N133" s="30"/>
      <c r="O133" s="30"/>
      <c r="P133" s="30"/>
      <c r="Q133" s="32"/>
      <c r="R133" s="31"/>
    </row>
    <row r="134" spans="2:18" x14ac:dyDescent="0.2">
      <c r="B134" s="26">
        <v>9</v>
      </c>
      <c r="C134" s="27">
        <v>-0.376</v>
      </c>
      <c r="D134" s="27"/>
      <c r="E134" s="42">
        <f t="shared" si="51"/>
        <v>-0.2515</v>
      </c>
      <c r="F134" s="43">
        <f t="shared" si="52"/>
        <v>1</v>
      </c>
      <c r="G134" s="42">
        <f t="shared" si="53"/>
        <v>-0.2515</v>
      </c>
      <c r="H134" s="43"/>
      <c r="I134" s="38">
        <f>I133+2.5</f>
        <v>12.701000000000001</v>
      </c>
      <c r="J134" s="39">
        <f>J132</f>
        <v>-1.7</v>
      </c>
      <c r="K134" s="42">
        <f t="shared" si="48"/>
        <v>-1.7</v>
      </c>
      <c r="L134" s="43">
        <f t="shared" si="49"/>
        <v>2.5</v>
      </c>
      <c r="M134" s="42">
        <f t="shared" si="50"/>
        <v>-4.25</v>
      </c>
      <c r="N134" s="30"/>
      <c r="O134" s="30"/>
      <c r="P134" s="30"/>
      <c r="Q134" s="32"/>
      <c r="R134" s="31"/>
    </row>
    <row r="135" spans="2:18" x14ac:dyDescent="0.2">
      <c r="B135" s="26">
        <v>10</v>
      </c>
      <c r="C135" s="27">
        <v>-0.61699999999999999</v>
      </c>
      <c r="D135" s="27"/>
      <c r="E135" s="42">
        <f t="shared" si="51"/>
        <v>-0.4965</v>
      </c>
      <c r="F135" s="43">
        <f t="shared" si="52"/>
        <v>1</v>
      </c>
      <c r="G135" s="42">
        <f t="shared" si="53"/>
        <v>-0.4965</v>
      </c>
      <c r="H135" s="43"/>
      <c r="I135" s="38">
        <f>I134+(J135-J134)*1.5</f>
        <v>14.501000000000001</v>
      </c>
      <c r="J135" s="40">
        <v>-0.5</v>
      </c>
      <c r="K135" s="42">
        <f t="shared" si="48"/>
        <v>-1.1000000000000001</v>
      </c>
      <c r="L135" s="43">
        <f t="shared" si="49"/>
        <v>1.8000000000000007</v>
      </c>
      <c r="M135" s="42">
        <f t="shared" si="50"/>
        <v>-1.9800000000000009</v>
      </c>
      <c r="N135" s="30"/>
      <c r="O135" s="30"/>
      <c r="P135" s="30"/>
      <c r="Q135" s="32"/>
      <c r="R135" s="31"/>
    </row>
    <row r="136" spans="2:18" x14ac:dyDescent="0.2">
      <c r="B136" s="26">
        <v>11</v>
      </c>
      <c r="C136" s="27">
        <v>-0.73599999999999999</v>
      </c>
      <c r="D136" s="27"/>
      <c r="E136" s="42">
        <f t="shared" si="51"/>
        <v>-0.67649999999999999</v>
      </c>
      <c r="F136" s="43">
        <f t="shared" si="52"/>
        <v>1</v>
      </c>
      <c r="G136" s="42">
        <f t="shared" si="53"/>
        <v>-0.67649999999999999</v>
      </c>
      <c r="H136" s="43"/>
      <c r="I136" s="26">
        <v>15</v>
      </c>
      <c r="J136" s="27">
        <v>-0.42699999999999999</v>
      </c>
      <c r="K136" s="42">
        <f t="shared" si="48"/>
        <v>-0.46350000000000002</v>
      </c>
      <c r="L136" s="43">
        <f t="shared" si="49"/>
        <v>0.49899999999999878</v>
      </c>
      <c r="M136" s="42">
        <f t="shared" si="50"/>
        <v>-0.23128649999999945</v>
      </c>
      <c r="N136" s="30"/>
      <c r="O136" s="30"/>
      <c r="P136" s="30"/>
      <c r="Q136" s="32"/>
      <c r="R136" s="31"/>
    </row>
    <row r="137" spans="2:18" x14ac:dyDescent="0.2">
      <c r="B137" s="26">
        <v>12</v>
      </c>
      <c r="C137" s="27">
        <v>-0.79600000000000004</v>
      </c>
      <c r="D137" s="27"/>
      <c r="E137" s="42">
        <f t="shared" si="51"/>
        <v>-0.76600000000000001</v>
      </c>
      <c r="F137" s="43">
        <f t="shared" si="52"/>
        <v>1</v>
      </c>
      <c r="G137" s="42">
        <f t="shared" si="53"/>
        <v>-0.76600000000000001</v>
      </c>
      <c r="H137" s="43"/>
      <c r="I137" s="26">
        <v>16</v>
      </c>
      <c r="J137" s="27">
        <v>1.1539999999999999</v>
      </c>
      <c r="K137" s="42">
        <f>AVERAGE(J136,J137)</f>
        <v>0.36349999999999993</v>
      </c>
      <c r="L137" s="43">
        <f>I137-I136</f>
        <v>1</v>
      </c>
      <c r="M137" s="42">
        <f t="shared" si="50"/>
        <v>0.36349999999999993</v>
      </c>
      <c r="N137" s="34"/>
      <c r="O137" s="34"/>
      <c r="P137" s="34"/>
      <c r="Q137" s="32"/>
      <c r="R137" s="31"/>
    </row>
    <row r="138" spans="2:18" x14ac:dyDescent="0.2">
      <c r="B138" s="26">
        <v>13</v>
      </c>
      <c r="C138" s="27">
        <v>-0.74199999999999999</v>
      </c>
      <c r="D138" s="27"/>
      <c r="E138" s="42">
        <f t="shared" si="51"/>
        <v>-0.76900000000000002</v>
      </c>
      <c r="F138" s="43">
        <f t="shared" si="52"/>
        <v>1</v>
      </c>
      <c r="G138" s="42">
        <f t="shared" si="53"/>
        <v>-0.76900000000000002</v>
      </c>
      <c r="H138" s="43"/>
      <c r="I138" s="26">
        <v>19</v>
      </c>
      <c r="J138" s="27">
        <v>1.149</v>
      </c>
      <c r="K138" s="42">
        <f t="shared" ref="K138:K141" si="54">AVERAGE(J137,J138)</f>
        <v>1.1515</v>
      </c>
      <c r="L138" s="43">
        <f t="shared" ref="L138:L141" si="55">I138-I137</f>
        <v>3</v>
      </c>
      <c r="M138" s="42">
        <f t="shared" si="50"/>
        <v>3.4544999999999999</v>
      </c>
      <c r="N138" s="30"/>
      <c r="O138" s="30"/>
      <c r="P138" s="30"/>
      <c r="Q138" s="32"/>
      <c r="R138" s="31"/>
    </row>
    <row r="139" spans="2:18" x14ac:dyDescent="0.2">
      <c r="B139" s="26">
        <v>14</v>
      </c>
      <c r="C139" s="27">
        <v>-0.61799999999999999</v>
      </c>
      <c r="E139" s="42">
        <f t="shared" si="51"/>
        <v>-0.67999999999999994</v>
      </c>
      <c r="F139" s="43">
        <f t="shared" si="52"/>
        <v>1</v>
      </c>
      <c r="G139" s="42">
        <f t="shared" si="53"/>
        <v>-0.67999999999999994</v>
      </c>
      <c r="H139" s="23"/>
      <c r="I139" s="26">
        <v>20</v>
      </c>
      <c r="J139" s="27">
        <v>0.29899999999999999</v>
      </c>
      <c r="K139" s="42">
        <f t="shared" si="54"/>
        <v>0.72399999999999998</v>
      </c>
      <c r="L139" s="43">
        <f t="shared" si="55"/>
        <v>1</v>
      </c>
      <c r="M139" s="42">
        <f t="shared" si="50"/>
        <v>0.72399999999999998</v>
      </c>
      <c r="N139" s="34"/>
      <c r="O139" s="34"/>
      <c r="P139" s="34"/>
      <c r="Q139" s="32"/>
      <c r="R139" s="31"/>
    </row>
    <row r="140" spans="2:18" x14ac:dyDescent="0.2">
      <c r="B140" s="26">
        <v>15</v>
      </c>
      <c r="C140" s="27">
        <v>-0.42699999999999999</v>
      </c>
      <c r="D140" s="27"/>
      <c r="E140" s="42">
        <f t="shared" si="51"/>
        <v>-0.52249999999999996</v>
      </c>
      <c r="F140" s="43">
        <f t="shared" si="52"/>
        <v>1</v>
      </c>
      <c r="G140" s="42">
        <f t="shared" si="53"/>
        <v>-0.52249999999999996</v>
      </c>
      <c r="H140" s="23"/>
      <c r="I140" s="28">
        <v>25</v>
      </c>
      <c r="J140" s="36">
        <v>-0.52100000000000002</v>
      </c>
      <c r="K140" s="42">
        <f t="shared" si="54"/>
        <v>-0.11100000000000002</v>
      </c>
      <c r="L140" s="43">
        <f t="shared" si="55"/>
        <v>5</v>
      </c>
      <c r="M140" s="42">
        <f t="shared" si="50"/>
        <v>-0.55500000000000005</v>
      </c>
      <c r="N140" s="34"/>
      <c r="O140" s="34"/>
      <c r="P140" s="34"/>
      <c r="Q140" s="32"/>
      <c r="R140" s="31"/>
    </row>
    <row r="141" spans="2:18" x14ac:dyDescent="0.2">
      <c r="B141" s="26">
        <v>16</v>
      </c>
      <c r="C141" s="27">
        <v>1.1539999999999999</v>
      </c>
      <c r="D141" s="27" t="s">
        <v>21</v>
      </c>
      <c r="E141" s="42">
        <f t="shared" si="51"/>
        <v>0.36349999999999993</v>
      </c>
      <c r="F141" s="43">
        <f t="shared" si="52"/>
        <v>1</v>
      </c>
      <c r="G141" s="42">
        <f t="shared" si="53"/>
        <v>0.36349999999999993</v>
      </c>
      <c r="H141" s="23"/>
      <c r="I141" s="28">
        <v>30</v>
      </c>
      <c r="J141" s="36">
        <v>-0.52600000000000002</v>
      </c>
      <c r="K141" s="42">
        <f t="shared" si="54"/>
        <v>-0.52350000000000008</v>
      </c>
      <c r="L141" s="43">
        <f t="shared" si="55"/>
        <v>5</v>
      </c>
      <c r="M141" s="42">
        <f t="shared" si="50"/>
        <v>-2.6175000000000006</v>
      </c>
      <c r="N141" s="30"/>
      <c r="O141" s="30"/>
      <c r="P141" s="30"/>
      <c r="R141" s="31"/>
    </row>
    <row r="142" spans="2:18" x14ac:dyDescent="0.2">
      <c r="B142" s="26">
        <v>19</v>
      </c>
      <c r="C142" s="27">
        <v>1.149</v>
      </c>
      <c r="D142" s="27"/>
      <c r="E142" s="42">
        <f t="shared" si="51"/>
        <v>1.1515</v>
      </c>
      <c r="F142" s="43">
        <f t="shared" si="52"/>
        <v>3</v>
      </c>
      <c r="G142" s="42">
        <f t="shared" si="53"/>
        <v>3.4544999999999999</v>
      </c>
      <c r="H142" s="23"/>
      <c r="I142" s="26"/>
      <c r="J142" s="49"/>
      <c r="K142" s="42"/>
      <c r="L142" s="43"/>
      <c r="M142" s="42"/>
      <c r="N142" s="30"/>
      <c r="O142" s="30"/>
      <c r="P142" s="30"/>
      <c r="R142" s="31"/>
    </row>
    <row r="143" spans="2:18" x14ac:dyDescent="0.2">
      <c r="B143" s="26">
        <v>20</v>
      </c>
      <c r="C143" s="27">
        <v>0.29899999999999999</v>
      </c>
      <c r="D143" s="27"/>
      <c r="E143" s="42">
        <f t="shared" si="51"/>
        <v>0.72399999999999998</v>
      </c>
      <c r="F143" s="43">
        <f t="shared" si="52"/>
        <v>1</v>
      </c>
      <c r="G143" s="42">
        <f t="shared" si="53"/>
        <v>0.72399999999999998</v>
      </c>
      <c r="H143" s="23"/>
      <c r="I143" s="28"/>
      <c r="J143" s="28"/>
      <c r="K143" s="42"/>
      <c r="L143" s="43"/>
      <c r="M143" s="42"/>
      <c r="N143" s="30"/>
      <c r="O143" s="30"/>
      <c r="P143" s="30"/>
      <c r="R143" s="31"/>
    </row>
    <row r="144" spans="2:18" x14ac:dyDescent="0.2">
      <c r="B144" s="28">
        <v>25</v>
      </c>
      <c r="C144" s="36">
        <v>-0.52100000000000002</v>
      </c>
      <c r="E144" s="42">
        <f t="shared" si="51"/>
        <v>-0.11100000000000002</v>
      </c>
      <c r="F144" s="43">
        <f t="shared" si="52"/>
        <v>5</v>
      </c>
      <c r="G144" s="42">
        <f t="shared" si="53"/>
        <v>-0.55500000000000005</v>
      </c>
      <c r="I144" s="28"/>
      <c r="J144" s="28"/>
      <c r="K144" s="42"/>
      <c r="L144" s="43"/>
      <c r="M144" s="42"/>
      <c r="N144" s="30"/>
      <c r="O144" s="30"/>
      <c r="P144" s="30"/>
      <c r="R144" s="31"/>
    </row>
    <row r="145" spans="2:18" x14ac:dyDescent="0.2">
      <c r="B145" s="28">
        <v>30</v>
      </c>
      <c r="C145" s="36">
        <v>-0.52600000000000002</v>
      </c>
      <c r="D145" s="27" t="s">
        <v>75</v>
      </c>
      <c r="E145" s="42">
        <f t="shared" si="51"/>
        <v>-0.52350000000000008</v>
      </c>
      <c r="F145" s="43">
        <f t="shared" si="52"/>
        <v>5</v>
      </c>
      <c r="G145" s="42">
        <f t="shared" si="53"/>
        <v>-2.6175000000000006</v>
      </c>
      <c r="I145" s="28"/>
      <c r="J145" s="28"/>
      <c r="K145" s="42"/>
      <c r="L145" s="43"/>
      <c r="M145" s="42"/>
      <c r="O145" s="34"/>
      <c r="P145" s="34"/>
    </row>
    <row r="146" spans="2:18" ht="15" x14ac:dyDescent="0.2">
      <c r="B146" s="44"/>
      <c r="C146" s="22"/>
      <c r="D146" s="22"/>
      <c r="E146" s="44"/>
      <c r="F146" s="43"/>
      <c r="G146" s="42"/>
      <c r="H146" s="52" t="s">
        <v>72</v>
      </c>
      <c r="I146" s="52"/>
      <c r="J146" s="42" t="e">
        <f>#REF!</f>
        <v>#REF!</v>
      </c>
      <c r="K146" s="42" t="s">
        <v>73</v>
      </c>
      <c r="L146" s="43" t="e">
        <f>#REF!</f>
        <v>#REF!</v>
      </c>
      <c r="M146" s="42" t="e">
        <f>J146-L146</f>
        <v>#REF!</v>
      </c>
      <c r="N146" s="34"/>
      <c r="O146" s="24"/>
      <c r="P146" s="24"/>
    </row>
    <row r="147" spans="2:18" ht="15" x14ac:dyDescent="0.2">
      <c r="B147" s="23" t="s">
        <v>70</v>
      </c>
      <c r="C147" s="23"/>
      <c r="D147" s="53">
        <v>0.7</v>
      </c>
      <c r="E147" s="53"/>
      <c r="J147" s="44"/>
      <c r="K147" s="44"/>
      <c r="L147" s="44"/>
      <c r="M147" s="44"/>
      <c r="N147" s="24"/>
      <c r="O147" s="24"/>
      <c r="P147" s="24"/>
    </row>
    <row r="148" spans="2:18" x14ac:dyDescent="0.2">
      <c r="B148" s="51"/>
      <c r="C148" s="51"/>
      <c r="D148" s="51"/>
      <c r="E148" s="51"/>
      <c r="F148" s="51"/>
      <c r="G148" s="51"/>
      <c r="H148" s="21" t="s">
        <v>74</v>
      </c>
      <c r="I148" s="51" t="s">
        <v>71</v>
      </c>
      <c r="J148" s="51"/>
      <c r="K148" s="51"/>
      <c r="L148" s="51"/>
      <c r="M148" s="51"/>
      <c r="N148" s="25"/>
      <c r="O148" s="25"/>
      <c r="P148" s="30"/>
    </row>
    <row r="149" spans="2:18" x14ac:dyDescent="0.2">
      <c r="B149" s="26">
        <v>0</v>
      </c>
      <c r="C149" s="27">
        <v>-1.282</v>
      </c>
      <c r="D149" s="27" t="s">
        <v>109</v>
      </c>
      <c r="E149" s="43"/>
      <c r="F149" s="43"/>
      <c r="G149" s="43"/>
      <c r="H149" s="43"/>
      <c r="I149" s="28"/>
      <c r="J149" s="29"/>
      <c r="K149" s="42"/>
      <c r="L149" s="43"/>
      <c r="M149" s="42"/>
      <c r="N149" s="30"/>
      <c r="O149" s="30"/>
      <c r="P149" s="30"/>
      <c r="R149" s="31"/>
    </row>
    <row r="150" spans="2:18" x14ac:dyDescent="0.2">
      <c r="B150" s="26">
        <v>3</v>
      </c>
      <c r="C150" s="27">
        <v>-1.143</v>
      </c>
      <c r="D150" s="27"/>
      <c r="E150" s="42">
        <f>(C149+C150)/2</f>
        <v>-1.2124999999999999</v>
      </c>
      <c r="F150" s="43">
        <f>B150-B149</f>
        <v>3</v>
      </c>
      <c r="G150" s="42">
        <f>E150*F150</f>
        <v>-3.6374999999999997</v>
      </c>
      <c r="H150" s="43"/>
      <c r="I150" s="26"/>
      <c r="J150" s="26"/>
      <c r="K150" s="42"/>
      <c r="L150" s="43"/>
      <c r="M150" s="42"/>
      <c r="N150" s="30"/>
      <c r="O150" s="30"/>
      <c r="P150" s="30"/>
      <c r="Q150" s="32"/>
      <c r="R150" s="31"/>
    </row>
    <row r="151" spans="2:18" x14ac:dyDescent="0.2">
      <c r="B151" s="26">
        <v>6</v>
      </c>
      <c r="C151" s="27">
        <v>-1.0820000000000001</v>
      </c>
      <c r="D151" s="27" t="s">
        <v>22</v>
      </c>
      <c r="E151" s="42">
        <f t="shared" ref="E151:E163" si="56">(C150+C151)/2</f>
        <v>-1.1125</v>
      </c>
      <c r="F151" s="43">
        <f t="shared" ref="F151:F163" si="57">B151-B150</f>
        <v>3</v>
      </c>
      <c r="G151" s="42">
        <f t="shared" ref="G151:G163" si="58">E151*F151</f>
        <v>-3.3375000000000004</v>
      </c>
      <c r="H151" s="43"/>
      <c r="I151" s="26"/>
      <c r="J151" s="26"/>
      <c r="K151" s="42"/>
      <c r="L151" s="43"/>
      <c r="M151" s="42"/>
      <c r="N151" s="30"/>
      <c r="O151" s="30"/>
      <c r="P151" s="30"/>
      <c r="Q151" s="32"/>
      <c r="R151" s="31"/>
    </row>
    <row r="152" spans="2:18" x14ac:dyDescent="0.2">
      <c r="B152" s="26">
        <v>7</v>
      </c>
      <c r="C152" s="27">
        <v>-3.6999999999999998E-2</v>
      </c>
      <c r="D152" s="27"/>
      <c r="E152" s="42">
        <f t="shared" si="56"/>
        <v>-0.5595</v>
      </c>
      <c r="F152" s="43">
        <f t="shared" si="57"/>
        <v>1</v>
      </c>
      <c r="G152" s="42">
        <f t="shared" si="58"/>
        <v>-0.5595</v>
      </c>
      <c r="H152" s="43"/>
      <c r="I152" s="26"/>
      <c r="J152" s="26"/>
      <c r="K152" s="42"/>
      <c r="L152" s="43"/>
      <c r="M152" s="42"/>
      <c r="N152" s="30"/>
      <c r="O152" s="30"/>
      <c r="P152" s="30"/>
      <c r="Q152" s="32"/>
      <c r="R152" s="31"/>
    </row>
    <row r="153" spans="2:18" x14ac:dyDescent="0.2">
      <c r="B153" s="26">
        <v>8</v>
      </c>
      <c r="C153" s="27">
        <v>4.2999999999999997E-2</v>
      </c>
      <c r="D153" s="27"/>
      <c r="E153" s="42">
        <f t="shared" si="56"/>
        <v>2.9999999999999992E-3</v>
      </c>
      <c r="F153" s="43">
        <f t="shared" si="57"/>
        <v>1</v>
      </c>
      <c r="G153" s="42">
        <f t="shared" si="58"/>
        <v>2.9999999999999992E-3</v>
      </c>
      <c r="H153" s="43"/>
      <c r="I153" s="26"/>
      <c r="J153" s="26"/>
      <c r="K153" s="42"/>
      <c r="L153" s="43"/>
      <c r="M153" s="42"/>
      <c r="N153" s="30"/>
      <c r="O153" s="30"/>
      <c r="P153" s="30"/>
      <c r="Q153" s="32"/>
      <c r="R153" s="31"/>
    </row>
    <row r="154" spans="2:18" x14ac:dyDescent="0.2">
      <c r="B154" s="26">
        <v>9</v>
      </c>
      <c r="C154" s="27">
        <v>-0.14799999999999999</v>
      </c>
      <c r="D154" s="27"/>
      <c r="E154" s="42">
        <f t="shared" si="56"/>
        <v>-5.2499999999999998E-2</v>
      </c>
      <c r="F154" s="43">
        <f t="shared" si="57"/>
        <v>1</v>
      </c>
      <c r="G154" s="42">
        <f t="shared" si="58"/>
        <v>-5.2499999999999998E-2</v>
      </c>
      <c r="H154" s="43"/>
      <c r="I154" s="26"/>
      <c r="J154" s="26"/>
      <c r="K154" s="42"/>
      <c r="L154" s="43"/>
      <c r="M154" s="42"/>
      <c r="N154" s="30"/>
      <c r="O154" s="30"/>
      <c r="P154" s="30"/>
      <c r="Q154" s="32"/>
      <c r="R154" s="31"/>
    </row>
    <row r="155" spans="2:18" x14ac:dyDescent="0.2">
      <c r="B155" s="26">
        <v>10</v>
      </c>
      <c r="C155" s="27">
        <v>-0.35199999999999998</v>
      </c>
      <c r="D155" s="27"/>
      <c r="E155" s="42">
        <f t="shared" si="56"/>
        <v>-0.25</v>
      </c>
      <c r="F155" s="43">
        <f t="shared" si="57"/>
        <v>1</v>
      </c>
      <c r="G155" s="42">
        <f t="shared" si="58"/>
        <v>-0.25</v>
      </c>
      <c r="H155" s="43"/>
      <c r="I155" s="26">
        <v>0</v>
      </c>
      <c r="J155" s="27">
        <v>-1.282</v>
      </c>
      <c r="K155" s="42"/>
      <c r="L155" s="43"/>
      <c r="M155" s="42"/>
      <c r="N155" s="30"/>
      <c r="O155" s="30"/>
      <c r="P155" s="30"/>
      <c r="Q155" s="32"/>
      <c r="R155" s="31"/>
    </row>
    <row r="156" spans="2:18" x14ac:dyDescent="0.2">
      <c r="B156" s="26">
        <v>11</v>
      </c>
      <c r="C156" s="27">
        <v>-0.47199999999999998</v>
      </c>
      <c r="D156" s="27"/>
      <c r="E156" s="42">
        <f t="shared" si="56"/>
        <v>-0.41199999999999998</v>
      </c>
      <c r="F156" s="43">
        <f t="shared" si="57"/>
        <v>1</v>
      </c>
      <c r="G156" s="42">
        <f t="shared" si="58"/>
        <v>-0.41199999999999998</v>
      </c>
      <c r="H156" s="43"/>
      <c r="I156" s="26">
        <v>3</v>
      </c>
      <c r="J156" s="27">
        <v>-1.143</v>
      </c>
      <c r="K156" s="42">
        <f t="shared" ref="K156" si="59">AVERAGE(J155,J156)</f>
        <v>-1.2124999999999999</v>
      </c>
      <c r="L156" s="43">
        <f t="shared" ref="L156" si="60">I156-I155</f>
        <v>3</v>
      </c>
      <c r="M156" s="42">
        <f t="shared" ref="M156:M164" si="61">L156*K156</f>
        <v>-3.6374999999999997</v>
      </c>
      <c r="N156" s="30"/>
      <c r="O156" s="30"/>
      <c r="P156" s="30"/>
      <c r="Q156" s="32"/>
      <c r="R156" s="31"/>
    </row>
    <row r="157" spans="2:18" x14ac:dyDescent="0.2">
      <c r="B157" s="26">
        <v>12</v>
      </c>
      <c r="C157" s="27">
        <v>-0.54200000000000004</v>
      </c>
      <c r="D157" s="27"/>
      <c r="E157" s="42">
        <f t="shared" si="56"/>
        <v>-0.50700000000000001</v>
      </c>
      <c r="F157" s="43">
        <f t="shared" si="57"/>
        <v>1</v>
      </c>
      <c r="G157" s="42">
        <f t="shared" si="58"/>
        <v>-0.50700000000000001</v>
      </c>
      <c r="H157" s="43"/>
      <c r="I157" s="26">
        <v>6</v>
      </c>
      <c r="J157" s="27">
        <v>-1.0820000000000001</v>
      </c>
      <c r="K157" s="42">
        <f>AVERAGE(J156,J157)</f>
        <v>-1.1125</v>
      </c>
      <c r="L157" s="43">
        <f>I157-I156</f>
        <v>3</v>
      </c>
      <c r="M157" s="42">
        <f t="shared" si="61"/>
        <v>-3.3375000000000004</v>
      </c>
      <c r="N157" s="34"/>
      <c r="O157" s="34"/>
      <c r="P157" s="34"/>
      <c r="Q157" s="32"/>
      <c r="R157" s="31"/>
    </row>
    <row r="158" spans="2:18" x14ac:dyDescent="0.2">
      <c r="B158" s="26">
        <v>13</v>
      </c>
      <c r="C158" s="27">
        <v>-0.48199999999999998</v>
      </c>
      <c r="D158" s="27"/>
      <c r="E158" s="42">
        <f t="shared" si="56"/>
        <v>-0.51200000000000001</v>
      </c>
      <c r="F158" s="43">
        <f t="shared" si="57"/>
        <v>1</v>
      </c>
      <c r="G158" s="42">
        <f t="shared" si="58"/>
        <v>-0.51200000000000001</v>
      </c>
      <c r="H158" s="43"/>
      <c r="I158" s="26">
        <v>7</v>
      </c>
      <c r="J158" s="27">
        <v>-3.6999999999999998E-2</v>
      </c>
      <c r="K158" s="42">
        <f t="shared" ref="K158:K164" si="62">AVERAGE(J157,J158)</f>
        <v>-0.5595</v>
      </c>
      <c r="L158" s="43">
        <f t="shared" ref="L158:L164" si="63">I158-I157</f>
        <v>1</v>
      </c>
      <c r="M158" s="42">
        <f t="shared" si="61"/>
        <v>-0.5595</v>
      </c>
      <c r="N158" s="30"/>
      <c r="O158" s="30"/>
      <c r="P158" s="30"/>
      <c r="Q158" s="32"/>
      <c r="R158" s="31"/>
    </row>
    <row r="159" spans="2:18" x14ac:dyDescent="0.2">
      <c r="B159" s="26">
        <v>14</v>
      </c>
      <c r="C159" s="27">
        <v>-0.34300000000000003</v>
      </c>
      <c r="E159" s="42">
        <f t="shared" si="56"/>
        <v>-0.41249999999999998</v>
      </c>
      <c r="F159" s="43">
        <f t="shared" si="57"/>
        <v>1</v>
      </c>
      <c r="G159" s="42">
        <f t="shared" si="58"/>
        <v>-0.41249999999999998</v>
      </c>
      <c r="H159" s="23"/>
      <c r="I159" s="38">
        <f>I158+(J158-J159)*1.5</f>
        <v>9.4945000000000004</v>
      </c>
      <c r="J159" s="39">
        <v>-1.7</v>
      </c>
      <c r="K159" s="42">
        <f t="shared" si="62"/>
        <v>-0.86849999999999994</v>
      </c>
      <c r="L159" s="43">
        <f t="shared" si="63"/>
        <v>2.4945000000000004</v>
      </c>
      <c r="M159" s="42">
        <f t="shared" si="61"/>
        <v>-2.1664732500000001</v>
      </c>
      <c r="N159" s="34"/>
      <c r="O159" s="34"/>
      <c r="P159" s="34"/>
      <c r="Q159" s="32"/>
      <c r="R159" s="31"/>
    </row>
    <row r="160" spans="2:18" x14ac:dyDescent="0.2">
      <c r="B160" s="26">
        <v>15</v>
      </c>
      <c r="C160" s="27">
        <v>-0.192</v>
      </c>
      <c r="D160" s="27"/>
      <c r="E160" s="42">
        <f t="shared" si="56"/>
        <v>-0.26750000000000002</v>
      </c>
      <c r="F160" s="43">
        <f t="shared" si="57"/>
        <v>1</v>
      </c>
      <c r="G160" s="42">
        <f t="shared" si="58"/>
        <v>-0.26750000000000002</v>
      </c>
      <c r="H160" s="23"/>
      <c r="I160" s="45">
        <f>I159+2.5</f>
        <v>11.9945</v>
      </c>
      <c r="J160" s="46">
        <f>J159</f>
        <v>-1.7</v>
      </c>
      <c r="K160" s="42">
        <f t="shared" si="62"/>
        <v>-1.7</v>
      </c>
      <c r="L160" s="43">
        <f t="shared" si="63"/>
        <v>2.5</v>
      </c>
      <c r="M160" s="42">
        <f t="shared" si="61"/>
        <v>-4.25</v>
      </c>
      <c r="N160" s="34"/>
      <c r="O160" s="34"/>
      <c r="P160" s="34"/>
      <c r="Q160" s="32"/>
      <c r="R160" s="31"/>
    </row>
    <row r="161" spans="2:18" x14ac:dyDescent="0.2">
      <c r="B161" s="26">
        <v>16</v>
      </c>
      <c r="C161" s="27">
        <v>0.34799999999999998</v>
      </c>
      <c r="D161" s="27" t="s">
        <v>21</v>
      </c>
      <c r="E161" s="42">
        <f t="shared" si="56"/>
        <v>7.7999999999999986E-2</v>
      </c>
      <c r="F161" s="43">
        <f t="shared" si="57"/>
        <v>1</v>
      </c>
      <c r="G161" s="42">
        <f t="shared" si="58"/>
        <v>7.7999999999999986E-2</v>
      </c>
      <c r="H161" s="23"/>
      <c r="I161" s="38">
        <f>I160+2.5</f>
        <v>14.4945</v>
      </c>
      <c r="J161" s="39">
        <f>J159</f>
        <v>-1.7</v>
      </c>
      <c r="K161" s="42">
        <f t="shared" si="62"/>
        <v>-1.7</v>
      </c>
      <c r="L161" s="43">
        <f t="shared" si="63"/>
        <v>2.5</v>
      </c>
      <c r="M161" s="42">
        <f t="shared" si="61"/>
        <v>-4.25</v>
      </c>
      <c r="N161" s="30"/>
      <c r="O161" s="30"/>
      <c r="P161" s="30"/>
      <c r="R161" s="31"/>
    </row>
    <row r="162" spans="2:18" x14ac:dyDescent="0.2">
      <c r="B162" s="26">
        <v>20</v>
      </c>
      <c r="C162" s="27">
        <v>0.35299999999999998</v>
      </c>
      <c r="D162" s="27"/>
      <c r="E162" s="42">
        <f t="shared" si="56"/>
        <v>0.35049999999999998</v>
      </c>
      <c r="F162" s="43">
        <f t="shared" si="57"/>
        <v>4</v>
      </c>
      <c r="G162" s="42">
        <f t="shared" si="58"/>
        <v>1.4019999999999999</v>
      </c>
      <c r="H162" s="23"/>
      <c r="I162" s="38">
        <f>I161+(J162-J161)*1.5</f>
        <v>17.566500000000001</v>
      </c>
      <c r="J162" s="40">
        <v>0.34799999999999998</v>
      </c>
      <c r="K162" s="42">
        <f t="shared" si="62"/>
        <v>-0.67599999999999993</v>
      </c>
      <c r="L162" s="43">
        <f t="shared" si="63"/>
        <v>3.072000000000001</v>
      </c>
      <c r="M162" s="42">
        <f t="shared" si="61"/>
        <v>-2.0766720000000003</v>
      </c>
      <c r="N162" s="30"/>
      <c r="O162" s="30"/>
      <c r="P162" s="30"/>
      <c r="R162" s="31"/>
    </row>
    <row r="163" spans="2:18" x14ac:dyDescent="0.2">
      <c r="B163" s="26">
        <v>25</v>
      </c>
      <c r="C163" s="27">
        <v>0.35799999999999998</v>
      </c>
      <c r="D163" s="27" t="s">
        <v>75</v>
      </c>
      <c r="E163" s="42">
        <f t="shared" si="56"/>
        <v>0.35549999999999998</v>
      </c>
      <c r="F163" s="43">
        <f t="shared" si="57"/>
        <v>5</v>
      </c>
      <c r="G163" s="42">
        <f t="shared" si="58"/>
        <v>1.7774999999999999</v>
      </c>
      <c r="H163" s="23"/>
      <c r="I163" s="26">
        <v>20</v>
      </c>
      <c r="J163" s="27">
        <v>0.35299999999999998</v>
      </c>
      <c r="K163" s="42">
        <f t="shared" si="62"/>
        <v>0.35049999999999998</v>
      </c>
      <c r="L163" s="43">
        <f t="shared" si="63"/>
        <v>2.4334999999999987</v>
      </c>
      <c r="M163" s="42">
        <f t="shared" si="61"/>
        <v>0.8529417499999995</v>
      </c>
      <c r="N163" s="30"/>
      <c r="O163" s="30"/>
      <c r="P163" s="30"/>
      <c r="R163" s="31"/>
    </row>
    <row r="164" spans="2:18" x14ac:dyDescent="0.2">
      <c r="B164" s="28"/>
      <c r="C164" s="36"/>
      <c r="E164" s="42"/>
      <c r="F164" s="43"/>
      <c r="G164" s="42"/>
      <c r="I164" s="26">
        <v>25</v>
      </c>
      <c r="J164" s="27">
        <v>0.35799999999999998</v>
      </c>
      <c r="K164" s="42">
        <f t="shared" si="62"/>
        <v>0.35549999999999998</v>
      </c>
      <c r="L164" s="43">
        <f t="shared" si="63"/>
        <v>5</v>
      </c>
      <c r="M164" s="42">
        <f t="shared" si="61"/>
        <v>1.7774999999999999</v>
      </c>
      <c r="N164" s="30"/>
      <c r="O164" s="30"/>
      <c r="P164" s="30"/>
      <c r="R164" s="31"/>
    </row>
    <row r="165" spans="2:18" ht="15" x14ac:dyDescent="0.2">
      <c r="B165" s="23" t="s">
        <v>70</v>
      </c>
      <c r="C165" s="23"/>
      <c r="D165" s="53">
        <v>0.8</v>
      </c>
      <c r="E165" s="53"/>
      <c r="J165" s="44"/>
      <c r="K165" s="44"/>
      <c r="L165" s="44"/>
      <c r="M165" s="44"/>
      <c r="N165" s="24"/>
      <c r="O165" s="24"/>
      <c r="P165" s="24"/>
    </row>
    <row r="166" spans="2:18" x14ac:dyDescent="0.2">
      <c r="B166" s="51"/>
      <c r="C166" s="51"/>
      <c r="D166" s="51"/>
      <c r="E166" s="51"/>
      <c r="F166" s="51"/>
      <c r="G166" s="51"/>
      <c r="H166" s="21" t="s">
        <v>74</v>
      </c>
      <c r="I166" s="51" t="s">
        <v>71</v>
      </c>
      <c r="J166" s="51"/>
      <c r="K166" s="51"/>
      <c r="L166" s="51"/>
      <c r="M166" s="51"/>
      <c r="N166" s="25"/>
      <c r="O166" s="25"/>
      <c r="P166" s="30"/>
    </row>
    <row r="167" spans="2:18" x14ac:dyDescent="0.2">
      <c r="B167" s="26">
        <v>0</v>
      </c>
      <c r="C167" s="27">
        <v>0.29799999999999999</v>
      </c>
      <c r="D167" s="27" t="s">
        <v>75</v>
      </c>
      <c r="E167" s="43"/>
      <c r="F167" s="43"/>
      <c r="G167" s="43"/>
      <c r="H167" s="43"/>
      <c r="I167" s="28"/>
      <c r="J167" s="29"/>
      <c r="K167" s="42"/>
      <c r="L167" s="43"/>
      <c r="M167" s="42"/>
      <c r="N167" s="30"/>
      <c r="O167" s="30"/>
      <c r="P167" s="30"/>
      <c r="R167" s="31"/>
    </row>
    <row r="168" spans="2:18" x14ac:dyDescent="0.2">
      <c r="B168" s="26">
        <v>5</v>
      </c>
      <c r="C168" s="27">
        <v>0.29299999999999998</v>
      </c>
      <c r="D168" s="27"/>
      <c r="E168" s="42">
        <f>(C167+C168)/2</f>
        <v>0.29549999999999998</v>
      </c>
      <c r="F168" s="43">
        <f>B168-B167</f>
        <v>5</v>
      </c>
      <c r="G168" s="42">
        <f>E168*F168</f>
        <v>1.4775</v>
      </c>
      <c r="H168" s="43"/>
      <c r="I168" s="26"/>
      <c r="J168" s="26"/>
      <c r="K168" s="42"/>
      <c r="L168" s="43"/>
      <c r="M168" s="42"/>
      <c r="N168" s="30"/>
      <c r="O168" s="30"/>
      <c r="P168" s="30"/>
      <c r="Q168" s="32"/>
      <c r="R168" s="31"/>
    </row>
    <row r="169" spans="2:18" x14ac:dyDescent="0.2">
      <c r="B169" s="26">
        <v>10</v>
      </c>
      <c r="C169" s="27">
        <v>0.28799999999999998</v>
      </c>
      <c r="D169" s="27" t="s">
        <v>22</v>
      </c>
      <c r="E169" s="42">
        <f t="shared" ref="E169:E181" si="64">(C168+C169)/2</f>
        <v>0.29049999999999998</v>
      </c>
      <c r="F169" s="43">
        <f t="shared" ref="F169:F181" si="65">B169-B168</f>
        <v>5</v>
      </c>
      <c r="G169" s="42">
        <f t="shared" ref="G169:G181" si="66">E169*F169</f>
        <v>1.4524999999999999</v>
      </c>
      <c r="H169" s="43"/>
      <c r="I169" s="26"/>
      <c r="J169" s="26"/>
      <c r="K169" s="42"/>
      <c r="L169" s="43"/>
      <c r="M169" s="42"/>
      <c r="N169" s="30"/>
      <c r="O169" s="30"/>
      <c r="P169" s="30"/>
      <c r="Q169" s="32"/>
      <c r="R169" s="31"/>
    </row>
    <row r="170" spans="2:18" x14ac:dyDescent="0.2">
      <c r="B170" s="26">
        <v>11</v>
      </c>
      <c r="C170" s="27">
        <v>-0.29199999999999998</v>
      </c>
      <c r="D170" s="27"/>
      <c r="E170" s="42">
        <f t="shared" si="64"/>
        <v>-2.0000000000000018E-3</v>
      </c>
      <c r="F170" s="43">
        <f t="shared" si="65"/>
        <v>1</v>
      </c>
      <c r="G170" s="42">
        <f t="shared" si="66"/>
        <v>-2.0000000000000018E-3</v>
      </c>
      <c r="H170" s="43"/>
      <c r="I170" s="26"/>
      <c r="J170" s="26"/>
      <c r="K170" s="42"/>
      <c r="L170" s="43"/>
      <c r="M170" s="42"/>
      <c r="N170" s="30"/>
      <c r="O170" s="30"/>
      <c r="P170" s="30"/>
      <c r="Q170" s="32"/>
      <c r="R170" s="31"/>
    </row>
    <row r="171" spans="2:18" x14ac:dyDescent="0.2">
      <c r="B171" s="26">
        <v>12</v>
      </c>
      <c r="C171" s="27">
        <v>-0.49299999999999999</v>
      </c>
      <c r="D171" s="27"/>
      <c r="E171" s="42">
        <f t="shared" si="64"/>
        <v>-0.39249999999999996</v>
      </c>
      <c r="F171" s="43">
        <f t="shared" si="65"/>
        <v>1</v>
      </c>
      <c r="G171" s="42">
        <f t="shared" si="66"/>
        <v>-0.39249999999999996</v>
      </c>
      <c r="H171" s="43"/>
      <c r="I171" s="26"/>
      <c r="J171" s="26"/>
      <c r="K171" s="42"/>
      <c r="L171" s="43"/>
      <c r="M171" s="42"/>
      <c r="N171" s="30"/>
      <c r="O171" s="30"/>
      <c r="P171" s="30"/>
      <c r="Q171" s="32"/>
      <c r="R171" s="31"/>
    </row>
    <row r="172" spans="2:18" x14ac:dyDescent="0.2">
      <c r="B172" s="26">
        <v>13</v>
      </c>
      <c r="C172" s="27">
        <v>-0.64200000000000002</v>
      </c>
      <c r="D172" s="27"/>
      <c r="E172" s="42">
        <f t="shared" si="64"/>
        <v>-0.5675</v>
      </c>
      <c r="F172" s="43">
        <f t="shared" si="65"/>
        <v>1</v>
      </c>
      <c r="G172" s="42">
        <f t="shared" si="66"/>
        <v>-0.5675</v>
      </c>
      <c r="H172" s="43"/>
      <c r="I172" s="26"/>
      <c r="J172" s="26"/>
      <c r="K172" s="42"/>
      <c r="L172" s="43"/>
      <c r="M172" s="42"/>
      <c r="N172" s="30"/>
      <c r="O172" s="30"/>
      <c r="P172" s="30"/>
      <c r="Q172" s="32"/>
      <c r="R172" s="31"/>
    </row>
    <row r="173" spans="2:18" x14ac:dyDescent="0.2">
      <c r="B173" s="26">
        <v>14</v>
      </c>
      <c r="C173" s="27">
        <v>-0.69199999999999995</v>
      </c>
      <c r="D173" s="27"/>
      <c r="E173" s="42">
        <f t="shared" si="64"/>
        <v>-0.66700000000000004</v>
      </c>
      <c r="F173" s="43">
        <f t="shared" si="65"/>
        <v>1</v>
      </c>
      <c r="G173" s="42">
        <f t="shared" si="66"/>
        <v>-0.66700000000000004</v>
      </c>
      <c r="H173" s="43"/>
      <c r="I173" s="26"/>
      <c r="J173" s="26"/>
      <c r="K173" s="42"/>
      <c r="L173" s="43"/>
      <c r="M173" s="42"/>
      <c r="N173" s="30"/>
      <c r="O173" s="30"/>
      <c r="P173" s="30"/>
      <c r="Q173" s="32"/>
      <c r="R173" s="31"/>
    </row>
    <row r="174" spans="2:18" x14ac:dyDescent="0.2">
      <c r="B174" s="26">
        <v>15</v>
      </c>
      <c r="C174" s="27">
        <v>-0.63300000000000001</v>
      </c>
      <c r="D174" s="27"/>
      <c r="E174" s="42">
        <f t="shared" si="64"/>
        <v>-0.66249999999999998</v>
      </c>
      <c r="F174" s="43">
        <f t="shared" si="65"/>
        <v>1</v>
      </c>
      <c r="G174" s="42">
        <f t="shared" si="66"/>
        <v>-0.66249999999999998</v>
      </c>
      <c r="H174" s="43"/>
      <c r="I174" s="26">
        <v>0</v>
      </c>
      <c r="J174" s="27">
        <v>0.29799999999999999</v>
      </c>
      <c r="K174" s="42"/>
      <c r="L174" s="43"/>
      <c r="M174" s="42"/>
      <c r="N174" s="30"/>
      <c r="O174" s="30"/>
      <c r="P174" s="30"/>
      <c r="Q174" s="32"/>
      <c r="R174" s="31"/>
    </row>
    <row r="175" spans="2:18" x14ac:dyDescent="0.2">
      <c r="B175" s="26">
        <v>16</v>
      </c>
      <c r="C175" s="27">
        <v>-0.442</v>
      </c>
      <c r="D175" s="27"/>
      <c r="E175" s="42">
        <f t="shared" si="64"/>
        <v>-0.53749999999999998</v>
      </c>
      <c r="F175" s="43">
        <f t="shared" si="65"/>
        <v>1</v>
      </c>
      <c r="G175" s="42">
        <f t="shared" si="66"/>
        <v>-0.53749999999999998</v>
      </c>
      <c r="H175" s="43"/>
      <c r="I175" s="26">
        <v>5</v>
      </c>
      <c r="J175" s="27">
        <v>0.29299999999999998</v>
      </c>
      <c r="K175" s="42">
        <f>AVERAGE(J174,J175)</f>
        <v>0.29549999999999998</v>
      </c>
      <c r="L175" s="43">
        <f>I175-I174</f>
        <v>5</v>
      </c>
      <c r="M175" s="42">
        <f t="shared" ref="M175:M183" si="67">L175*K175</f>
        <v>1.4775</v>
      </c>
      <c r="N175" s="34"/>
      <c r="O175" s="34"/>
      <c r="P175" s="34"/>
      <c r="Q175" s="32"/>
      <c r="R175" s="31"/>
    </row>
    <row r="176" spans="2:18" x14ac:dyDescent="0.2">
      <c r="B176" s="26">
        <v>17</v>
      </c>
      <c r="C176" s="27">
        <v>-0.28199999999999997</v>
      </c>
      <c r="D176" s="27"/>
      <c r="E176" s="42">
        <f t="shared" si="64"/>
        <v>-0.36199999999999999</v>
      </c>
      <c r="F176" s="43">
        <f t="shared" si="65"/>
        <v>1</v>
      </c>
      <c r="G176" s="42">
        <f t="shared" si="66"/>
        <v>-0.36199999999999999</v>
      </c>
      <c r="H176" s="43"/>
      <c r="I176" s="26">
        <v>9.8000000000000007</v>
      </c>
      <c r="J176" s="27">
        <v>0.28799999999999998</v>
      </c>
      <c r="K176" s="42">
        <f t="shared" ref="K176:K183" si="68">AVERAGE(J175,J176)</f>
        <v>0.29049999999999998</v>
      </c>
      <c r="L176" s="43">
        <f t="shared" ref="L176:L183" si="69">I176-I175</f>
        <v>4.8000000000000007</v>
      </c>
      <c r="M176" s="42">
        <f t="shared" si="67"/>
        <v>1.3944000000000001</v>
      </c>
      <c r="N176" s="30"/>
      <c r="O176" s="30"/>
      <c r="P176" s="30"/>
      <c r="Q176" s="32"/>
      <c r="R176" s="31"/>
    </row>
    <row r="177" spans="2:18" x14ac:dyDescent="0.2">
      <c r="B177" s="26">
        <v>18</v>
      </c>
      <c r="C177" s="27">
        <v>-0.14299999999999999</v>
      </c>
      <c r="D177" s="27" t="s">
        <v>21</v>
      </c>
      <c r="E177" s="42">
        <f t="shared" si="64"/>
        <v>-0.21249999999999997</v>
      </c>
      <c r="F177" s="43">
        <f t="shared" si="65"/>
        <v>1</v>
      </c>
      <c r="G177" s="42">
        <f t="shared" si="66"/>
        <v>-0.21249999999999997</v>
      </c>
      <c r="H177" s="23"/>
      <c r="I177" s="38">
        <f>I176+(J176-J177)*1.5</f>
        <v>12.782</v>
      </c>
      <c r="J177" s="39">
        <v>-1.7</v>
      </c>
      <c r="K177" s="42">
        <f t="shared" si="68"/>
        <v>-0.70599999999999996</v>
      </c>
      <c r="L177" s="43">
        <f t="shared" si="69"/>
        <v>2.9819999999999993</v>
      </c>
      <c r="M177" s="42">
        <f t="shared" si="67"/>
        <v>-2.1052919999999995</v>
      </c>
      <c r="N177" s="34"/>
      <c r="O177" s="34"/>
      <c r="P177" s="34"/>
      <c r="Q177" s="32"/>
      <c r="R177" s="31"/>
    </row>
    <row r="178" spans="2:18" x14ac:dyDescent="0.2">
      <c r="B178" s="26">
        <v>20</v>
      </c>
      <c r="C178" s="27">
        <v>-0.13300000000000001</v>
      </c>
      <c r="D178" s="27"/>
      <c r="E178" s="42">
        <f t="shared" si="64"/>
        <v>-0.13800000000000001</v>
      </c>
      <c r="F178" s="43">
        <f t="shared" si="65"/>
        <v>2</v>
      </c>
      <c r="G178" s="42">
        <f t="shared" si="66"/>
        <v>-0.27600000000000002</v>
      </c>
      <c r="H178" s="23"/>
      <c r="I178" s="45">
        <f>I177+2.5</f>
        <v>15.282</v>
      </c>
      <c r="J178" s="46">
        <f>J177</f>
        <v>-1.7</v>
      </c>
      <c r="K178" s="42">
        <f t="shared" si="68"/>
        <v>-1.7</v>
      </c>
      <c r="L178" s="43">
        <f t="shared" si="69"/>
        <v>2.5</v>
      </c>
      <c r="M178" s="42">
        <f t="shared" si="67"/>
        <v>-4.25</v>
      </c>
      <c r="N178" s="34"/>
      <c r="O178" s="34"/>
      <c r="P178" s="34"/>
      <c r="Q178" s="32"/>
      <c r="R178" s="31"/>
    </row>
    <row r="179" spans="2:18" x14ac:dyDescent="0.2">
      <c r="B179" s="26">
        <v>22</v>
      </c>
      <c r="C179" s="27">
        <v>-0.94299999999999995</v>
      </c>
      <c r="E179" s="42">
        <f t="shared" si="64"/>
        <v>-0.53800000000000003</v>
      </c>
      <c r="F179" s="43">
        <f t="shared" si="65"/>
        <v>2</v>
      </c>
      <c r="G179" s="42">
        <f t="shared" si="66"/>
        <v>-1.0760000000000001</v>
      </c>
      <c r="H179" s="23"/>
      <c r="I179" s="38">
        <f>I178+2.5</f>
        <v>17.782</v>
      </c>
      <c r="J179" s="39">
        <f>J177</f>
        <v>-1.7</v>
      </c>
      <c r="K179" s="42">
        <f t="shared" si="68"/>
        <v>-1.7</v>
      </c>
      <c r="L179" s="43">
        <f t="shared" si="69"/>
        <v>2.5</v>
      </c>
      <c r="M179" s="42">
        <f t="shared" si="67"/>
        <v>-4.25</v>
      </c>
      <c r="N179" s="30"/>
      <c r="O179" s="30"/>
      <c r="P179" s="30"/>
      <c r="R179" s="31"/>
    </row>
    <row r="180" spans="2:18" x14ac:dyDescent="0.2">
      <c r="B180" s="26">
        <v>25</v>
      </c>
      <c r="C180" s="27">
        <v>-1.0820000000000001</v>
      </c>
      <c r="D180" s="27"/>
      <c r="E180" s="42">
        <f t="shared" si="64"/>
        <v>-1.0125</v>
      </c>
      <c r="F180" s="43">
        <f t="shared" si="65"/>
        <v>3</v>
      </c>
      <c r="G180" s="42">
        <f t="shared" si="66"/>
        <v>-3.0374999999999996</v>
      </c>
      <c r="H180" s="23"/>
      <c r="I180" s="38">
        <f>I179+(J180-J179)*1.5</f>
        <v>20.032</v>
      </c>
      <c r="J180" s="40">
        <v>-0.2</v>
      </c>
      <c r="K180" s="42">
        <f t="shared" si="68"/>
        <v>-0.95</v>
      </c>
      <c r="L180" s="43">
        <f t="shared" si="69"/>
        <v>2.25</v>
      </c>
      <c r="M180" s="42">
        <f t="shared" si="67"/>
        <v>-2.1374999999999997</v>
      </c>
      <c r="N180" s="30"/>
      <c r="O180" s="30"/>
      <c r="P180" s="30"/>
      <c r="R180" s="31"/>
    </row>
    <row r="181" spans="2:18" x14ac:dyDescent="0.2">
      <c r="B181" s="26">
        <v>27</v>
      </c>
      <c r="C181" s="27">
        <v>-1.2430000000000001</v>
      </c>
      <c r="D181" s="27" t="s">
        <v>109</v>
      </c>
      <c r="E181" s="42">
        <f t="shared" si="64"/>
        <v>-1.1625000000000001</v>
      </c>
      <c r="F181" s="43">
        <f t="shared" si="65"/>
        <v>2</v>
      </c>
      <c r="G181" s="42">
        <f t="shared" si="66"/>
        <v>-2.3250000000000002</v>
      </c>
      <c r="H181" s="23"/>
      <c r="I181" s="26">
        <v>22</v>
      </c>
      <c r="J181" s="27">
        <v>-0.94299999999999995</v>
      </c>
      <c r="K181" s="42">
        <f t="shared" si="68"/>
        <v>-0.57150000000000001</v>
      </c>
      <c r="L181" s="43">
        <f t="shared" si="69"/>
        <v>1.968</v>
      </c>
      <c r="M181" s="42">
        <f t="shared" si="67"/>
        <v>-1.1247119999999999</v>
      </c>
      <c r="N181" s="30"/>
      <c r="O181" s="30"/>
      <c r="P181" s="30"/>
      <c r="R181" s="31"/>
    </row>
    <row r="182" spans="2:18" x14ac:dyDescent="0.2">
      <c r="B182" s="28"/>
      <c r="C182" s="36"/>
      <c r="D182" s="36"/>
      <c r="E182" s="42"/>
      <c r="F182" s="43"/>
      <c r="G182" s="42"/>
      <c r="I182" s="26">
        <v>25</v>
      </c>
      <c r="J182" s="27">
        <v>-1.0820000000000001</v>
      </c>
      <c r="K182" s="42">
        <f t="shared" si="68"/>
        <v>-1.0125</v>
      </c>
      <c r="L182" s="43">
        <f t="shared" si="69"/>
        <v>3</v>
      </c>
      <c r="M182" s="42">
        <f t="shared" si="67"/>
        <v>-3.0374999999999996</v>
      </c>
      <c r="N182" s="30"/>
      <c r="O182" s="30"/>
      <c r="P182" s="30"/>
      <c r="R182" s="31"/>
    </row>
    <row r="183" spans="2:18" x14ac:dyDescent="0.2">
      <c r="B183" s="28"/>
      <c r="C183" s="36"/>
      <c r="D183" s="36"/>
      <c r="E183" s="42"/>
      <c r="F183" s="43"/>
      <c r="G183" s="42"/>
      <c r="I183" s="26">
        <v>27</v>
      </c>
      <c r="J183" s="27">
        <v>-1.2430000000000001</v>
      </c>
      <c r="K183" s="42">
        <f t="shared" si="68"/>
        <v>-1.1625000000000001</v>
      </c>
      <c r="L183" s="43">
        <f t="shared" si="69"/>
        <v>2</v>
      </c>
      <c r="M183" s="42">
        <f t="shared" si="67"/>
        <v>-2.3250000000000002</v>
      </c>
      <c r="O183" s="34"/>
      <c r="P183" s="34"/>
    </row>
    <row r="184" spans="2:18" x14ac:dyDescent="0.2">
      <c r="B184" s="28"/>
      <c r="C184" s="36"/>
      <c r="D184" s="36"/>
      <c r="E184" s="42"/>
      <c r="F184" s="43"/>
      <c r="G184" s="42"/>
      <c r="I184" s="28"/>
      <c r="J184" s="28"/>
      <c r="K184" s="42"/>
      <c r="L184" s="43"/>
      <c r="M184" s="42"/>
      <c r="O184" s="24"/>
      <c r="P184" s="24"/>
    </row>
    <row r="185" spans="2:18" x14ac:dyDescent="0.2">
      <c r="B185" s="28"/>
      <c r="C185" s="36"/>
      <c r="D185" s="36"/>
      <c r="E185" s="42"/>
      <c r="F185" s="43"/>
      <c r="G185" s="42"/>
      <c r="I185" s="28"/>
      <c r="J185" s="28"/>
      <c r="K185" s="42"/>
      <c r="L185" s="43"/>
      <c r="M185" s="42"/>
      <c r="O185" s="24"/>
      <c r="P185" s="24"/>
    </row>
    <row r="186" spans="2:18" x14ac:dyDescent="0.2">
      <c r="B186" s="28"/>
      <c r="C186" s="36"/>
      <c r="D186" s="36"/>
      <c r="E186" s="42"/>
      <c r="F186" s="43"/>
      <c r="G186" s="42"/>
      <c r="H186" s="42"/>
      <c r="I186" s="28"/>
      <c r="J186" s="28"/>
      <c r="K186" s="42"/>
      <c r="L186" s="43"/>
      <c r="M186" s="42"/>
      <c r="N186" s="24"/>
      <c r="O186" s="24"/>
      <c r="P186" s="24"/>
    </row>
    <row r="187" spans="2:18" x14ac:dyDescent="0.2">
      <c r="B187" s="28"/>
      <c r="C187" s="36"/>
      <c r="D187" s="36"/>
      <c r="E187" s="42"/>
      <c r="F187" s="43"/>
      <c r="G187" s="42"/>
      <c r="H187" s="42"/>
      <c r="I187" s="28"/>
      <c r="J187" s="28"/>
      <c r="K187" s="42"/>
      <c r="L187" s="43">
        <f>SUM(L168:L186)</f>
        <v>27</v>
      </c>
      <c r="M187" s="42">
        <f>SUM(M169:M186)</f>
        <v>-16.358104000000001</v>
      </c>
      <c r="N187" s="24"/>
      <c r="O187" s="24"/>
      <c r="P187" s="24"/>
    </row>
    <row r="188" spans="2:18" x14ac:dyDescent="0.2">
      <c r="B188" s="28"/>
      <c r="C188" s="36"/>
      <c r="D188" s="36"/>
      <c r="E188" s="42"/>
      <c r="F188" s="43"/>
      <c r="G188" s="42"/>
      <c r="H188" s="42"/>
      <c r="I188" s="28"/>
      <c r="J188" s="28"/>
      <c r="K188" s="42"/>
      <c r="L188" s="43"/>
      <c r="M188" s="42"/>
      <c r="N188" s="24"/>
      <c r="O188" s="24"/>
      <c r="P188" s="24"/>
    </row>
    <row r="189" spans="2:18" ht="15" x14ac:dyDescent="0.2">
      <c r="B189" s="44"/>
      <c r="C189" s="22"/>
      <c r="D189" s="22"/>
      <c r="E189" s="44"/>
      <c r="F189" s="47">
        <f>SUM(F168:F188)</f>
        <v>27</v>
      </c>
      <c r="G189" s="50">
        <f>SUM(G168:G188)</f>
        <v>-7.1879999999999997</v>
      </c>
      <c r="H189" s="42"/>
      <c r="I189" s="42"/>
      <c r="J189" s="44"/>
      <c r="K189" s="44"/>
      <c r="L189" s="48"/>
      <c r="M189" s="22"/>
      <c r="N189" s="24"/>
      <c r="O189" s="24"/>
      <c r="P189" s="24"/>
    </row>
    <row r="190" spans="2:18" ht="15" x14ac:dyDescent="0.2">
      <c r="B190" s="44"/>
      <c r="C190" s="22"/>
      <c r="D190" s="22"/>
      <c r="E190" s="44"/>
      <c r="F190" s="43"/>
      <c r="G190" s="42"/>
      <c r="H190" s="52" t="s">
        <v>72</v>
      </c>
      <c r="I190" s="52"/>
      <c r="J190" s="42">
        <f>G189</f>
        <v>-7.1879999999999997</v>
      </c>
      <c r="K190" s="42" t="s">
        <v>73</v>
      </c>
      <c r="L190" s="43">
        <f>M187</f>
        <v>-16.358104000000001</v>
      </c>
      <c r="M190" s="42">
        <f>J190-L190</f>
        <v>9.170104000000002</v>
      </c>
      <c r="N190" s="34"/>
      <c r="O190" s="24"/>
      <c r="P190" s="24"/>
    </row>
    <row r="191" spans="2:18" ht="15" x14ac:dyDescent="0.2">
      <c r="B191" s="23" t="s">
        <v>70</v>
      </c>
      <c r="C191" s="23"/>
      <c r="D191" s="53">
        <v>0.9</v>
      </c>
      <c r="E191" s="53"/>
      <c r="J191" s="44"/>
      <c r="K191" s="44"/>
      <c r="L191" s="44"/>
      <c r="M191" s="44"/>
      <c r="N191" s="24"/>
      <c r="O191" s="24"/>
      <c r="P191" s="24"/>
    </row>
    <row r="192" spans="2:18" x14ac:dyDescent="0.2">
      <c r="B192" s="26">
        <v>0</v>
      </c>
      <c r="C192" s="27">
        <v>-1.421</v>
      </c>
      <c r="D192" s="27" t="s">
        <v>109</v>
      </c>
      <c r="E192" s="43"/>
      <c r="F192" s="43"/>
      <c r="G192" s="43"/>
      <c r="H192" s="43"/>
      <c r="I192" s="28"/>
      <c r="J192" s="29"/>
      <c r="K192" s="42"/>
      <c r="L192" s="43"/>
      <c r="M192" s="42"/>
      <c r="N192" s="30"/>
      <c r="O192" s="30"/>
      <c r="P192" s="30"/>
      <c r="R192" s="31"/>
    </row>
    <row r="193" spans="2:18" x14ac:dyDescent="0.2">
      <c r="B193" s="26">
        <v>3</v>
      </c>
      <c r="C193" s="27">
        <v>-1.1519999999999999</v>
      </c>
      <c r="D193" s="27"/>
      <c r="E193" s="42">
        <f>(C192+C193)/2</f>
        <v>-1.2865</v>
      </c>
      <c r="F193" s="43">
        <f>B193-B192</f>
        <v>3</v>
      </c>
      <c r="G193" s="42">
        <f>E193*F193</f>
        <v>-3.8594999999999997</v>
      </c>
      <c r="H193" s="43"/>
      <c r="I193" s="26"/>
      <c r="J193" s="26"/>
      <c r="K193" s="42"/>
      <c r="L193" s="43"/>
      <c r="M193" s="42"/>
      <c r="N193" s="30"/>
      <c r="O193" s="30"/>
      <c r="P193" s="30"/>
      <c r="Q193" s="32"/>
      <c r="R193" s="31"/>
    </row>
    <row r="194" spans="2:18" x14ac:dyDescent="0.2">
      <c r="B194" s="26">
        <v>5</v>
      </c>
      <c r="C194" s="27">
        <v>-0.90100000000000002</v>
      </c>
      <c r="D194" s="27" t="s">
        <v>22</v>
      </c>
      <c r="E194" s="42">
        <f t="shared" ref="E194:E208" si="70">(C193+C194)/2</f>
        <v>-1.0265</v>
      </c>
      <c r="F194" s="43">
        <f t="shared" ref="F194:F208" si="71">B194-B193</f>
        <v>2</v>
      </c>
      <c r="G194" s="42">
        <f t="shared" ref="G194:G208" si="72">E194*F194</f>
        <v>-2.0529999999999999</v>
      </c>
      <c r="H194" s="43"/>
      <c r="I194" s="26"/>
      <c r="J194" s="26"/>
      <c r="K194" s="42"/>
      <c r="L194" s="43"/>
      <c r="M194" s="42"/>
      <c r="N194" s="30"/>
      <c r="O194" s="30"/>
      <c r="P194" s="30"/>
      <c r="Q194" s="32"/>
      <c r="R194" s="31"/>
    </row>
    <row r="195" spans="2:18" x14ac:dyDescent="0.2">
      <c r="B195" s="26">
        <v>7</v>
      </c>
      <c r="C195" s="27">
        <v>-1E-3</v>
      </c>
      <c r="D195" s="27"/>
      <c r="E195" s="42">
        <f t="shared" si="70"/>
        <v>-0.45100000000000001</v>
      </c>
      <c r="F195" s="43">
        <f t="shared" si="71"/>
        <v>2</v>
      </c>
      <c r="G195" s="42">
        <f t="shared" si="72"/>
        <v>-0.90200000000000002</v>
      </c>
      <c r="H195" s="43"/>
      <c r="I195" s="26"/>
      <c r="J195" s="26"/>
      <c r="K195" s="42"/>
      <c r="L195" s="43"/>
      <c r="M195" s="42"/>
      <c r="N195" s="30"/>
      <c r="O195" s="30"/>
      <c r="P195" s="30"/>
      <c r="Q195" s="32"/>
      <c r="R195" s="31"/>
    </row>
    <row r="196" spans="2:18" x14ac:dyDescent="0.2">
      <c r="B196" s="26">
        <v>9</v>
      </c>
      <c r="C196" s="27">
        <v>4.8000000000000001E-2</v>
      </c>
      <c r="D196" s="27"/>
      <c r="E196" s="42">
        <f t="shared" si="70"/>
        <v>2.35E-2</v>
      </c>
      <c r="F196" s="43">
        <f t="shared" si="71"/>
        <v>2</v>
      </c>
      <c r="G196" s="42">
        <f t="shared" si="72"/>
        <v>4.7E-2</v>
      </c>
      <c r="H196" s="43"/>
      <c r="I196" s="26"/>
      <c r="J196" s="26"/>
      <c r="K196" s="42"/>
      <c r="L196" s="43"/>
      <c r="M196" s="42"/>
      <c r="N196" s="30"/>
      <c r="O196" s="30"/>
      <c r="P196" s="30"/>
      <c r="Q196" s="32"/>
      <c r="R196" s="31"/>
    </row>
    <row r="197" spans="2:18" x14ac:dyDescent="0.2">
      <c r="B197" s="26">
        <v>10</v>
      </c>
      <c r="C197" s="27">
        <v>-9.6000000000000002E-2</v>
      </c>
      <c r="D197" s="27"/>
      <c r="E197" s="42">
        <f t="shared" si="70"/>
        <v>-2.4E-2</v>
      </c>
      <c r="F197" s="43">
        <f t="shared" si="71"/>
        <v>1</v>
      </c>
      <c r="G197" s="42">
        <f t="shared" si="72"/>
        <v>-2.4E-2</v>
      </c>
      <c r="H197" s="43"/>
      <c r="I197" s="26"/>
      <c r="J197" s="26"/>
      <c r="K197" s="42"/>
      <c r="L197" s="43"/>
      <c r="M197" s="42"/>
      <c r="N197" s="30"/>
      <c r="O197" s="30"/>
      <c r="P197" s="30"/>
      <c r="Q197" s="32"/>
      <c r="R197" s="31"/>
    </row>
    <row r="198" spans="2:18" x14ac:dyDescent="0.2">
      <c r="B198" s="26">
        <v>11</v>
      </c>
      <c r="C198" s="27">
        <v>-0.30599999999999999</v>
      </c>
      <c r="D198" s="27"/>
      <c r="E198" s="42">
        <f t="shared" si="70"/>
        <v>-0.20100000000000001</v>
      </c>
      <c r="F198" s="43">
        <f t="shared" si="71"/>
        <v>1</v>
      </c>
      <c r="G198" s="42">
        <f t="shared" si="72"/>
        <v>-0.20100000000000001</v>
      </c>
      <c r="H198" s="43"/>
      <c r="I198" s="26">
        <v>0</v>
      </c>
      <c r="J198" s="27">
        <v>-1.421</v>
      </c>
      <c r="K198" s="42"/>
      <c r="L198" s="43"/>
      <c r="M198" s="42"/>
      <c r="N198" s="30"/>
      <c r="O198" s="30"/>
      <c r="P198" s="30"/>
      <c r="Q198" s="32"/>
      <c r="R198" s="31"/>
    </row>
    <row r="199" spans="2:18" x14ac:dyDescent="0.2">
      <c r="B199" s="26">
        <v>12</v>
      </c>
      <c r="C199" s="27">
        <v>-0.501</v>
      </c>
      <c r="D199" s="27"/>
      <c r="E199" s="42">
        <f t="shared" si="70"/>
        <v>-0.40349999999999997</v>
      </c>
      <c r="F199" s="43">
        <f t="shared" si="71"/>
        <v>1</v>
      </c>
      <c r="G199" s="42">
        <f t="shared" si="72"/>
        <v>-0.40349999999999997</v>
      </c>
      <c r="H199" s="43"/>
      <c r="I199" s="26">
        <v>3</v>
      </c>
      <c r="J199" s="27">
        <v>-1.1519999999999999</v>
      </c>
      <c r="K199" s="42">
        <f t="shared" ref="K199:K208" si="73">AVERAGE(J198,J199)</f>
        <v>-1.2865</v>
      </c>
      <c r="L199" s="43">
        <f t="shared" ref="L199:L208" si="74">I199-I198</f>
        <v>3</v>
      </c>
      <c r="M199" s="42">
        <f t="shared" ref="M199:M208" si="75">L199*K199</f>
        <v>-3.8594999999999997</v>
      </c>
      <c r="N199" s="30"/>
      <c r="O199" s="30"/>
      <c r="P199" s="30"/>
      <c r="Q199" s="32"/>
      <c r="R199" s="31"/>
    </row>
    <row r="200" spans="2:18" x14ac:dyDescent="0.2">
      <c r="B200" s="26">
        <v>13</v>
      </c>
      <c r="C200" s="27">
        <v>-0.54100000000000004</v>
      </c>
      <c r="D200" s="27"/>
      <c r="E200" s="42">
        <f t="shared" si="70"/>
        <v>-0.52100000000000002</v>
      </c>
      <c r="F200" s="43">
        <f t="shared" si="71"/>
        <v>1</v>
      </c>
      <c r="G200" s="42">
        <f t="shared" si="72"/>
        <v>-0.52100000000000002</v>
      </c>
      <c r="H200" s="43"/>
      <c r="I200" s="26">
        <v>5</v>
      </c>
      <c r="J200" s="27">
        <v>-0.90100000000000002</v>
      </c>
      <c r="K200" s="42">
        <f t="shared" si="73"/>
        <v>-1.0265</v>
      </c>
      <c r="L200" s="43">
        <f t="shared" si="74"/>
        <v>2</v>
      </c>
      <c r="M200" s="42">
        <f t="shared" si="75"/>
        <v>-2.0529999999999999</v>
      </c>
      <c r="N200" s="34"/>
      <c r="O200" s="34"/>
      <c r="P200" s="34"/>
      <c r="Q200" s="32"/>
      <c r="R200" s="31"/>
    </row>
    <row r="201" spans="2:18" x14ac:dyDescent="0.2">
      <c r="B201" s="26">
        <v>14</v>
      </c>
      <c r="C201" s="27">
        <v>-0.60099999999999998</v>
      </c>
      <c r="D201" s="27"/>
      <c r="E201" s="42">
        <f t="shared" si="70"/>
        <v>-0.57099999999999995</v>
      </c>
      <c r="F201" s="43">
        <f t="shared" si="71"/>
        <v>1</v>
      </c>
      <c r="G201" s="42">
        <f t="shared" si="72"/>
        <v>-0.57099999999999995</v>
      </c>
      <c r="H201" s="43"/>
      <c r="I201" s="26">
        <v>7</v>
      </c>
      <c r="J201" s="27">
        <v>-1E-3</v>
      </c>
      <c r="K201" s="42">
        <f t="shared" si="73"/>
        <v>-0.45100000000000001</v>
      </c>
      <c r="L201" s="43">
        <f t="shared" si="74"/>
        <v>2</v>
      </c>
      <c r="M201" s="42">
        <f t="shared" si="75"/>
        <v>-0.90200000000000002</v>
      </c>
      <c r="N201" s="30"/>
      <c r="O201" s="30"/>
      <c r="P201" s="30"/>
      <c r="Q201" s="32"/>
      <c r="R201" s="31"/>
    </row>
    <row r="202" spans="2:18" x14ac:dyDescent="0.2">
      <c r="B202" s="26">
        <v>15</v>
      </c>
      <c r="C202" s="27">
        <v>-0.55100000000000005</v>
      </c>
      <c r="D202" s="27" t="s">
        <v>21</v>
      </c>
      <c r="E202" s="42">
        <f t="shared" si="70"/>
        <v>-0.57600000000000007</v>
      </c>
      <c r="F202" s="43">
        <f t="shared" si="71"/>
        <v>1</v>
      </c>
      <c r="G202" s="42">
        <f t="shared" si="72"/>
        <v>-0.57600000000000007</v>
      </c>
      <c r="H202" s="23"/>
      <c r="I202" s="26">
        <v>8</v>
      </c>
      <c r="J202" s="27">
        <v>4.8000000000000001E-2</v>
      </c>
      <c r="K202" s="42">
        <f t="shared" si="73"/>
        <v>2.35E-2</v>
      </c>
      <c r="L202" s="43">
        <f t="shared" si="74"/>
        <v>1</v>
      </c>
      <c r="M202" s="42">
        <f t="shared" si="75"/>
        <v>2.35E-2</v>
      </c>
      <c r="N202" s="34"/>
      <c r="O202" s="34"/>
      <c r="P202" s="34"/>
      <c r="Q202" s="32"/>
      <c r="R202" s="31"/>
    </row>
    <row r="203" spans="2:18" x14ac:dyDescent="0.2">
      <c r="B203" s="26">
        <v>16</v>
      </c>
      <c r="C203" s="27">
        <v>-0.45200000000000001</v>
      </c>
      <c r="D203" s="27"/>
      <c r="E203" s="42">
        <f t="shared" si="70"/>
        <v>-0.50150000000000006</v>
      </c>
      <c r="F203" s="43">
        <f t="shared" si="71"/>
        <v>1</v>
      </c>
      <c r="G203" s="42">
        <f t="shared" si="72"/>
        <v>-0.50150000000000006</v>
      </c>
      <c r="H203" s="23"/>
      <c r="I203" s="38">
        <f>I202+(J202-J203)*1.5</f>
        <v>10.622</v>
      </c>
      <c r="J203" s="39">
        <v>-1.7</v>
      </c>
      <c r="K203" s="42">
        <f t="shared" si="73"/>
        <v>-0.82599999999999996</v>
      </c>
      <c r="L203" s="43">
        <f t="shared" si="74"/>
        <v>2.6219999999999999</v>
      </c>
      <c r="M203" s="42">
        <f t="shared" si="75"/>
        <v>-2.1657719999999996</v>
      </c>
      <c r="N203" s="34"/>
      <c r="O203" s="34"/>
      <c r="P203" s="34"/>
      <c r="Q203" s="32"/>
      <c r="R203" s="31"/>
    </row>
    <row r="204" spans="2:18" x14ac:dyDescent="0.2">
      <c r="B204" s="26">
        <v>17</v>
      </c>
      <c r="C204" s="27">
        <v>-0.28100000000000003</v>
      </c>
      <c r="D204" s="27"/>
      <c r="E204" s="42">
        <f t="shared" si="70"/>
        <v>-0.36650000000000005</v>
      </c>
      <c r="F204" s="43">
        <f t="shared" si="71"/>
        <v>1</v>
      </c>
      <c r="G204" s="42">
        <f t="shared" si="72"/>
        <v>-0.36650000000000005</v>
      </c>
      <c r="H204" s="23"/>
      <c r="I204" s="45">
        <f>I203+2.5</f>
        <v>13.122</v>
      </c>
      <c r="J204" s="46">
        <f>J203</f>
        <v>-1.7</v>
      </c>
      <c r="K204" s="42">
        <f t="shared" si="73"/>
        <v>-1.7</v>
      </c>
      <c r="L204" s="43">
        <f t="shared" si="74"/>
        <v>2.5</v>
      </c>
      <c r="M204" s="42">
        <f t="shared" si="75"/>
        <v>-4.25</v>
      </c>
      <c r="N204" s="30"/>
      <c r="O204" s="30"/>
      <c r="P204" s="30"/>
      <c r="R204" s="31"/>
    </row>
    <row r="205" spans="2:18" x14ac:dyDescent="0.2">
      <c r="B205" s="26">
        <v>18</v>
      </c>
      <c r="C205" s="27">
        <v>-5.1999999999999998E-2</v>
      </c>
      <c r="E205" s="42">
        <f t="shared" si="70"/>
        <v>-0.16650000000000001</v>
      </c>
      <c r="F205" s="43">
        <f t="shared" si="71"/>
        <v>1</v>
      </c>
      <c r="G205" s="42">
        <f t="shared" si="72"/>
        <v>-0.16650000000000001</v>
      </c>
      <c r="H205" s="23"/>
      <c r="I205" s="38">
        <f>I204+2.5</f>
        <v>15.622</v>
      </c>
      <c r="J205" s="39">
        <f>J203</f>
        <v>-1.7</v>
      </c>
      <c r="K205" s="42">
        <f t="shared" si="73"/>
        <v>-1.7</v>
      </c>
      <c r="L205" s="43">
        <f t="shared" si="74"/>
        <v>2.5</v>
      </c>
      <c r="M205" s="42">
        <f t="shared" si="75"/>
        <v>-4.25</v>
      </c>
      <c r="N205" s="30"/>
      <c r="O205" s="30"/>
      <c r="P205" s="30"/>
      <c r="R205" s="31"/>
    </row>
    <row r="206" spans="2:18" x14ac:dyDescent="0.2">
      <c r="B206" s="26">
        <v>19</v>
      </c>
      <c r="C206" s="27">
        <v>0.38900000000000001</v>
      </c>
      <c r="D206" s="27"/>
      <c r="E206" s="42">
        <f t="shared" si="70"/>
        <v>0.16850000000000001</v>
      </c>
      <c r="F206" s="43">
        <f t="shared" si="71"/>
        <v>1</v>
      </c>
      <c r="G206" s="42">
        <f t="shared" si="72"/>
        <v>0.16850000000000001</v>
      </c>
      <c r="H206" s="23"/>
      <c r="I206" s="38">
        <f>I205+(J206-J205)*1.5</f>
        <v>18.172000000000001</v>
      </c>
      <c r="J206" s="40">
        <v>0</v>
      </c>
      <c r="K206" s="42">
        <f t="shared" si="73"/>
        <v>-0.85</v>
      </c>
      <c r="L206" s="43">
        <f t="shared" si="74"/>
        <v>2.5500000000000007</v>
      </c>
      <c r="M206" s="42">
        <f t="shared" si="75"/>
        <v>-2.1675000000000004</v>
      </c>
      <c r="N206" s="30"/>
      <c r="O206" s="30"/>
      <c r="P206" s="30"/>
      <c r="R206" s="31"/>
    </row>
    <row r="207" spans="2:18" x14ac:dyDescent="0.2">
      <c r="B207" s="28">
        <v>25</v>
      </c>
      <c r="C207" s="36">
        <v>0.39400000000000002</v>
      </c>
      <c r="D207" s="36"/>
      <c r="E207" s="42">
        <f t="shared" si="70"/>
        <v>0.39150000000000001</v>
      </c>
      <c r="F207" s="43">
        <f t="shared" si="71"/>
        <v>6</v>
      </c>
      <c r="G207" s="42">
        <f t="shared" si="72"/>
        <v>2.3490000000000002</v>
      </c>
      <c r="I207" s="26">
        <v>19</v>
      </c>
      <c r="J207" s="27">
        <v>0.38900000000000001</v>
      </c>
      <c r="K207" s="42">
        <f t="shared" si="73"/>
        <v>0.19450000000000001</v>
      </c>
      <c r="L207" s="43">
        <f t="shared" si="74"/>
        <v>0.8279999999999994</v>
      </c>
      <c r="M207" s="42">
        <f t="shared" si="75"/>
        <v>0.16104599999999988</v>
      </c>
      <c r="N207" s="30"/>
      <c r="O207" s="30"/>
      <c r="P207" s="30"/>
      <c r="R207" s="31"/>
    </row>
    <row r="208" spans="2:18" x14ac:dyDescent="0.2">
      <c r="B208" s="28">
        <v>30</v>
      </c>
      <c r="C208" s="36">
        <v>0.39700000000000002</v>
      </c>
      <c r="D208" s="27" t="s">
        <v>75</v>
      </c>
      <c r="E208" s="42">
        <f t="shared" si="70"/>
        <v>0.39550000000000002</v>
      </c>
      <c r="F208" s="43">
        <f t="shared" si="71"/>
        <v>5</v>
      </c>
      <c r="G208" s="42">
        <f t="shared" si="72"/>
        <v>1.9775</v>
      </c>
      <c r="I208" s="28">
        <v>25</v>
      </c>
      <c r="J208" s="36">
        <v>0.39400000000000002</v>
      </c>
      <c r="K208" s="42">
        <f t="shared" si="73"/>
        <v>0.39150000000000001</v>
      </c>
      <c r="L208" s="43">
        <f t="shared" si="74"/>
        <v>6</v>
      </c>
      <c r="M208" s="42">
        <f t="shared" si="75"/>
        <v>2.3490000000000002</v>
      </c>
      <c r="O208" s="34"/>
      <c r="P208" s="34"/>
    </row>
    <row r="209" spans="2:18" x14ac:dyDescent="0.2">
      <c r="B209" s="26"/>
      <c r="C209" s="27"/>
      <c r="D209" s="27"/>
      <c r="E209" s="42"/>
      <c r="F209" s="43"/>
      <c r="G209" s="42"/>
      <c r="H209" s="43"/>
      <c r="I209" s="43"/>
      <c r="J209" s="42"/>
      <c r="K209" s="42"/>
      <c r="L209" s="43"/>
      <c r="M209" s="42"/>
      <c r="N209" s="30"/>
      <c r="O209" s="30"/>
      <c r="P209" s="30"/>
      <c r="Q209" s="32"/>
      <c r="R209" s="31"/>
    </row>
    <row r="210" spans="2:18" ht="15" x14ac:dyDescent="0.2">
      <c r="B210" s="23" t="s">
        <v>70</v>
      </c>
      <c r="C210" s="23"/>
      <c r="D210" s="53">
        <v>1</v>
      </c>
      <c r="E210" s="53"/>
      <c r="J210" s="44"/>
      <c r="K210" s="44"/>
      <c r="L210" s="44"/>
      <c r="M210" s="44"/>
      <c r="N210" s="24"/>
      <c r="O210" s="24"/>
      <c r="P210" s="24"/>
    </row>
    <row r="211" spans="2:18" x14ac:dyDescent="0.2">
      <c r="B211" s="26">
        <v>0</v>
      </c>
      <c r="C211" s="27">
        <v>0.29399999999999998</v>
      </c>
      <c r="D211" s="27" t="s">
        <v>75</v>
      </c>
      <c r="E211" s="43"/>
      <c r="F211" s="43"/>
      <c r="G211" s="43"/>
      <c r="H211" s="43"/>
      <c r="I211" s="28"/>
      <c r="J211" s="29"/>
      <c r="K211" s="42"/>
      <c r="L211" s="43"/>
      <c r="M211" s="42"/>
      <c r="N211" s="30"/>
      <c r="O211" s="30"/>
      <c r="P211" s="30"/>
      <c r="R211" s="31"/>
    </row>
    <row r="212" spans="2:18" x14ac:dyDescent="0.2">
      <c r="B212" s="26">
        <v>5</v>
      </c>
      <c r="C212" s="27">
        <v>0.28899999999999998</v>
      </c>
      <c r="D212" s="27"/>
      <c r="E212" s="42">
        <f>(C211+C212)/2</f>
        <v>0.29149999999999998</v>
      </c>
      <c r="F212" s="43">
        <f>B212-B211</f>
        <v>5</v>
      </c>
      <c r="G212" s="42">
        <f>E212*F212</f>
        <v>1.4575</v>
      </c>
      <c r="H212" s="43"/>
      <c r="I212" s="26"/>
      <c r="J212" s="26"/>
      <c r="K212" s="42"/>
      <c r="L212" s="43"/>
      <c r="M212" s="42"/>
      <c r="N212" s="30"/>
      <c r="O212" s="30"/>
      <c r="P212" s="30"/>
      <c r="Q212" s="32"/>
      <c r="R212" s="31"/>
    </row>
    <row r="213" spans="2:18" x14ac:dyDescent="0.2">
      <c r="B213" s="26">
        <v>10</v>
      </c>
      <c r="C213" s="27">
        <v>0.28399999999999997</v>
      </c>
      <c r="D213" s="27" t="s">
        <v>22</v>
      </c>
      <c r="E213" s="42">
        <f t="shared" ref="E213:E223" si="76">(C212+C213)/2</f>
        <v>0.28649999999999998</v>
      </c>
      <c r="F213" s="43">
        <f t="shared" ref="F213:F223" si="77">B213-B212</f>
        <v>5</v>
      </c>
      <c r="G213" s="42">
        <f t="shared" ref="G213:G223" si="78">E213*F213</f>
        <v>1.4324999999999999</v>
      </c>
      <c r="H213" s="43"/>
      <c r="I213" s="26"/>
      <c r="J213" s="26"/>
      <c r="K213" s="42"/>
      <c r="L213" s="43"/>
      <c r="M213" s="42"/>
      <c r="N213" s="30"/>
      <c r="O213" s="30"/>
      <c r="P213" s="30"/>
      <c r="Q213" s="32"/>
      <c r="R213" s="31"/>
    </row>
    <row r="214" spans="2:18" x14ac:dyDescent="0.2">
      <c r="B214" s="26">
        <v>12</v>
      </c>
      <c r="C214" s="27">
        <v>-0.11600000000000001</v>
      </c>
      <c r="E214" s="42">
        <f t="shared" si="76"/>
        <v>8.3999999999999991E-2</v>
      </c>
      <c r="F214" s="43">
        <f t="shared" si="77"/>
        <v>2</v>
      </c>
      <c r="G214" s="42">
        <f t="shared" si="78"/>
        <v>0.16799999999999998</v>
      </c>
      <c r="H214" s="43"/>
      <c r="I214" s="26"/>
      <c r="J214" s="26"/>
      <c r="K214" s="42"/>
      <c r="L214" s="43"/>
      <c r="M214" s="42"/>
      <c r="N214" s="30"/>
      <c r="O214" s="30"/>
      <c r="P214" s="30"/>
      <c r="Q214" s="32"/>
      <c r="R214" s="31"/>
    </row>
    <row r="215" spans="2:18" x14ac:dyDescent="0.2">
      <c r="B215" s="26">
        <v>13</v>
      </c>
      <c r="C215" s="27">
        <v>-0.26700000000000002</v>
      </c>
      <c r="D215" s="27"/>
      <c r="E215" s="42">
        <f t="shared" si="76"/>
        <v>-0.1915</v>
      </c>
      <c r="F215" s="43">
        <f t="shared" si="77"/>
        <v>1</v>
      </c>
      <c r="G215" s="42">
        <f t="shared" si="78"/>
        <v>-0.1915</v>
      </c>
      <c r="H215" s="43"/>
      <c r="I215" s="26"/>
      <c r="J215" s="26"/>
      <c r="K215" s="42"/>
      <c r="L215" s="43"/>
      <c r="M215" s="42"/>
      <c r="N215" s="30"/>
      <c r="O215" s="30"/>
      <c r="P215" s="30"/>
      <c r="Q215" s="32"/>
      <c r="R215" s="31"/>
    </row>
    <row r="216" spans="2:18" x14ac:dyDescent="0.2">
      <c r="B216" s="26">
        <v>14</v>
      </c>
      <c r="C216" s="27">
        <v>-0.47199999999999998</v>
      </c>
      <c r="D216" s="27"/>
      <c r="E216" s="42">
        <f t="shared" si="76"/>
        <v>-0.3695</v>
      </c>
      <c r="F216" s="43">
        <f t="shared" si="77"/>
        <v>1</v>
      </c>
      <c r="G216" s="42">
        <f t="shared" si="78"/>
        <v>-0.3695</v>
      </c>
      <c r="H216" s="43"/>
      <c r="I216" s="26"/>
      <c r="J216" s="26"/>
      <c r="K216" s="42"/>
      <c r="L216" s="43"/>
      <c r="M216" s="42"/>
      <c r="N216" s="30"/>
      <c r="O216" s="30"/>
      <c r="P216" s="30"/>
      <c r="Q216" s="32"/>
      <c r="R216" s="31"/>
    </row>
    <row r="217" spans="2:18" x14ac:dyDescent="0.2">
      <c r="B217" s="26">
        <v>15</v>
      </c>
      <c r="C217" s="27">
        <v>-0.54200000000000004</v>
      </c>
      <c r="D217" s="27"/>
      <c r="E217" s="42">
        <f t="shared" si="76"/>
        <v>-0.50700000000000001</v>
      </c>
      <c r="F217" s="43">
        <f t="shared" si="77"/>
        <v>1</v>
      </c>
      <c r="G217" s="42">
        <f t="shared" si="78"/>
        <v>-0.50700000000000001</v>
      </c>
      <c r="H217" s="43"/>
      <c r="I217" s="26">
        <v>0</v>
      </c>
      <c r="J217" s="27">
        <v>0.29399999999999998</v>
      </c>
      <c r="K217" s="42"/>
      <c r="L217" s="43"/>
      <c r="M217" s="42"/>
      <c r="N217" s="30"/>
      <c r="O217" s="30"/>
      <c r="P217" s="30"/>
      <c r="Q217" s="32"/>
      <c r="R217" s="31"/>
    </row>
    <row r="218" spans="2:18" x14ac:dyDescent="0.2">
      <c r="B218" s="26">
        <v>16</v>
      </c>
      <c r="C218" s="27">
        <v>-0.46700000000000003</v>
      </c>
      <c r="D218" s="27"/>
      <c r="E218" s="42">
        <f t="shared" si="76"/>
        <v>-0.50450000000000006</v>
      </c>
      <c r="F218" s="43">
        <f t="shared" si="77"/>
        <v>1</v>
      </c>
      <c r="G218" s="42">
        <f t="shared" si="78"/>
        <v>-0.50450000000000006</v>
      </c>
      <c r="H218" s="43"/>
      <c r="I218" s="26">
        <v>5</v>
      </c>
      <c r="J218" s="27">
        <v>0.28899999999999998</v>
      </c>
      <c r="K218" s="42">
        <f t="shared" ref="K218:K224" si="79">AVERAGE(J217,J218)</f>
        <v>0.29149999999999998</v>
      </c>
      <c r="L218" s="43">
        <f t="shared" ref="L218:L224" si="80">I218-I217</f>
        <v>5</v>
      </c>
      <c r="M218" s="42">
        <f t="shared" ref="M218:M224" si="81">L218*K218</f>
        <v>1.4575</v>
      </c>
      <c r="N218" s="30"/>
      <c r="O218" s="30"/>
      <c r="P218" s="30"/>
      <c r="Q218" s="32"/>
      <c r="R218" s="31"/>
    </row>
    <row r="219" spans="2:18" x14ac:dyDescent="0.2">
      <c r="B219" s="26">
        <v>17</v>
      </c>
      <c r="C219" s="27">
        <v>-0.32100000000000001</v>
      </c>
      <c r="D219" s="27"/>
      <c r="E219" s="42">
        <f t="shared" si="76"/>
        <v>-0.39400000000000002</v>
      </c>
      <c r="F219" s="43">
        <f t="shared" si="77"/>
        <v>1</v>
      </c>
      <c r="G219" s="42">
        <f t="shared" si="78"/>
        <v>-0.39400000000000002</v>
      </c>
      <c r="H219" s="43"/>
      <c r="I219" s="26">
        <v>9.5</v>
      </c>
      <c r="J219" s="27">
        <v>0.28399999999999997</v>
      </c>
      <c r="K219" s="42">
        <f t="shared" si="79"/>
        <v>0.28649999999999998</v>
      </c>
      <c r="L219" s="43">
        <f t="shared" si="80"/>
        <v>4.5</v>
      </c>
      <c r="M219" s="42">
        <f t="shared" si="81"/>
        <v>1.28925</v>
      </c>
      <c r="N219" s="34"/>
      <c r="O219" s="34"/>
      <c r="P219" s="34"/>
      <c r="Q219" s="32"/>
      <c r="R219" s="31"/>
    </row>
    <row r="220" spans="2:18" x14ac:dyDescent="0.2">
      <c r="B220" s="26">
        <v>18</v>
      </c>
      <c r="C220" s="27">
        <v>-0.124</v>
      </c>
      <c r="D220" s="27"/>
      <c r="E220" s="42">
        <f t="shared" si="76"/>
        <v>-0.2225</v>
      </c>
      <c r="F220" s="43">
        <f t="shared" si="77"/>
        <v>1</v>
      </c>
      <c r="G220" s="42">
        <f t="shared" si="78"/>
        <v>-0.2225</v>
      </c>
      <c r="H220" s="43"/>
      <c r="I220" s="38">
        <f>I219+(J219-J220)*1.5</f>
        <v>12.475999999999999</v>
      </c>
      <c r="J220" s="39">
        <v>-1.7</v>
      </c>
      <c r="K220" s="42">
        <f t="shared" si="79"/>
        <v>-0.70799999999999996</v>
      </c>
      <c r="L220" s="43">
        <f t="shared" si="80"/>
        <v>2.9759999999999991</v>
      </c>
      <c r="M220" s="42">
        <f t="shared" si="81"/>
        <v>-2.1070079999999991</v>
      </c>
      <c r="N220" s="30"/>
      <c r="O220" s="30"/>
      <c r="P220" s="30"/>
      <c r="Q220" s="32"/>
      <c r="R220" s="31"/>
    </row>
    <row r="221" spans="2:18" x14ac:dyDescent="0.2">
      <c r="B221" s="26">
        <v>20</v>
      </c>
      <c r="C221" s="27">
        <v>0.30399999999999999</v>
      </c>
      <c r="D221" s="27" t="s">
        <v>21</v>
      </c>
      <c r="E221" s="42">
        <f t="shared" si="76"/>
        <v>0.09</v>
      </c>
      <c r="F221" s="43">
        <f t="shared" si="77"/>
        <v>2</v>
      </c>
      <c r="G221" s="42">
        <f t="shared" si="78"/>
        <v>0.18</v>
      </c>
      <c r="H221" s="23"/>
      <c r="I221" s="45">
        <f>I220+2.5</f>
        <v>14.975999999999999</v>
      </c>
      <c r="J221" s="46">
        <f>J220</f>
        <v>-1.7</v>
      </c>
      <c r="K221" s="42">
        <f t="shared" si="79"/>
        <v>-1.7</v>
      </c>
      <c r="L221" s="43">
        <f t="shared" si="80"/>
        <v>2.5</v>
      </c>
      <c r="M221" s="42">
        <f t="shared" si="81"/>
        <v>-4.25</v>
      </c>
      <c r="N221" s="34"/>
      <c r="O221" s="34"/>
      <c r="P221" s="34"/>
      <c r="Q221" s="32"/>
      <c r="R221" s="31"/>
    </row>
    <row r="222" spans="2:18" x14ac:dyDescent="0.2">
      <c r="B222" s="26">
        <v>25</v>
      </c>
      <c r="C222" s="27">
        <v>0.309</v>
      </c>
      <c r="E222" s="42">
        <f t="shared" si="76"/>
        <v>0.30649999999999999</v>
      </c>
      <c r="F222" s="43">
        <f t="shared" si="77"/>
        <v>5</v>
      </c>
      <c r="G222" s="42">
        <f t="shared" si="78"/>
        <v>1.5325</v>
      </c>
      <c r="H222" s="23"/>
      <c r="I222" s="38">
        <f>I221+2.5</f>
        <v>17.475999999999999</v>
      </c>
      <c r="J222" s="39">
        <f>J220</f>
        <v>-1.7</v>
      </c>
      <c r="K222" s="42">
        <f t="shared" si="79"/>
        <v>-1.7</v>
      </c>
      <c r="L222" s="43">
        <f t="shared" si="80"/>
        <v>2.5</v>
      </c>
      <c r="M222" s="42">
        <f t="shared" si="81"/>
        <v>-4.25</v>
      </c>
      <c r="N222" s="34"/>
      <c r="O222" s="34"/>
      <c r="P222" s="34"/>
      <c r="Q222" s="32"/>
      <c r="R222" s="31"/>
    </row>
    <row r="223" spans="2:18" x14ac:dyDescent="0.2">
      <c r="B223" s="26">
        <v>30</v>
      </c>
      <c r="C223" s="27">
        <v>0.31900000000000001</v>
      </c>
      <c r="D223" s="27" t="s">
        <v>75</v>
      </c>
      <c r="E223" s="42">
        <f t="shared" si="76"/>
        <v>0.314</v>
      </c>
      <c r="F223" s="43">
        <f t="shared" si="77"/>
        <v>5</v>
      </c>
      <c r="G223" s="42">
        <f t="shared" si="78"/>
        <v>1.57</v>
      </c>
      <c r="H223" s="23"/>
      <c r="I223" s="38">
        <f>I222+(J223-J222)*1.5</f>
        <v>20.481999999999999</v>
      </c>
      <c r="J223" s="40">
        <v>0.30399999999999999</v>
      </c>
      <c r="K223" s="42">
        <f t="shared" si="79"/>
        <v>-0.69799999999999995</v>
      </c>
      <c r="L223" s="43">
        <f t="shared" si="80"/>
        <v>3.0060000000000002</v>
      </c>
      <c r="M223" s="42">
        <f t="shared" si="81"/>
        <v>-2.0981879999999999</v>
      </c>
      <c r="N223" s="30"/>
      <c r="O223" s="30"/>
      <c r="P223" s="30"/>
      <c r="R223" s="31"/>
    </row>
    <row r="224" spans="2:18" x14ac:dyDescent="0.2">
      <c r="B224" s="26"/>
      <c r="C224" s="27"/>
      <c r="D224" s="27"/>
      <c r="E224" s="42"/>
      <c r="F224" s="43"/>
      <c r="G224" s="42"/>
      <c r="H224" s="23"/>
      <c r="I224" s="26">
        <v>25</v>
      </c>
      <c r="J224" s="27">
        <v>0.309</v>
      </c>
      <c r="K224" s="42">
        <f t="shared" si="79"/>
        <v>0.30649999999999999</v>
      </c>
      <c r="L224" s="43">
        <f t="shared" si="80"/>
        <v>4.5180000000000007</v>
      </c>
      <c r="M224" s="42">
        <f t="shared" si="81"/>
        <v>1.3847670000000001</v>
      </c>
      <c r="N224" s="30"/>
      <c r="O224" s="30"/>
      <c r="P224" s="30"/>
      <c r="R224" s="31"/>
    </row>
    <row r="225" spans="2:18" ht="15" x14ac:dyDescent="0.2">
      <c r="B225" s="23" t="s">
        <v>70</v>
      </c>
      <c r="C225" s="23"/>
      <c r="D225" s="53">
        <v>1.1000000000000001</v>
      </c>
      <c r="E225" s="53"/>
      <c r="J225" s="44"/>
      <c r="K225" s="44"/>
      <c r="L225" s="44"/>
      <c r="M225" s="44"/>
      <c r="N225" s="24"/>
      <c r="O225" s="24"/>
      <c r="P225" s="24"/>
    </row>
    <row r="226" spans="2:18" x14ac:dyDescent="0.2">
      <c r="B226" s="26">
        <v>0</v>
      </c>
      <c r="C226" s="27">
        <v>0.34300000000000003</v>
      </c>
      <c r="D226" s="27" t="s">
        <v>75</v>
      </c>
      <c r="E226" s="43"/>
      <c r="F226" s="43"/>
      <c r="G226" s="43"/>
      <c r="H226" s="43"/>
      <c r="I226" s="28"/>
      <c r="J226" s="29"/>
      <c r="K226" s="42"/>
      <c r="L226" s="43"/>
      <c r="M226" s="42"/>
      <c r="N226" s="30"/>
      <c r="O226" s="30"/>
      <c r="P226" s="30"/>
      <c r="R226" s="31"/>
    </row>
    <row r="227" spans="2:18" x14ac:dyDescent="0.2">
      <c r="B227" s="26">
        <v>5</v>
      </c>
      <c r="C227" s="27">
        <v>0.33300000000000002</v>
      </c>
      <c r="D227" s="27"/>
      <c r="E227" s="42">
        <f>(C226+C227)/2</f>
        <v>0.33800000000000002</v>
      </c>
      <c r="F227" s="43">
        <f>B227-B226</f>
        <v>5</v>
      </c>
      <c r="G227" s="42">
        <f>E227*F227</f>
        <v>1.6900000000000002</v>
      </c>
      <c r="H227" s="43"/>
      <c r="I227" s="26"/>
      <c r="J227" s="26"/>
      <c r="K227" s="42"/>
      <c r="L227" s="43"/>
      <c r="M227" s="42"/>
      <c r="N227" s="30"/>
      <c r="O227" s="30"/>
      <c r="P227" s="30"/>
      <c r="Q227" s="32"/>
      <c r="R227" s="31"/>
    </row>
    <row r="228" spans="2:18" x14ac:dyDescent="0.2">
      <c r="B228" s="26">
        <v>10</v>
      </c>
      <c r="C228" s="27">
        <v>0.29399999999999998</v>
      </c>
      <c r="D228" s="27" t="s">
        <v>22</v>
      </c>
      <c r="E228" s="42">
        <f t="shared" ref="E228:E239" si="82">(C227+C228)/2</f>
        <v>0.3135</v>
      </c>
      <c r="F228" s="43">
        <f t="shared" ref="F228:F239" si="83">B228-B227</f>
        <v>5</v>
      </c>
      <c r="G228" s="42">
        <f t="shared" ref="G228:G239" si="84">E228*F228</f>
        <v>1.5674999999999999</v>
      </c>
      <c r="H228" s="43"/>
      <c r="I228" s="26"/>
      <c r="J228" s="26"/>
      <c r="K228" s="42"/>
      <c r="L228" s="43"/>
      <c r="M228" s="42"/>
      <c r="N228" s="30"/>
      <c r="O228" s="30"/>
      <c r="P228" s="30"/>
      <c r="Q228" s="32"/>
      <c r="R228" s="31"/>
    </row>
    <row r="229" spans="2:18" x14ac:dyDescent="0.2">
      <c r="B229" s="26">
        <v>11</v>
      </c>
      <c r="C229" s="27">
        <v>-6.7000000000000004E-2</v>
      </c>
      <c r="D229" s="27"/>
      <c r="E229" s="42">
        <f t="shared" si="82"/>
        <v>0.11349999999999999</v>
      </c>
      <c r="F229" s="43">
        <f t="shared" si="83"/>
        <v>1</v>
      </c>
      <c r="G229" s="42">
        <f t="shared" si="84"/>
        <v>0.11349999999999999</v>
      </c>
      <c r="H229" s="43"/>
      <c r="I229" s="26"/>
      <c r="J229" s="26"/>
      <c r="K229" s="42"/>
      <c r="L229" s="43"/>
      <c r="M229" s="42"/>
      <c r="N229" s="30"/>
      <c r="O229" s="30"/>
      <c r="P229" s="30"/>
      <c r="Q229" s="32"/>
      <c r="R229" s="31"/>
    </row>
    <row r="230" spans="2:18" x14ac:dyDescent="0.2">
      <c r="B230" s="26">
        <v>12</v>
      </c>
      <c r="C230" s="27">
        <v>-0.26700000000000002</v>
      </c>
      <c r="D230" s="27"/>
      <c r="E230" s="42">
        <f t="shared" si="82"/>
        <v>-0.16700000000000001</v>
      </c>
      <c r="F230" s="43">
        <f t="shared" si="83"/>
        <v>1</v>
      </c>
      <c r="G230" s="42">
        <f t="shared" si="84"/>
        <v>-0.16700000000000001</v>
      </c>
      <c r="H230" s="43"/>
      <c r="I230" s="26"/>
      <c r="J230" s="26"/>
      <c r="K230" s="42"/>
      <c r="L230" s="43"/>
      <c r="M230" s="42"/>
      <c r="N230" s="30"/>
      <c r="O230" s="30"/>
      <c r="P230" s="30"/>
      <c r="Q230" s="32"/>
      <c r="R230" s="31"/>
    </row>
    <row r="231" spans="2:18" x14ac:dyDescent="0.2">
      <c r="B231" s="26">
        <v>13</v>
      </c>
      <c r="C231" s="27">
        <v>-0.40600000000000003</v>
      </c>
      <c r="D231" s="27"/>
      <c r="E231" s="42">
        <f t="shared" si="82"/>
        <v>-0.33650000000000002</v>
      </c>
      <c r="F231" s="43">
        <f t="shared" si="83"/>
        <v>1</v>
      </c>
      <c r="G231" s="42">
        <f t="shared" si="84"/>
        <v>-0.33650000000000002</v>
      </c>
      <c r="H231" s="43"/>
      <c r="I231" s="26"/>
      <c r="J231" s="26"/>
      <c r="K231" s="42"/>
      <c r="L231" s="43"/>
      <c r="M231" s="42"/>
      <c r="N231" s="30"/>
      <c r="O231" s="30"/>
      <c r="P231" s="30"/>
      <c r="Q231" s="32"/>
      <c r="R231" s="31"/>
    </row>
    <row r="232" spans="2:18" x14ac:dyDescent="0.2">
      <c r="B232" s="26">
        <v>14</v>
      </c>
      <c r="C232" s="27">
        <v>-0.46600000000000003</v>
      </c>
      <c r="D232" s="27"/>
      <c r="E232" s="42">
        <f t="shared" si="82"/>
        <v>-0.43600000000000005</v>
      </c>
      <c r="F232" s="43">
        <f t="shared" si="83"/>
        <v>1</v>
      </c>
      <c r="G232" s="42">
        <f t="shared" si="84"/>
        <v>-0.43600000000000005</v>
      </c>
      <c r="H232" s="43"/>
      <c r="I232" s="26"/>
      <c r="J232" s="26"/>
      <c r="K232" s="42"/>
      <c r="L232" s="43"/>
      <c r="M232" s="42"/>
      <c r="N232" s="30"/>
      <c r="O232" s="30"/>
      <c r="P232" s="30"/>
      <c r="Q232" s="32"/>
      <c r="R232" s="31"/>
    </row>
    <row r="233" spans="2:18" x14ac:dyDescent="0.2">
      <c r="B233" s="26">
        <v>15</v>
      </c>
      <c r="C233" s="27">
        <v>-0.39700000000000002</v>
      </c>
      <c r="D233" s="27"/>
      <c r="E233" s="42">
        <f t="shared" si="82"/>
        <v>-0.43149999999999999</v>
      </c>
      <c r="F233" s="43">
        <f t="shared" si="83"/>
        <v>1</v>
      </c>
      <c r="G233" s="42">
        <f t="shared" si="84"/>
        <v>-0.43149999999999999</v>
      </c>
      <c r="H233" s="43"/>
      <c r="I233" s="26">
        <v>0</v>
      </c>
      <c r="J233" s="27">
        <v>0.34300000000000003</v>
      </c>
      <c r="K233" s="42"/>
      <c r="L233" s="43"/>
      <c r="M233" s="42"/>
      <c r="N233" s="30"/>
      <c r="O233" s="30"/>
      <c r="P233" s="30"/>
      <c r="Q233" s="32"/>
      <c r="R233" s="31"/>
    </row>
    <row r="234" spans="2:18" x14ac:dyDescent="0.2">
      <c r="B234" s="26">
        <v>16</v>
      </c>
      <c r="C234" s="27">
        <v>-0.26800000000000002</v>
      </c>
      <c r="D234" s="27"/>
      <c r="E234" s="42">
        <f t="shared" si="82"/>
        <v>-0.33250000000000002</v>
      </c>
      <c r="F234" s="43">
        <f t="shared" si="83"/>
        <v>1</v>
      </c>
      <c r="G234" s="42">
        <f t="shared" si="84"/>
        <v>-0.33250000000000002</v>
      </c>
      <c r="H234" s="43"/>
      <c r="I234" s="26">
        <v>5</v>
      </c>
      <c r="J234" s="27">
        <v>0.33300000000000002</v>
      </c>
      <c r="K234" s="42">
        <f t="shared" ref="K234:K240" si="85">AVERAGE(J233,J234)</f>
        <v>0.33800000000000002</v>
      </c>
      <c r="L234" s="43">
        <f t="shared" ref="L234:L240" si="86">I234-I233</f>
        <v>5</v>
      </c>
      <c r="M234" s="42">
        <f t="shared" ref="M234:M240" si="87">L234*K234</f>
        <v>1.6900000000000002</v>
      </c>
      <c r="N234" s="34"/>
      <c r="O234" s="34"/>
      <c r="P234" s="34"/>
      <c r="Q234" s="32"/>
      <c r="R234" s="31"/>
    </row>
    <row r="235" spans="2:18" x14ac:dyDescent="0.2">
      <c r="B235" s="26">
        <v>17</v>
      </c>
      <c r="C235" s="27">
        <v>-6.8000000000000005E-2</v>
      </c>
      <c r="D235" s="27"/>
      <c r="E235" s="42">
        <f t="shared" si="82"/>
        <v>-0.16800000000000001</v>
      </c>
      <c r="F235" s="43">
        <f t="shared" si="83"/>
        <v>1</v>
      </c>
      <c r="G235" s="42">
        <f t="shared" si="84"/>
        <v>-0.16800000000000001</v>
      </c>
      <c r="H235" s="43"/>
      <c r="I235" s="26">
        <v>9</v>
      </c>
      <c r="J235" s="27">
        <v>0.29399999999999998</v>
      </c>
      <c r="K235" s="42">
        <f t="shared" si="85"/>
        <v>0.3135</v>
      </c>
      <c r="L235" s="43">
        <f t="shared" si="86"/>
        <v>4</v>
      </c>
      <c r="M235" s="42">
        <f t="shared" si="87"/>
        <v>1.254</v>
      </c>
      <c r="N235" s="30"/>
      <c r="O235" s="30"/>
      <c r="P235" s="30"/>
      <c r="Q235" s="32"/>
      <c r="R235" s="31"/>
    </row>
    <row r="236" spans="2:18" x14ac:dyDescent="0.2">
      <c r="B236" s="26">
        <v>18</v>
      </c>
      <c r="C236" s="27">
        <v>0.25900000000000001</v>
      </c>
      <c r="D236" s="27" t="s">
        <v>21</v>
      </c>
      <c r="E236" s="42">
        <f t="shared" si="82"/>
        <v>9.5500000000000002E-2</v>
      </c>
      <c r="F236" s="43">
        <f t="shared" si="83"/>
        <v>1</v>
      </c>
      <c r="G236" s="42">
        <f t="shared" si="84"/>
        <v>9.5500000000000002E-2</v>
      </c>
      <c r="H236" s="23"/>
      <c r="I236" s="38">
        <f>I235+(J235-J236)*1.5</f>
        <v>11.991</v>
      </c>
      <c r="J236" s="39">
        <v>-1.7</v>
      </c>
      <c r="K236" s="42">
        <f t="shared" si="85"/>
        <v>-0.70299999999999996</v>
      </c>
      <c r="L236" s="43">
        <f t="shared" si="86"/>
        <v>2.9909999999999997</v>
      </c>
      <c r="M236" s="42">
        <f t="shared" si="87"/>
        <v>-2.1026729999999998</v>
      </c>
      <c r="N236" s="34"/>
      <c r="O236" s="34"/>
      <c r="P236" s="34"/>
      <c r="Q236" s="32"/>
      <c r="R236" s="31"/>
    </row>
    <row r="237" spans="2:18" x14ac:dyDescent="0.2">
      <c r="B237" s="26">
        <v>20</v>
      </c>
      <c r="C237" s="27">
        <v>0.26400000000000001</v>
      </c>
      <c r="D237" s="27"/>
      <c r="E237" s="42">
        <f t="shared" si="82"/>
        <v>0.26150000000000001</v>
      </c>
      <c r="F237" s="43">
        <f t="shared" si="83"/>
        <v>2</v>
      </c>
      <c r="G237" s="42">
        <f t="shared" si="84"/>
        <v>0.52300000000000002</v>
      </c>
      <c r="H237" s="23"/>
      <c r="I237" s="45">
        <f>I236+2.5</f>
        <v>14.491</v>
      </c>
      <c r="J237" s="46">
        <f>J236</f>
        <v>-1.7</v>
      </c>
      <c r="K237" s="42">
        <f t="shared" si="85"/>
        <v>-1.7</v>
      </c>
      <c r="L237" s="43">
        <f t="shared" si="86"/>
        <v>2.5</v>
      </c>
      <c r="M237" s="42">
        <f t="shared" si="87"/>
        <v>-4.25</v>
      </c>
      <c r="N237" s="34"/>
      <c r="O237" s="34"/>
      <c r="P237" s="34"/>
      <c r="Q237" s="32"/>
      <c r="R237" s="31"/>
    </row>
    <row r="238" spans="2:18" x14ac:dyDescent="0.2">
      <c r="B238" s="26">
        <v>25</v>
      </c>
      <c r="C238" s="27">
        <v>0.26900000000000002</v>
      </c>
      <c r="D238" s="27" t="s">
        <v>75</v>
      </c>
      <c r="E238" s="42">
        <f t="shared" si="82"/>
        <v>0.26650000000000001</v>
      </c>
      <c r="F238" s="43">
        <f t="shared" si="83"/>
        <v>5</v>
      </c>
      <c r="G238" s="42">
        <f t="shared" si="84"/>
        <v>1.3325</v>
      </c>
      <c r="H238" s="23"/>
      <c r="I238" s="38">
        <f>I237+2.5</f>
        <v>16.991</v>
      </c>
      <c r="J238" s="39">
        <f>J236</f>
        <v>-1.7</v>
      </c>
      <c r="K238" s="42">
        <f t="shared" si="85"/>
        <v>-1.7</v>
      </c>
      <c r="L238" s="43">
        <f t="shared" si="86"/>
        <v>2.5</v>
      </c>
      <c r="M238" s="42">
        <f t="shared" si="87"/>
        <v>-4.25</v>
      </c>
      <c r="N238" s="30"/>
      <c r="O238" s="30"/>
      <c r="P238" s="30"/>
      <c r="R238" s="31"/>
    </row>
    <row r="239" spans="2:18" x14ac:dyDescent="0.2">
      <c r="B239" s="26">
        <v>30</v>
      </c>
      <c r="C239" s="27">
        <v>0.27400000000000002</v>
      </c>
      <c r="D239" s="27"/>
      <c r="E239" s="42">
        <f t="shared" si="82"/>
        <v>0.27150000000000002</v>
      </c>
      <c r="F239" s="43">
        <f t="shared" si="83"/>
        <v>5</v>
      </c>
      <c r="G239" s="42">
        <f t="shared" si="84"/>
        <v>1.3575000000000002</v>
      </c>
      <c r="H239" s="23"/>
      <c r="I239" s="38">
        <f>I238+(J239-J238)*1.5</f>
        <v>19.944499999999998</v>
      </c>
      <c r="J239" s="40">
        <v>0.26900000000000002</v>
      </c>
      <c r="K239" s="42">
        <f t="shared" si="85"/>
        <v>-0.71550000000000002</v>
      </c>
      <c r="L239" s="43">
        <f t="shared" si="86"/>
        <v>2.9534999999999982</v>
      </c>
      <c r="M239" s="42">
        <f t="shared" si="87"/>
        <v>-2.1132292499999989</v>
      </c>
      <c r="N239" s="30"/>
      <c r="O239" s="30"/>
      <c r="P239" s="30"/>
      <c r="R239" s="31"/>
    </row>
    <row r="240" spans="2:18" x14ac:dyDescent="0.2">
      <c r="B240" s="26"/>
      <c r="C240" s="27"/>
      <c r="D240" s="27"/>
      <c r="E240" s="42"/>
      <c r="F240" s="43"/>
      <c r="G240" s="42"/>
      <c r="H240" s="23"/>
      <c r="I240" s="26">
        <v>25</v>
      </c>
      <c r="J240" s="27">
        <v>0.26900000000000002</v>
      </c>
      <c r="K240" s="42">
        <f t="shared" si="85"/>
        <v>0.26900000000000002</v>
      </c>
      <c r="L240" s="43">
        <f t="shared" si="86"/>
        <v>5.0555000000000021</v>
      </c>
      <c r="M240" s="42">
        <f t="shared" si="87"/>
        <v>1.3599295000000007</v>
      </c>
      <c r="N240" s="30"/>
      <c r="O240" s="30"/>
      <c r="P240" s="30"/>
      <c r="R240" s="31"/>
    </row>
    <row r="241" spans="2:18" ht="15" x14ac:dyDescent="0.2">
      <c r="B241" s="23" t="s">
        <v>70</v>
      </c>
      <c r="C241" s="23"/>
      <c r="D241" s="53">
        <v>1.2</v>
      </c>
      <c r="E241" s="53"/>
      <c r="J241" s="44"/>
      <c r="K241" s="44"/>
      <c r="L241" s="44"/>
      <c r="M241" s="44"/>
      <c r="N241" s="24"/>
      <c r="O241" s="24"/>
      <c r="P241" s="24"/>
    </row>
    <row r="242" spans="2:18" x14ac:dyDescent="0.2">
      <c r="B242" s="26">
        <v>0</v>
      </c>
      <c r="C242" s="27">
        <v>0.43099999999999999</v>
      </c>
      <c r="D242" s="27" t="s">
        <v>75</v>
      </c>
      <c r="E242" s="43"/>
      <c r="F242" s="43"/>
      <c r="G242" s="43"/>
      <c r="H242" s="43"/>
      <c r="I242" s="28"/>
      <c r="J242" s="29"/>
      <c r="K242" s="42"/>
      <c r="L242" s="43"/>
      <c r="M242" s="42"/>
      <c r="N242" s="30"/>
      <c r="O242" s="30"/>
      <c r="P242" s="30"/>
      <c r="R242" s="31"/>
    </row>
    <row r="243" spans="2:18" x14ac:dyDescent="0.2">
      <c r="B243" s="26">
        <v>5</v>
      </c>
      <c r="C243" s="27">
        <v>0.41599999999999998</v>
      </c>
      <c r="D243" s="27"/>
      <c r="E243" s="42">
        <f>(C242+C243)/2</f>
        <v>0.42349999999999999</v>
      </c>
      <c r="F243" s="43">
        <f>B243-B242</f>
        <v>5</v>
      </c>
      <c r="G243" s="42">
        <f>E243*F243</f>
        <v>2.1174999999999997</v>
      </c>
      <c r="H243" s="43"/>
      <c r="I243" s="26"/>
      <c r="J243" s="26"/>
      <c r="K243" s="42"/>
      <c r="L243" s="43"/>
      <c r="M243" s="42"/>
      <c r="N243" s="30"/>
      <c r="O243" s="30"/>
      <c r="P243" s="30"/>
      <c r="Q243" s="32"/>
      <c r="R243" s="31"/>
    </row>
    <row r="244" spans="2:18" x14ac:dyDescent="0.2">
      <c r="B244" s="26">
        <v>10</v>
      </c>
      <c r="C244" s="27">
        <v>0.40500000000000003</v>
      </c>
      <c r="D244" s="27" t="s">
        <v>22</v>
      </c>
      <c r="E244" s="42">
        <f t="shared" ref="E244:E254" si="88">(C243+C244)/2</f>
        <v>0.41049999999999998</v>
      </c>
      <c r="F244" s="43">
        <f t="shared" ref="F244:F254" si="89">B244-B243</f>
        <v>5</v>
      </c>
      <c r="G244" s="42">
        <f t="shared" ref="G244:G254" si="90">E244*F244</f>
        <v>2.0524999999999998</v>
      </c>
      <c r="H244" s="43"/>
      <c r="I244" s="26"/>
      <c r="J244" s="26"/>
      <c r="K244" s="42"/>
      <c r="L244" s="43"/>
      <c r="M244" s="42"/>
      <c r="N244" s="30"/>
      <c r="O244" s="30"/>
      <c r="P244" s="30"/>
      <c r="Q244" s="32"/>
      <c r="R244" s="31"/>
    </row>
    <row r="245" spans="2:18" x14ac:dyDescent="0.2">
      <c r="B245" s="26">
        <v>11</v>
      </c>
      <c r="C245" s="27">
        <v>-0.28999999999999998</v>
      </c>
      <c r="E245" s="42">
        <f t="shared" si="88"/>
        <v>5.7500000000000023E-2</v>
      </c>
      <c r="F245" s="43">
        <f t="shared" si="89"/>
        <v>1</v>
      </c>
      <c r="G245" s="42">
        <f t="shared" si="90"/>
        <v>5.7500000000000023E-2</v>
      </c>
      <c r="H245" s="43"/>
      <c r="I245" s="26"/>
      <c r="J245" s="26"/>
      <c r="K245" s="42"/>
      <c r="L245" s="43"/>
      <c r="M245" s="42"/>
      <c r="N245" s="30"/>
      <c r="O245" s="30"/>
      <c r="P245" s="30"/>
      <c r="Q245" s="32"/>
      <c r="R245" s="31"/>
    </row>
    <row r="246" spans="2:18" x14ac:dyDescent="0.2">
      <c r="B246" s="26">
        <v>12</v>
      </c>
      <c r="C246" s="27">
        <v>-0.53400000000000003</v>
      </c>
      <c r="D246" s="27"/>
      <c r="E246" s="42">
        <f t="shared" si="88"/>
        <v>-0.41200000000000003</v>
      </c>
      <c r="F246" s="43">
        <f t="shared" si="89"/>
        <v>1</v>
      </c>
      <c r="G246" s="42">
        <f t="shared" si="90"/>
        <v>-0.41200000000000003</v>
      </c>
      <c r="H246" s="43"/>
      <c r="I246" s="26"/>
      <c r="J246" s="26"/>
      <c r="K246" s="42"/>
      <c r="L246" s="43"/>
      <c r="M246" s="42"/>
      <c r="N246" s="30"/>
      <c r="O246" s="30"/>
      <c r="P246" s="30"/>
      <c r="Q246" s="32"/>
      <c r="R246" s="31"/>
    </row>
    <row r="247" spans="2:18" x14ac:dyDescent="0.2">
      <c r="B247" s="26">
        <v>12.5</v>
      </c>
      <c r="C247" s="27">
        <v>-0.71899999999999997</v>
      </c>
      <c r="D247" s="27"/>
      <c r="E247" s="42">
        <f t="shared" si="88"/>
        <v>-0.62650000000000006</v>
      </c>
      <c r="F247" s="43">
        <f t="shared" si="89"/>
        <v>0.5</v>
      </c>
      <c r="G247" s="42">
        <f t="shared" si="90"/>
        <v>-0.31325000000000003</v>
      </c>
      <c r="H247" s="43"/>
      <c r="I247" s="26"/>
      <c r="J247" s="26"/>
      <c r="K247" s="42"/>
      <c r="L247" s="43"/>
      <c r="M247" s="42"/>
      <c r="N247" s="30"/>
      <c r="O247" s="30"/>
      <c r="P247" s="30"/>
      <c r="Q247" s="32"/>
      <c r="R247" s="31"/>
    </row>
    <row r="248" spans="2:18" x14ac:dyDescent="0.2">
      <c r="B248" s="26">
        <v>13</v>
      </c>
      <c r="C248" s="27">
        <v>-0.79</v>
      </c>
      <c r="D248" s="27"/>
      <c r="E248" s="42">
        <f t="shared" si="88"/>
        <v>-0.75449999999999995</v>
      </c>
      <c r="F248" s="43">
        <f t="shared" si="89"/>
        <v>0.5</v>
      </c>
      <c r="G248" s="42">
        <f t="shared" si="90"/>
        <v>-0.37724999999999997</v>
      </c>
      <c r="H248" s="43"/>
      <c r="I248" s="26"/>
      <c r="J248" s="26"/>
      <c r="K248" s="42"/>
      <c r="L248" s="43"/>
      <c r="M248" s="42"/>
      <c r="N248" s="30"/>
      <c r="O248" s="30"/>
      <c r="P248" s="30"/>
      <c r="Q248" s="32"/>
      <c r="R248" s="31"/>
    </row>
    <row r="249" spans="2:18" x14ac:dyDescent="0.2">
      <c r="B249" s="26">
        <v>13.5</v>
      </c>
      <c r="C249" s="27">
        <v>-0.72399999999999998</v>
      </c>
      <c r="D249" s="27"/>
      <c r="E249" s="42">
        <f t="shared" si="88"/>
        <v>-0.75700000000000001</v>
      </c>
      <c r="F249" s="43">
        <f t="shared" si="89"/>
        <v>0.5</v>
      </c>
      <c r="G249" s="42">
        <f t="shared" si="90"/>
        <v>-0.3785</v>
      </c>
      <c r="H249" s="43"/>
      <c r="I249" s="26">
        <v>0</v>
      </c>
      <c r="J249" s="27">
        <v>0.43099999999999999</v>
      </c>
      <c r="K249" s="42"/>
      <c r="L249" s="43"/>
      <c r="M249" s="42"/>
      <c r="N249" s="30"/>
      <c r="O249" s="30"/>
      <c r="P249" s="30"/>
      <c r="Q249" s="32"/>
      <c r="R249" s="31"/>
    </row>
    <row r="250" spans="2:18" x14ac:dyDescent="0.2">
      <c r="B250" s="26">
        <v>14</v>
      </c>
      <c r="C250" s="27">
        <v>-0.53900000000000003</v>
      </c>
      <c r="D250" s="27"/>
      <c r="E250" s="42">
        <f t="shared" si="88"/>
        <v>-0.63149999999999995</v>
      </c>
      <c r="F250" s="43">
        <f t="shared" si="89"/>
        <v>0.5</v>
      </c>
      <c r="G250" s="42">
        <f t="shared" si="90"/>
        <v>-0.31574999999999998</v>
      </c>
      <c r="H250" s="43"/>
      <c r="I250" s="26">
        <v>5</v>
      </c>
      <c r="J250" s="27">
        <v>0.41599999999999998</v>
      </c>
      <c r="K250" s="42">
        <f t="shared" ref="K250:K255" si="91">AVERAGE(J249,J250)</f>
        <v>0.42349999999999999</v>
      </c>
      <c r="L250" s="43">
        <f t="shared" ref="L250:L255" si="92">I250-I249</f>
        <v>5</v>
      </c>
      <c r="M250" s="42">
        <f t="shared" ref="M250:M255" si="93">L250*K250</f>
        <v>2.1174999999999997</v>
      </c>
      <c r="N250" s="34"/>
      <c r="O250" s="34"/>
      <c r="P250" s="34"/>
      <c r="Q250" s="32"/>
      <c r="R250" s="31"/>
    </row>
    <row r="251" spans="2:18" x14ac:dyDescent="0.2">
      <c r="B251" s="26">
        <v>15</v>
      </c>
      <c r="C251" s="27">
        <v>-0.24399999999999999</v>
      </c>
      <c r="D251" s="27"/>
      <c r="E251" s="42">
        <f t="shared" si="88"/>
        <v>-0.39150000000000001</v>
      </c>
      <c r="F251" s="43">
        <f t="shared" si="89"/>
        <v>1</v>
      </c>
      <c r="G251" s="42">
        <f t="shared" si="90"/>
        <v>-0.39150000000000001</v>
      </c>
      <c r="H251" s="43"/>
      <c r="I251" s="26">
        <v>7.5</v>
      </c>
      <c r="J251" s="27">
        <v>0.40500000000000003</v>
      </c>
      <c r="K251" s="42">
        <f t="shared" si="91"/>
        <v>0.41049999999999998</v>
      </c>
      <c r="L251" s="43">
        <f t="shared" si="92"/>
        <v>2.5</v>
      </c>
      <c r="M251" s="42">
        <f t="shared" si="93"/>
        <v>1.0262499999999999</v>
      </c>
      <c r="N251" s="30"/>
      <c r="O251" s="30"/>
      <c r="P251" s="30"/>
      <c r="Q251" s="32"/>
      <c r="R251" s="31"/>
    </row>
    <row r="252" spans="2:18" x14ac:dyDescent="0.2">
      <c r="B252" s="26">
        <v>16</v>
      </c>
      <c r="C252" s="27">
        <v>0.36099999999999999</v>
      </c>
      <c r="D252" s="27" t="s">
        <v>21</v>
      </c>
      <c r="E252" s="42">
        <f t="shared" si="88"/>
        <v>5.8499999999999996E-2</v>
      </c>
      <c r="F252" s="43">
        <f t="shared" si="89"/>
        <v>1</v>
      </c>
      <c r="G252" s="42">
        <f t="shared" si="90"/>
        <v>5.8499999999999996E-2</v>
      </c>
      <c r="H252" s="23"/>
      <c r="I252" s="38">
        <f>I251+(J251-J252)*1.5</f>
        <v>10.657499999999999</v>
      </c>
      <c r="J252" s="39">
        <v>-1.7</v>
      </c>
      <c r="K252" s="42">
        <f t="shared" si="91"/>
        <v>-0.64749999999999996</v>
      </c>
      <c r="L252" s="43">
        <f t="shared" si="92"/>
        <v>3.1574999999999989</v>
      </c>
      <c r="M252" s="42">
        <f t="shared" si="93"/>
        <v>-2.0444812499999991</v>
      </c>
      <c r="N252" s="34"/>
      <c r="O252" s="34"/>
      <c r="P252" s="34"/>
      <c r="Q252" s="32"/>
      <c r="R252" s="31"/>
    </row>
    <row r="253" spans="2:18" x14ac:dyDescent="0.2">
      <c r="B253" s="26">
        <v>20</v>
      </c>
      <c r="C253" s="27">
        <v>0.36599999999999999</v>
      </c>
      <c r="E253" s="42">
        <f t="shared" si="88"/>
        <v>0.36349999999999999</v>
      </c>
      <c r="F253" s="43">
        <f t="shared" si="89"/>
        <v>4</v>
      </c>
      <c r="G253" s="42">
        <f t="shared" si="90"/>
        <v>1.454</v>
      </c>
      <c r="H253" s="23"/>
      <c r="I253" s="45">
        <f>I252+2.5</f>
        <v>13.157499999999999</v>
      </c>
      <c r="J253" s="46">
        <f>J252</f>
        <v>-1.7</v>
      </c>
      <c r="K253" s="42">
        <f t="shared" si="91"/>
        <v>-1.7</v>
      </c>
      <c r="L253" s="43">
        <f t="shared" si="92"/>
        <v>2.5</v>
      </c>
      <c r="M253" s="42">
        <f t="shared" si="93"/>
        <v>-4.25</v>
      </c>
      <c r="N253" s="34"/>
      <c r="O253" s="34"/>
      <c r="P253" s="34"/>
      <c r="Q253" s="32"/>
      <c r="R253" s="31"/>
    </row>
    <row r="254" spans="2:18" x14ac:dyDescent="0.2">
      <c r="B254" s="26">
        <v>25</v>
      </c>
      <c r="C254" s="27">
        <v>0.371</v>
      </c>
      <c r="D254" s="27" t="s">
        <v>75</v>
      </c>
      <c r="E254" s="42">
        <f t="shared" si="88"/>
        <v>0.36849999999999999</v>
      </c>
      <c r="F254" s="43">
        <f t="shared" si="89"/>
        <v>5</v>
      </c>
      <c r="G254" s="42">
        <f t="shared" si="90"/>
        <v>1.8425</v>
      </c>
      <c r="H254" s="23"/>
      <c r="I254" s="38">
        <f>I253+2.5</f>
        <v>15.657499999999999</v>
      </c>
      <c r="J254" s="39">
        <f>J252</f>
        <v>-1.7</v>
      </c>
      <c r="K254" s="42">
        <f t="shared" si="91"/>
        <v>-1.7</v>
      </c>
      <c r="L254" s="43">
        <f t="shared" si="92"/>
        <v>2.5</v>
      </c>
      <c r="M254" s="42">
        <f t="shared" si="93"/>
        <v>-4.25</v>
      </c>
      <c r="N254" s="30"/>
      <c r="O254" s="30"/>
      <c r="P254" s="30"/>
      <c r="R254" s="31"/>
    </row>
    <row r="255" spans="2:18" x14ac:dyDescent="0.2">
      <c r="B255" s="26"/>
      <c r="C255" s="27"/>
      <c r="D255" s="27"/>
      <c r="E255" s="42"/>
      <c r="F255" s="43"/>
      <c r="G255" s="42"/>
      <c r="H255" s="23"/>
      <c r="I255" s="38">
        <f>I254+(J255-J254)*1.5</f>
        <v>18.748999999999999</v>
      </c>
      <c r="J255" s="40">
        <v>0.36099999999999999</v>
      </c>
      <c r="K255" s="42">
        <f t="shared" si="91"/>
        <v>-0.66949999999999998</v>
      </c>
      <c r="L255" s="43">
        <f t="shared" si="92"/>
        <v>3.0914999999999999</v>
      </c>
      <c r="M255" s="42">
        <f t="shared" si="93"/>
        <v>-2.0697592499999997</v>
      </c>
      <c r="N255" s="30"/>
      <c r="O255" s="30"/>
      <c r="P255" s="30"/>
      <c r="R255" s="31"/>
    </row>
    <row r="256" spans="2:18" ht="15" x14ac:dyDescent="0.2">
      <c r="B256" s="23" t="s">
        <v>70</v>
      </c>
      <c r="C256" s="23"/>
      <c r="D256" s="54">
        <v>1.3</v>
      </c>
      <c r="E256" s="54"/>
      <c r="J256" s="44"/>
      <c r="K256" s="44"/>
      <c r="L256" s="44"/>
      <c r="M256" s="44"/>
      <c r="N256" s="24"/>
      <c r="O256" s="24"/>
      <c r="P256" s="24"/>
    </row>
    <row r="257" spans="2:18" x14ac:dyDescent="0.2">
      <c r="B257" s="51"/>
      <c r="C257" s="51"/>
      <c r="D257" s="51"/>
      <c r="E257" s="51"/>
      <c r="F257" s="51"/>
      <c r="G257" s="51"/>
      <c r="H257" s="21" t="s">
        <v>74</v>
      </c>
      <c r="I257" s="51" t="s">
        <v>71</v>
      </c>
      <c r="J257" s="51"/>
      <c r="K257" s="51"/>
      <c r="L257" s="51"/>
      <c r="M257" s="51"/>
      <c r="N257" s="25"/>
      <c r="O257" s="25"/>
      <c r="P257" s="30"/>
    </row>
    <row r="258" spans="2:18" x14ac:dyDescent="0.2">
      <c r="B258" s="26">
        <v>0</v>
      </c>
      <c r="C258" s="27">
        <v>0.441</v>
      </c>
      <c r="D258" s="27" t="s">
        <v>75</v>
      </c>
      <c r="E258" s="43"/>
      <c r="F258" s="43"/>
      <c r="G258" s="43"/>
      <c r="H258" s="43"/>
      <c r="I258" s="28"/>
      <c r="J258" s="29"/>
      <c r="K258" s="42"/>
      <c r="L258" s="43"/>
      <c r="M258" s="42"/>
      <c r="N258" s="30"/>
      <c r="O258" s="30"/>
      <c r="P258" s="30"/>
      <c r="R258" s="31"/>
    </row>
    <row r="259" spans="2:18" x14ac:dyDescent="0.2">
      <c r="B259" s="26">
        <v>5</v>
      </c>
      <c r="C259" s="27">
        <v>0.436</v>
      </c>
      <c r="D259" s="27"/>
      <c r="E259" s="42">
        <f>(C258+C259)/2</f>
        <v>0.4385</v>
      </c>
      <c r="F259" s="43">
        <f>B259-B258</f>
        <v>5</v>
      </c>
      <c r="G259" s="42">
        <f>E259*F259</f>
        <v>2.1924999999999999</v>
      </c>
      <c r="H259" s="43"/>
      <c r="I259" s="26"/>
      <c r="J259" s="26"/>
      <c r="K259" s="42"/>
      <c r="L259" s="43"/>
      <c r="M259" s="42"/>
      <c r="N259" s="30"/>
      <c r="O259" s="30"/>
      <c r="P259" s="30"/>
      <c r="Q259" s="32"/>
      <c r="R259" s="31"/>
    </row>
    <row r="260" spans="2:18" x14ac:dyDescent="0.2">
      <c r="B260" s="26">
        <v>10</v>
      </c>
      <c r="C260" s="27">
        <v>0.43099999999999999</v>
      </c>
      <c r="D260" s="27"/>
      <c r="E260" s="42">
        <f t="shared" ref="E260:E281" si="94">(C259+C260)/2</f>
        <v>0.4335</v>
      </c>
      <c r="F260" s="43">
        <f t="shared" ref="F260:F281" si="95">B260-B259</f>
        <v>5</v>
      </c>
      <c r="G260" s="42">
        <f t="shared" ref="G260:G281" si="96">E260*F260</f>
        <v>2.1675</v>
      </c>
      <c r="H260" s="43"/>
      <c r="I260" s="26"/>
      <c r="J260" s="26"/>
      <c r="K260" s="42"/>
      <c r="L260" s="43"/>
      <c r="M260" s="42"/>
      <c r="N260" s="30"/>
      <c r="O260" s="30"/>
      <c r="P260" s="30"/>
      <c r="Q260" s="32"/>
      <c r="R260" s="31"/>
    </row>
    <row r="261" spans="2:18" x14ac:dyDescent="0.2">
      <c r="B261" s="26">
        <v>11</v>
      </c>
      <c r="C261" s="27">
        <v>-0.129</v>
      </c>
      <c r="D261" s="27" t="s">
        <v>22</v>
      </c>
      <c r="E261" s="42">
        <f t="shared" si="94"/>
        <v>0.151</v>
      </c>
      <c r="F261" s="43">
        <f t="shared" si="95"/>
        <v>1</v>
      </c>
      <c r="G261" s="42">
        <f t="shared" si="96"/>
        <v>0.151</v>
      </c>
      <c r="H261" s="43"/>
      <c r="I261" s="26"/>
      <c r="J261" s="26"/>
      <c r="K261" s="42"/>
      <c r="L261" s="43"/>
      <c r="M261" s="42"/>
      <c r="N261" s="30"/>
      <c r="O261" s="30"/>
      <c r="P261" s="30"/>
      <c r="Q261" s="32"/>
      <c r="R261" s="31"/>
    </row>
    <row r="262" spans="2:18" x14ac:dyDescent="0.2">
      <c r="B262" s="26">
        <v>12</v>
      </c>
      <c r="C262" s="27">
        <v>-0.39</v>
      </c>
      <c r="D262" s="27"/>
      <c r="E262" s="42">
        <f t="shared" si="94"/>
        <v>-0.25950000000000001</v>
      </c>
      <c r="F262" s="43">
        <f t="shared" si="95"/>
        <v>1</v>
      </c>
      <c r="G262" s="42">
        <f t="shared" si="96"/>
        <v>-0.25950000000000001</v>
      </c>
      <c r="H262" s="43"/>
      <c r="I262" s="26"/>
      <c r="J262" s="26"/>
      <c r="K262" s="42"/>
      <c r="L262" s="43"/>
      <c r="M262" s="42"/>
      <c r="N262" s="30"/>
      <c r="O262" s="30"/>
      <c r="P262" s="30"/>
      <c r="Q262" s="32"/>
      <c r="R262" s="31"/>
    </row>
    <row r="263" spans="2:18" x14ac:dyDescent="0.2">
      <c r="B263" s="26">
        <v>13</v>
      </c>
      <c r="C263" s="27">
        <v>-0.59499999999999997</v>
      </c>
      <c r="D263" s="27"/>
      <c r="E263" s="42">
        <f t="shared" si="94"/>
        <v>-0.49249999999999999</v>
      </c>
      <c r="F263" s="43">
        <f t="shared" si="95"/>
        <v>1</v>
      </c>
      <c r="G263" s="42">
        <f t="shared" si="96"/>
        <v>-0.49249999999999999</v>
      </c>
      <c r="H263" s="43"/>
      <c r="I263" s="26"/>
      <c r="J263" s="26"/>
      <c r="K263" s="42"/>
      <c r="L263" s="43"/>
      <c r="M263" s="42"/>
      <c r="N263" s="30"/>
      <c r="O263" s="30"/>
      <c r="P263" s="30"/>
      <c r="Q263" s="32"/>
      <c r="R263" s="31"/>
    </row>
    <row r="264" spans="2:18" x14ac:dyDescent="0.2">
      <c r="B264" s="26">
        <v>14</v>
      </c>
      <c r="C264" s="27">
        <v>-0.81899999999999995</v>
      </c>
      <c r="D264" s="27"/>
      <c r="E264" s="42">
        <f t="shared" si="94"/>
        <v>-0.70699999999999996</v>
      </c>
      <c r="F264" s="43">
        <f t="shared" si="95"/>
        <v>1</v>
      </c>
      <c r="G264" s="42">
        <f t="shared" si="96"/>
        <v>-0.70699999999999996</v>
      </c>
      <c r="H264" s="43"/>
      <c r="I264" s="26"/>
      <c r="J264" s="26"/>
      <c r="K264" s="42"/>
      <c r="L264" s="43"/>
      <c r="M264" s="42"/>
      <c r="N264" s="30"/>
      <c r="O264" s="30"/>
      <c r="P264" s="30"/>
      <c r="Q264" s="32"/>
      <c r="R264" s="31"/>
    </row>
    <row r="265" spans="2:18" x14ac:dyDescent="0.2">
      <c r="B265" s="26">
        <v>14.5</v>
      </c>
      <c r="C265" s="27">
        <v>-0.89</v>
      </c>
      <c r="D265" s="27"/>
      <c r="E265" s="42">
        <f t="shared" si="94"/>
        <v>-0.85450000000000004</v>
      </c>
      <c r="F265" s="43">
        <f t="shared" si="95"/>
        <v>0.5</v>
      </c>
      <c r="G265" s="42">
        <f t="shared" si="96"/>
        <v>-0.42725000000000002</v>
      </c>
      <c r="H265" s="43"/>
      <c r="I265" s="26">
        <v>0</v>
      </c>
      <c r="J265" s="27">
        <v>0.441</v>
      </c>
      <c r="K265" s="42"/>
      <c r="L265" s="43"/>
      <c r="M265" s="42"/>
      <c r="N265" s="30"/>
      <c r="O265" s="30"/>
      <c r="P265" s="30"/>
      <c r="Q265" s="32"/>
      <c r="R265" s="31"/>
    </row>
    <row r="266" spans="2:18" x14ac:dyDescent="0.2">
      <c r="B266" s="26">
        <v>15</v>
      </c>
      <c r="C266" s="27">
        <v>-0.82</v>
      </c>
      <c r="D266" s="27"/>
      <c r="E266" s="42">
        <f t="shared" si="94"/>
        <v>-0.85499999999999998</v>
      </c>
      <c r="F266" s="43">
        <f t="shared" si="95"/>
        <v>0.5</v>
      </c>
      <c r="G266" s="42">
        <f t="shared" si="96"/>
        <v>-0.42749999999999999</v>
      </c>
      <c r="H266" s="43"/>
      <c r="I266" s="26">
        <v>5</v>
      </c>
      <c r="J266" s="27">
        <v>0.436</v>
      </c>
      <c r="K266" s="42">
        <f t="shared" ref="K266:K281" si="97">AVERAGE(J265,J266)</f>
        <v>0.4385</v>
      </c>
      <c r="L266" s="43">
        <f t="shared" ref="L266:L281" si="98">I266-I265</f>
        <v>5</v>
      </c>
      <c r="M266" s="42">
        <f t="shared" ref="M266:M281" si="99">L266*K266</f>
        <v>2.1924999999999999</v>
      </c>
      <c r="N266" s="34"/>
      <c r="O266" s="34"/>
      <c r="P266" s="34"/>
      <c r="Q266" s="32"/>
      <c r="R266" s="31"/>
    </row>
    <row r="267" spans="2:18" x14ac:dyDescent="0.2">
      <c r="B267" s="26">
        <v>16</v>
      </c>
      <c r="C267" s="27">
        <v>-0.61899999999999999</v>
      </c>
      <c r="D267" s="27"/>
      <c r="E267" s="42">
        <f t="shared" si="94"/>
        <v>-0.71950000000000003</v>
      </c>
      <c r="F267" s="43">
        <f t="shared" si="95"/>
        <v>1</v>
      </c>
      <c r="G267" s="42">
        <f t="shared" si="96"/>
        <v>-0.71950000000000003</v>
      </c>
      <c r="H267" s="43"/>
      <c r="I267" s="26">
        <v>10</v>
      </c>
      <c r="J267" s="27">
        <v>0.43099999999999999</v>
      </c>
      <c r="K267" s="42">
        <f t="shared" si="97"/>
        <v>0.4335</v>
      </c>
      <c r="L267" s="43">
        <f t="shared" si="98"/>
        <v>5</v>
      </c>
      <c r="M267" s="42">
        <f t="shared" si="99"/>
        <v>2.1675</v>
      </c>
      <c r="N267" s="30"/>
      <c r="O267" s="30"/>
      <c r="P267" s="30"/>
      <c r="Q267" s="32"/>
      <c r="R267" s="31"/>
    </row>
    <row r="268" spans="2:18" x14ac:dyDescent="0.2">
      <c r="B268" s="26">
        <v>17</v>
      </c>
      <c r="C268" s="27">
        <v>-0.40400000000000003</v>
      </c>
      <c r="D268" s="27"/>
      <c r="E268" s="42">
        <f t="shared" si="94"/>
        <v>-0.51150000000000007</v>
      </c>
      <c r="F268" s="43">
        <f t="shared" si="95"/>
        <v>1</v>
      </c>
      <c r="G268" s="42">
        <f t="shared" si="96"/>
        <v>-0.51150000000000007</v>
      </c>
      <c r="H268" s="23"/>
      <c r="I268" s="26">
        <v>11</v>
      </c>
      <c r="J268" s="27">
        <v>-0.129</v>
      </c>
      <c r="K268" s="42">
        <f t="shared" si="97"/>
        <v>0.151</v>
      </c>
      <c r="L268" s="43">
        <f t="shared" si="98"/>
        <v>1</v>
      </c>
      <c r="M268" s="42">
        <f t="shared" si="99"/>
        <v>0.151</v>
      </c>
      <c r="N268" s="34"/>
      <c r="O268" s="34"/>
      <c r="P268" s="34"/>
      <c r="Q268" s="32"/>
      <c r="R268" s="31"/>
    </row>
    <row r="269" spans="2:18" x14ac:dyDescent="0.2">
      <c r="B269" s="26">
        <v>18</v>
      </c>
      <c r="C269" s="27">
        <v>-0.129</v>
      </c>
      <c r="E269" s="42">
        <f t="shared" si="94"/>
        <v>-0.26650000000000001</v>
      </c>
      <c r="F269" s="43">
        <f t="shared" si="95"/>
        <v>1</v>
      </c>
      <c r="G269" s="42">
        <f t="shared" si="96"/>
        <v>-0.26650000000000001</v>
      </c>
      <c r="H269" s="23"/>
      <c r="I269" s="26">
        <v>12</v>
      </c>
      <c r="J269" s="27">
        <v>-0.39</v>
      </c>
      <c r="K269" s="42">
        <f t="shared" si="97"/>
        <v>-0.25950000000000001</v>
      </c>
      <c r="L269" s="43">
        <f t="shared" si="98"/>
        <v>1</v>
      </c>
      <c r="M269" s="42">
        <f t="shared" si="99"/>
        <v>-0.25950000000000001</v>
      </c>
      <c r="N269" s="34"/>
      <c r="O269" s="34"/>
      <c r="P269" s="34"/>
      <c r="Q269" s="32"/>
      <c r="R269" s="31"/>
    </row>
    <row r="270" spans="2:18" x14ac:dyDescent="0.2">
      <c r="B270" s="26">
        <v>19</v>
      </c>
      <c r="C270" s="27">
        <v>0.71</v>
      </c>
      <c r="D270" s="27"/>
      <c r="E270" s="42">
        <f t="shared" si="94"/>
        <v>0.29049999999999998</v>
      </c>
      <c r="F270" s="43">
        <f t="shared" si="95"/>
        <v>1</v>
      </c>
      <c r="G270" s="42">
        <f t="shared" si="96"/>
        <v>0.29049999999999998</v>
      </c>
      <c r="H270" s="23"/>
      <c r="I270" s="26">
        <v>13</v>
      </c>
      <c r="J270" s="27">
        <v>-0.59499999999999997</v>
      </c>
      <c r="K270" s="42">
        <f t="shared" si="97"/>
        <v>-0.49249999999999999</v>
      </c>
      <c r="L270" s="43">
        <f t="shared" si="98"/>
        <v>1</v>
      </c>
      <c r="M270" s="42">
        <f t="shared" si="99"/>
        <v>-0.49249999999999999</v>
      </c>
      <c r="N270" s="30"/>
      <c r="O270" s="30"/>
      <c r="P270" s="30"/>
      <c r="R270" s="31"/>
    </row>
    <row r="271" spans="2:18" x14ac:dyDescent="0.2">
      <c r="B271" s="26">
        <v>22</v>
      </c>
      <c r="C271" s="27">
        <v>0.70099999999999996</v>
      </c>
      <c r="D271" s="27"/>
      <c r="E271" s="42">
        <f t="shared" si="94"/>
        <v>0.70550000000000002</v>
      </c>
      <c r="F271" s="43">
        <f t="shared" si="95"/>
        <v>3</v>
      </c>
      <c r="G271" s="42">
        <f t="shared" si="96"/>
        <v>2.1165000000000003</v>
      </c>
      <c r="H271" s="23"/>
      <c r="I271" s="26">
        <v>14</v>
      </c>
      <c r="J271" s="27">
        <v>-0.81899999999999995</v>
      </c>
      <c r="K271" s="42">
        <f t="shared" si="97"/>
        <v>-0.70699999999999996</v>
      </c>
      <c r="L271" s="43">
        <f t="shared" si="98"/>
        <v>1</v>
      </c>
      <c r="M271" s="42">
        <f t="shared" si="99"/>
        <v>-0.70699999999999996</v>
      </c>
      <c r="N271" s="30"/>
      <c r="O271" s="30"/>
      <c r="P271" s="30"/>
      <c r="R271" s="31"/>
    </row>
    <row r="272" spans="2:18" x14ac:dyDescent="0.2">
      <c r="B272" s="26">
        <v>23</v>
      </c>
      <c r="C272" s="27">
        <v>-0.34399999999999997</v>
      </c>
      <c r="D272" s="27"/>
      <c r="E272" s="42">
        <f t="shared" si="94"/>
        <v>0.17849999999999999</v>
      </c>
      <c r="F272" s="43">
        <f t="shared" si="95"/>
        <v>1</v>
      </c>
      <c r="G272" s="42">
        <f t="shared" si="96"/>
        <v>0.17849999999999999</v>
      </c>
      <c r="H272" s="23"/>
      <c r="I272" s="26">
        <v>14.5</v>
      </c>
      <c r="J272" s="27">
        <v>-0.89</v>
      </c>
      <c r="K272" s="42">
        <f t="shared" si="97"/>
        <v>-0.85450000000000004</v>
      </c>
      <c r="L272" s="43">
        <f t="shared" si="98"/>
        <v>0.5</v>
      </c>
      <c r="M272" s="42">
        <f t="shared" si="99"/>
        <v>-0.42725000000000002</v>
      </c>
      <c r="N272" s="30"/>
      <c r="O272" s="30"/>
      <c r="P272" s="30"/>
      <c r="R272" s="31"/>
    </row>
    <row r="273" spans="2:18" x14ac:dyDescent="0.2">
      <c r="B273" s="28">
        <v>24</v>
      </c>
      <c r="C273" s="36">
        <v>-0.64400000000000002</v>
      </c>
      <c r="D273" s="27"/>
      <c r="E273" s="42">
        <f t="shared" si="94"/>
        <v>-0.49399999999999999</v>
      </c>
      <c r="F273" s="43">
        <f t="shared" si="95"/>
        <v>1</v>
      </c>
      <c r="G273" s="42">
        <f t="shared" si="96"/>
        <v>-0.49399999999999999</v>
      </c>
      <c r="I273" s="26">
        <v>15</v>
      </c>
      <c r="J273" s="27">
        <v>-0.82</v>
      </c>
      <c r="K273" s="42">
        <f t="shared" si="97"/>
        <v>-0.85499999999999998</v>
      </c>
      <c r="L273" s="43">
        <f t="shared" si="98"/>
        <v>0.5</v>
      </c>
      <c r="M273" s="42">
        <f t="shared" si="99"/>
        <v>-0.42749999999999999</v>
      </c>
      <c r="N273" s="30"/>
      <c r="O273" s="30"/>
      <c r="P273" s="30"/>
      <c r="R273" s="31"/>
    </row>
    <row r="274" spans="2:18" x14ac:dyDescent="0.2">
      <c r="B274" s="28">
        <v>25</v>
      </c>
      <c r="C274" s="36">
        <v>-0.79900000000000004</v>
      </c>
      <c r="D274" s="36"/>
      <c r="E274" s="42">
        <f t="shared" si="94"/>
        <v>-0.72150000000000003</v>
      </c>
      <c r="F274" s="43">
        <f t="shared" si="95"/>
        <v>1</v>
      </c>
      <c r="G274" s="42">
        <f t="shared" si="96"/>
        <v>-0.72150000000000003</v>
      </c>
      <c r="I274" s="26">
        <v>16</v>
      </c>
      <c r="J274" s="27">
        <v>-0.61899999999999999</v>
      </c>
      <c r="K274" s="42">
        <f t="shared" si="97"/>
        <v>-0.71950000000000003</v>
      </c>
      <c r="L274" s="43">
        <f t="shared" si="98"/>
        <v>1</v>
      </c>
      <c r="M274" s="42">
        <f t="shared" si="99"/>
        <v>-0.71950000000000003</v>
      </c>
      <c r="O274" s="34"/>
      <c r="P274" s="34"/>
    </row>
    <row r="275" spans="2:18" x14ac:dyDescent="0.2">
      <c r="B275" s="28">
        <v>26</v>
      </c>
      <c r="C275" s="36">
        <v>-0.86399999999999999</v>
      </c>
      <c r="D275" s="36"/>
      <c r="E275" s="42">
        <f t="shared" si="94"/>
        <v>-0.83150000000000002</v>
      </c>
      <c r="F275" s="43">
        <f t="shared" si="95"/>
        <v>1</v>
      </c>
      <c r="G275" s="42">
        <f t="shared" si="96"/>
        <v>-0.83150000000000002</v>
      </c>
      <c r="I275" s="38">
        <f>I274+(J274-J275)*1.5</f>
        <v>17.621500000000001</v>
      </c>
      <c r="J275" s="39">
        <v>-1.7</v>
      </c>
      <c r="K275" s="42">
        <f t="shared" si="97"/>
        <v>-1.1595</v>
      </c>
      <c r="L275" s="43">
        <f t="shared" si="98"/>
        <v>1.6215000000000011</v>
      </c>
      <c r="M275" s="42">
        <f t="shared" si="99"/>
        <v>-1.8801292500000011</v>
      </c>
      <c r="O275" s="24"/>
      <c r="P275" s="24"/>
    </row>
    <row r="276" spans="2:18" x14ac:dyDescent="0.2">
      <c r="B276" s="28">
        <v>27</v>
      </c>
      <c r="C276" s="36">
        <v>-0.80400000000000005</v>
      </c>
      <c r="D276" s="36"/>
      <c r="E276" s="42">
        <f t="shared" si="94"/>
        <v>-0.83400000000000007</v>
      </c>
      <c r="F276" s="43">
        <f t="shared" si="95"/>
        <v>1</v>
      </c>
      <c r="G276" s="42">
        <f t="shared" si="96"/>
        <v>-0.83400000000000007</v>
      </c>
      <c r="I276" s="45">
        <f>I275+2.5</f>
        <v>20.121500000000001</v>
      </c>
      <c r="J276" s="46">
        <f>J275</f>
        <v>-1.7</v>
      </c>
      <c r="K276" s="42">
        <f t="shared" si="97"/>
        <v>-1.7</v>
      </c>
      <c r="L276" s="43">
        <f t="shared" si="98"/>
        <v>2.5</v>
      </c>
      <c r="M276" s="42">
        <f t="shared" si="99"/>
        <v>-4.25</v>
      </c>
      <c r="O276" s="24"/>
      <c r="P276" s="24"/>
    </row>
    <row r="277" spans="2:18" x14ac:dyDescent="0.2">
      <c r="B277" s="28">
        <v>28</v>
      </c>
      <c r="C277" s="36">
        <v>-0.63900000000000001</v>
      </c>
      <c r="D277" s="36"/>
      <c r="E277" s="42">
        <f t="shared" si="94"/>
        <v>-0.72150000000000003</v>
      </c>
      <c r="F277" s="43">
        <f t="shared" si="95"/>
        <v>1</v>
      </c>
      <c r="G277" s="42">
        <f t="shared" si="96"/>
        <v>-0.72150000000000003</v>
      </c>
      <c r="H277" s="42"/>
      <c r="I277" s="38">
        <f>I276+2.5</f>
        <v>22.621500000000001</v>
      </c>
      <c r="J277" s="39">
        <f>J275</f>
        <v>-1.7</v>
      </c>
      <c r="K277" s="42">
        <f t="shared" si="97"/>
        <v>-1.7</v>
      </c>
      <c r="L277" s="43">
        <f t="shared" si="98"/>
        <v>2.5</v>
      </c>
      <c r="M277" s="42">
        <f t="shared" si="99"/>
        <v>-4.25</v>
      </c>
      <c r="N277" s="24"/>
      <c r="O277" s="24"/>
      <c r="P277" s="24"/>
    </row>
    <row r="278" spans="2:18" x14ac:dyDescent="0.2">
      <c r="B278" s="28">
        <v>29</v>
      </c>
      <c r="C278" s="36">
        <v>-0.33900000000000002</v>
      </c>
      <c r="D278" s="36"/>
      <c r="E278" s="42">
        <f t="shared" si="94"/>
        <v>-0.48899999999999999</v>
      </c>
      <c r="F278" s="43">
        <f t="shared" si="95"/>
        <v>1</v>
      </c>
      <c r="G278" s="42">
        <f t="shared" si="96"/>
        <v>-0.48899999999999999</v>
      </c>
      <c r="H278" s="42"/>
      <c r="I278" s="38">
        <f>I277+(J278-J277)*1.5</f>
        <v>24.213000000000001</v>
      </c>
      <c r="J278" s="40">
        <v>-0.63900000000000001</v>
      </c>
      <c r="K278" s="42">
        <f t="shared" si="97"/>
        <v>-1.1695</v>
      </c>
      <c r="L278" s="43">
        <f t="shared" si="98"/>
        <v>1.5914999999999999</v>
      </c>
      <c r="M278" s="42">
        <f t="shared" si="99"/>
        <v>-1.8612592499999998</v>
      </c>
      <c r="N278" s="24"/>
      <c r="O278" s="24"/>
      <c r="P278" s="24"/>
    </row>
    <row r="279" spans="2:18" x14ac:dyDescent="0.2">
      <c r="B279" s="28">
        <v>30</v>
      </c>
      <c r="C279" s="36">
        <v>0.45600000000000002</v>
      </c>
      <c r="D279" s="27" t="s">
        <v>21</v>
      </c>
      <c r="E279" s="42">
        <f t="shared" si="94"/>
        <v>5.8499999999999996E-2</v>
      </c>
      <c r="F279" s="43">
        <f t="shared" si="95"/>
        <v>1</v>
      </c>
      <c r="G279" s="42">
        <f t="shared" si="96"/>
        <v>5.8499999999999996E-2</v>
      </c>
      <c r="H279" s="42"/>
      <c r="I279" s="28">
        <v>25</v>
      </c>
      <c r="J279" s="36">
        <v>-0.79900000000000004</v>
      </c>
      <c r="K279" s="42">
        <f t="shared" si="97"/>
        <v>-0.71900000000000008</v>
      </c>
      <c r="L279" s="43">
        <f t="shared" si="98"/>
        <v>0.78699999999999903</v>
      </c>
      <c r="M279" s="42">
        <f t="shared" si="99"/>
        <v>-0.56585299999999938</v>
      </c>
      <c r="N279" s="24"/>
      <c r="O279" s="24"/>
      <c r="P279" s="24"/>
    </row>
    <row r="280" spans="2:18" ht="15" x14ac:dyDescent="0.2">
      <c r="B280" s="28">
        <v>35</v>
      </c>
      <c r="C280" s="36">
        <v>0.46100000000000002</v>
      </c>
      <c r="D280" s="22"/>
      <c r="E280" s="42">
        <f t="shared" si="94"/>
        <v>0.45850000000000002</v>
      </c>
      <c r="F280" s="43">
        <f t="shared" si="95"/>
        <v>5</v>
      </c>
      <c r="G280" s="42">
        <f t="shared" si="96"/>
        <v>2.2925</v>
      </c>
      <c r="H280" s="42"/>
      <c r="I280" s="28">
        <v>26</v>
      </c>
      <c r="J280" s="36">
        <v>-0.86399999999999999</v>
      </c>
      <c r="K280" s="42">
        <f t="shared" si="97"/>
        <v>-0.83150000000000002</v>
      </c>
      <c r="L280" s="43">
        <f t="shared" si="98"/>
        <v>1</v>
      </c>
      <c r="M280" s="42">
        <f t="shared" si="99"/>
        <v>-0.83150000000000002</v>
      </c>
      <c r="N280" s="24"/>
      <c r="O280" s="24"/>
      <c r="P280" s="24"/>
    </row>
    <row r="281" spans="2:18" ht="15" x14ac:dyDescent="0.2">
      <c r="B281" s="28">
        <v>40</v>
      </c>
      <c r="C281" s="36">
        <v>0.47099999999999997</v>
      </c>
      <c r="D281" s="22"/>
      <c r="E281" s="42">
        <f t="shared" si="94"/>
        <v>0.46599999999999997</v>
      </c>
      <c r="F281" s="43">
        <f t="shared" si="95"/>
        <v>5</v>
      </c>
      <c r="G281" s="42">
        <f t="shared" si="96"/>
        <v>2.33</v>
      </c>
      <c r="H281" s="42"/>
      <c r="I281" s="28">
        <v>27</v>
      </c>
      <c r="J281" s="36">
        <v>-0.80400000000000005</v>
      </c>
      <c r="K281" s="42">
        <f t="shared" si="97"/>
        <v>-0.83400000000000007</v>
      </c>
      <c r="L281" s="43">
        <f t="shared" si="98"/>
        <v>1</v>
      </c>
      <c r="M281" s="42">
        <f t="shared" si="99"/>
        <v>-0.83400000000000007</v>
      </c>
      <c r="N281" s="24"/>
      <c r="O281" s="24"/>
      <c r="P281" s="24"/>
    </row>
    <row r="282" spans="2:18" x14ac:dyDescent="0.2">
      <c r="B282" s="28"/>
      <c r="C282" s="36"/>
      <c r="D282" s="36"/>
      <c r="E282" s="42"/>
      <c r="F282" s="43"/>
      <c r="G282" s="42"/>
      <c r="I282" s="29"/>
      <c r="J282" s="27"/>
      <c r="K282" s="42"/>
      <c r="L282" s="43"/>
      <c r="M282" s="42"/>
      <c r="N282" s="30"/>
      <c r="O282" s="30"/>
      <c r="P282" s="30"/>
      <c r="R282" s="31"/>
    </row>
    <row r="283" spans="2:18" ht="15" x14ac:dyDescent="0.2">
      <c r="B283" s="23" t="s">
        <v>70</v>
      </c>
      <c r="C283" s="23"/>
      <c r="D283" s="53">
        <v>1.4039999999999999</v>
      </c>
      <c r="E283" s="53"/>
      <c r="J283" s="44"/>
      <c r="K283" s="44"/>
      <c r="L283" s="44"/>
      <c r="M283" s="44"/>
      <c r="N283" s="24"/>
      <c r="O283" s="24"/>
      <c r="P283" s="24"/>
    </row>
    <row r="284" spans="2:18" x14ac:dyDescent="0.2">
      <c r="B284" s="51"/>
      <c r="C284" s="51"/>
      <c r="D284" s="51"/>
      <c r="E284" s="51"/>
      <c r="F284" s="51"/>
      <c r="G284" s="51"/>
      <c r="H284" s="21" t="s">
        <v>74</v>
      </c>
      <c r="I284" s="51" t="s">
        <v>71</v>
      </c>
      <c r="J284" s="51"/>
      <c r="K284" s="51"/>
      <c r="L284" s="51"/>
      <c r="M284" s="51"/>
      <c r="N284" s="25"/>
      <c r="O284" s="25"/>
      <c r="P284" s="30"/>
    </row>
    <row r="285" spans="2:18" x14ac:dyDescent="0.2">
      <c r="B285" s="26">
        <v>0</v>
      </c>
      <c r="C285" s="27">
        <v>0.84099999999999997</v>
      </c>
      <c r="D285" s="27" t="s">
        <v>75</v>
      </c>
      <c r="E285" s="43"/>
      <c r="F285" s="43"/>
      <c r="G285" s="43"/>
      <c r="H285" s="43"/>
      <c r="I285" s="28"/>
      <c r="J285" s="29"/>
      <c r="K285" s="42"/>
      <c r="L285" s="43"/>
      <c r="M285" s="42"/>
      <c r="N285" s="30"/>
      <c r="O285" s="30"/>
      <c r="P285" s="30"/>
      <c r="R285" s="31"/>
    </row>
    <row r="286" spans="2:18" x14ac:dyDescent="0.2">
      <c r="B286" s="26">
        <v>5</v>
      </c>
      <c r="C286" s="27">
        <v>0.84599999999999997</v>
      </c>
      <c r="D286" s="27"/>
      <c r="E286" s="42">
        <f>(C285+C286)/2</f>
        <v>0.84349999999999992</v>
      </c>
      <c r="F286" s="43">
        <f>B286-B285</f>
        <v>5</v>
      </c>
      <c r="G286" s="42">
        <f>E286*F286</f>
        <v>4.2174999999999994</v>
      </c>
      <c r="H286" s="43"/>
      <c r="I286" s="26"/>
      <c r="J286" s="26"/>
      <c r="K286" s="42"/>
      <c r="L286" s="43"/>
      <c r="M286" s="42"/>
      <c r="N286" s="30"/>
      <c r="O286" s="30"/>
      <c r="P286" s="30"/>
      <c r="Q286" s="32"/>
      <c r="R286" s="31"/>
    </row>
    <row r="287" spans="2:18" x14ac:dyDescent="0.2">
      <c r="B287" s="26">
        <v>10</v>
      </c>
      <c r="C287" s="27">
        <v>0.85099999999999998</v>
      </c>
      <c r="D287" s="27" t="s">
        <v>22</v>
      </c>
      <c r="E287" s="42">
        <f t="shared" ref="E287:E301" si="100">(C286+C287)/2</f>
        <v>0.84850000000000003</v>
      </c>
      <c r="F287" s="43">
        <f t="shared" ref="F287:F301" si="101">B287-B286</f>
        <v>5</v>
      </c>
      <c r="G287" s="42">
        <f t="shared" ref="G287:G301" si="102">E287*F287</f>
        <v>4.2424999999999997</v>
      </c>
      <c r="H287" s="43"/>
      <c r="I287" s="26"/>
      <c r="J287" s="26"/>
      <c r="K287" s="42"/>
      <c r="L287" s="43"/>
      <c r="M287" s="42"/>
      <c r="N287" s="30"/>
      <c r="O287" s="30"/>
      <c r="P287" s="30"/>
      <c r="Q287" s="32"/>
      <c r="R287" s="31"/>
    </row>
    <row r="288" spans="2:18" x14ac:dyDescent="0.2">
      <c r="B288" s="26">
        <v>11</v>
      </c>
      <c r="C288" s="27">
        <v>-0.129</v>
      </c>
      <c r="E288" s="42">
        <f t="shared" si="100"/>
        <v>0.36099999999999999</v>
      </c>
      <c r="F288" s="43">
        <f t="shared" si="101"/>
        <v>1</v>
      </c>
      <c r="G288" s="42">
        <f t="shared" si="102"/>
        <v>0.36099999999999999</v>
      </c>
      <c r="H288" s="43"/>
      <c r="I288" s="26"/>
      <c r="J288" s="26"/>
      <c r="K288" s="42"/>
      <c r="L288" s="43"/>
      <c r="M288" s="42"/>
      <c r="N288" s="30"/>
      <c r="O288" s="30"/>
      <c r="P288" s="30"/>
      <c r="Q288" s="32"/>
      <c r="R288" s="31"/>
    </row>
    <row r="289" spans="2:18" x14ac:dyDescent="0.2">
      <c r="B289" s="26">
        <v>12</v>
      </c>
      <c r="C289" s="27">
        <v>-0.28399999999999997</v>
      </c>
      <c r="D289" s="27"/>
      <c r="E289" s="42">
        <f t="shared" si="100"/>
        <v>-0.20649999999999999</v>
      </c>
      <c r="F289" s="43">
        <f t="shared" si="101"/>
        <v>1</v>
      </c>
      <c r="G289" s="42">
        <f t="shared" si="102"/>
        <v>-0.20649999999999999</v>
      </c>
      <c r="H289" s="43"/>
      <c r="I289" s="26"/>
      <c r="J289" s="26"/>
      <c r="K289" s="42"/>
      <c r="L289" s="43"/>
      <c r="M289" s="42"/>
      <c r="N289" s="30"/>
      <c r="O289" s="30"/>
      <c r="P289" s="30"/>
      <c r="Q289" s="32"/>
      <c r="R289" s="31"/>
    </row>
    <row r="290" spans="2:18" x14ac:dyDescent="0.2">
      <c r="B290" s="26">
        <v>13</v>
      </c>
      <c r="C290" s="27">
        <v>-0.39</v>
      </c>
      <c r="D290" s="27"/>
      <c r="E290" s="42">
        <f t="shared" si="100"/>
        <v>-0.33699999999999997</v>
      </c>
      <c r="F290" s="43">
        <f t="shared" si="101"/>
        <v>1</v>
      </c>
      <c r="G290" s="42">
        <f t="shared" si="102"/>
        <v>-0.33699999999999997</v>
      </c>
      <c r="H290" s="43"/>
      <c r="I290" s="26"/>
      <c r="J290" s="26"/>
      <c r="K290" s="42"/>
      <c r="L290" s="43"/>
      <c r="M290" s="42"/>
      <c r="N290" s="30"/>
      <c r="O290" s="30"/>
      <c r="P290" s="30"/>
      <c r="Q290" s="32"/>
      <c r="R290" s="31"/>
    </row>
    <row r="291" spans="2:18" x14ac:dyDescent="0.2">
      <c r="B291" s="26">
        <v>14</v>
      </c>
      <c r="C291" s="27">
        <v>-0.64900000000000002</v>
      </c>
      <c r="D291" s="27"/>
      <c r="E291" s="42">
        <f t="shared" si="100"/>
        <v>-0.51950000000000007</v>
      </c>
      <c r="F291" s="43">
        <f t="shared" si="101"/>
        <v>1</v>
      </c>
      <c r="G291" s="42">
        <f t="shared" si="102"/>
        <v>-0.51950000000000007</v>
      </c>
      <c r="H291" s="43"/>
      <c r="I291" s="26"/>
      <c r="J291" s="26"/>
      <c r="K291" s="42"/>
      <c r="L291" s="43"/>
      <c r="M291" s="42"/>
      <c r="N291" s="30"/>
      <c r="O291" s="30"/>
      <c r="P291" s="30"/>
      <c r="Q291" s="32"/>
      <c r="R291" s="31"/>
    </row>
    <row r="292" spans="2:18" x14ac:dyDescent="0.2">
      <c r="B292" s="26">
        <v>15</v>
      </c>
      <c r="C292" s="27">
        <v>-0.81899999999999995</v>
      </c>
      <c r="D292" s="27"/>
      <c r="E292" s="42">
        <f t="shared" si="100"/>
        <v>-0.73399999999999999</v>
      </c>
      <c r="F292" s="43">
        <f t="shared" si="101"/>
        <v>1</v>
      </c>
      <c r="G292" s="42">
        <f t="shared" si="102"/>
        <v>-0.73399999999999999</v>
      </c>
      <c r="H292" s="43"/>
      <c r="I292" s="26">
        <v>0</v>
      </c>
      <c r="J292" s="27">
        <v>0.84099999999999997</v>
      </c>
      <c r="K292" s="42"/>
      <c r="L292" s="43"/>
      <c r="M292" s="42"/>
      <c r="N292" s="30"/>
      <c r="O292" s="30"/>
      <c r="P292" s="30"/>
      <c r="Q292" s="32"/>
      <c r="R292" s="31"/>
    </row>
    <row r="293" spans="2:18" x14ac:dyDescent="0.2">
      <c r="B293" s="26">
        <v>15.5</v>
      </c>
      <c r="C293" s="27">
        <v>-0.88</v>
      </c>
      <c r="D293" s="27"/>
      <c r="E293" s="42">
        <f t="shared" si="100"/>
        <v>-0.84949999999999992</v>
      </c>
      <c r="F293" s="43">
        <f t="shared" si="101"/>
        <v>0.5</v>
      </c>
      <c r="G293" s="42">
        <f t="shared" si="102"/>
        <v>-0.42474999999999996</v>
      </c>
      <c r="H293" s="43"/>
      <c r="I293" s="26">
        <v>5</v>
      </c>
      <c r="J293" s="27">
        <v>0.84599999999999997</v>
      </c>
      <c r="K293" s="42">
        <f t="shared" ref="K293:K301" si="103">AVERAGE(J292,J293)</f>
        <v>0.84349999999999992</v>
      </c>
      <c r="L293" s="43">
        <f t="shared" ref="L293:L301" si="104">I293-I292</f>
        <v>5</v>
      </c>
      <c r="M293" s="42">
        <f t="shared" ref="M293:M301" si="105">L293*K293</f>
        <v>4.2174999999999994</v>
      </c>
      <c r="N293" s="34"/>
      <c r="O293" s="34"/>
      <c r="P293" s="34"/>
      <c r="Q293" s="32"/>
      <c r="R293" s="31"/>
    </row>
    <row r="294" spans="2:18" x14ac:dyDescent="0.2">
      <c r="B294" s="26">
        <v>16</v>
      </c>
      <c r="C294" s="27">
        <v>-0.82399999999999995</v>
      </c>
      <c r="D294" s="27"/>
      <c r="E294" s="42">
        <f t="shared" si="100"/>
        <v>-0.85199999999999998</v>
      </c>
      <c r="F294" s="43">
        <f t="shared" si="101"/>
        <v>0.5</v>
      </c>
      <c r="G294" s="42">
        <f t="shared" si="102"/>
        <v>-0.42599999999999999</v>
      </c>
      <c r="H294" s="43"/>
      <c r="I294" s="26">
        <v>10</v>
      </c>
      <c r="J294" s="27">
        <v>0.85099999999999998</v>
      </c>
      <c r="K294" s="42">
        <f t="shared" si="103"/>
        <v>0.84850000000000003</v>
      </c>
      <c r="L294" s="43">
        <f t="shared" si="104"/>
        <v>5</v>
      </c>
      <c r="M294" s="42">
        <f t="shared" si="105"/>
        <v>4.2424999999999997</v>
      </c>
      <c r="N294" s="30"/>
      <c r="O294" s="30"/>
      <c r="P294" s="30"/>
      <c r="Q294" s="32"/>
      <c r="R294" s="31"/>
    </row>
    <row r="295" spans="2:18" x14ac:dyDescent="0.2">
      <c r="B295" s="26">
        <v>17</v>
      </c>
      <c r="C295" s="27">
        <v>-0.64400000000000002</v>
      </c>
      <c r="D295" s="27"/>
      <c r="E295" s="42">
        <f t="shared" si="100"/>
        <v>-0.73399999999999999</v>
      </c>
      <c r="F295" s="43">
        <f t="shared" si="101"/>
        <v>1</v>
      </c>
      <c r="G295" s="42">
        <f t="shared" si="102"/>
        <v>-0.73399999999999999</v>
      </c>
      <c r="H295" s="23"/>
      <c r="I295" s="26">
        <v>11</v>
      </c>
      <c r="J295" s="27">
        <v>-0.129</v>
      </c>
      <c r="K295" s="42">
        <f t="shared" si="103"/>
        <v>0.36099999999999999</v>
      </c>
      <c r="L295" s="43">
        <f t="shared" si="104"/>
        <v>1</v>
      </c>
      <c r="M295" s="42">
        <f t="shared" si="105"/>
        <v>0.36099999999999999</v>
      </c>
      <c r="N295" s="34"/>
      <c r="O295" s="34"/>
      <c r="P295" s="34"/>
      <c r="Q295" s="32"/>
      <c r="R295" s="31"/>
    </row>
    <row r="296" spans="2:18" x14ac:dyDescent="0.2">
      <c r="B296" s="26">
        <v>18</v>
      </c>
      <c r="C296" s="27">
        <v>-0.45400000000000001</v>
      </c>
      <c r="E296" s="42">
        <f t="shared" si="100"/>
        <v>-0.54900000000000004</v>
      </c>
      <c r="F296" s="43">
        <f t="shared" si="101"/>
        <v>1</v>
      </c>
      <c r="G296" s="42">
        <f t="shared" si="102"/>
        <v>-0.54900000000000004</v>
      </c>
      <c r="H296" s="23"/>
      <c r="I296" s="38">
        <f>I295+(J295-J296)*1.5</f>
        <v>13.3565</v>
      </c>
      <c r="J296" s="39">
        <v>-1.7</v>
      </c>
      <c r="K296" s="42">
        <f t="shared" si="103"/>
        <v>-0.91449999999999998</v>
      </c>
      <c r="L296" s="43">
        <f t="shared" si="104"/>
        <v>2.3565000000000005</v>
      </c>
      <c r="M296" s="42">
        <f t="shared" si="105"/>
        <v>-2.1550192500000005</v>
      </c>
      <c r="N296" s="34"/>
      <c r="O296" s="34"/>
      <c r="P296" s="34"/>
      <c r="Q296" s="32"/>
      <c r="R296" s="31"/>
    </row>
    <row r="297" spans="2:18" x14ac:dyDescent="0.2">
      <c r="B297" s="26">
        <v>19</v>
      </c>
      <c r="C297" s="27">
        <v>-0.24399999999999999</v>
      </c>
      <c r="D297" s="27"/>
      <c r="E297" s="42">
        <f t="shared" si="100"/>
        <v>-0.34899999999999998</v>
      </c>
      <c r="F297" s="43">
        <f t="shared" si="101"/>
        <v>1</v>
      </c>
      <c r="G297" s="42">
        <f t="shared" si="102"/>
        <v>-0.34899999999999998</v>
      </c>
      <c r="H297" s="23"/>
      <c r="I297" s="45">
        <f>I296+2.5</f>
        <v>15.8565</v>
      </c>
      <c r="J297" s="46">
        <f>J296</f>
        <v>-1.7</v>
      </c>
      <c r="K297" s="42">
        <f t="shared" si="103"/>
        <v>-1.7</v>
      </c>
      <c r="L297" s="43">
        <f t="shared" si="104"/>
        <v>2.5</v>
      </c>
      <c r="M297" s="42">
        <f t="shared" si="105"/>
        <v>-4.25</v>
      </c>
      <c r="N297" s="30"/>
      <c r="O297" s="30"/>
      <c r="P297" s="30"/>
      <c r="R297" s="31"/>
    </row>
    <row r="298" spans="2:18" x14ac:dyDescent="0.2">
      <c r="B298" s="26">
        <v>20</v>
      </c>
      <c r="C298" s="27">
        <v>0.1</v>
      </c>
      <c r="D298" s="27"/>
      <c r="E298" s="42">
        <f t="shared" si="100"/>
        <v>-7.1999999999999995E-2</v>
      </c>
      <c r="F298" s="43">
        <f t="shared" si="101"/>
        <v>1</v>
      </c>
      <c r="G298" s="42">
        <f t="shared" si="102"/>
        <v>-7.1999999999999995E-2</v>
      </c>
      <c r="H298" s="23"/>
      <c r="I298" s="38">
        <f>I297+2.5</f>
        <v>18.3565</v>
      </c>
      <c r="J298" s="39">
        <f>J296</f>
        <v>-1.7</v>
      </c>
      <c r="K298" s="42">
        <f t="shared" si="103"/>
        <v>-1.7</v>
      </c>
      <c r="L298" s="43">
        <f t="shared" si="104"/>
        <v>2.5</v>
      </c>
      <c r="M298" s="42">
        <f t="shared" si="105"/>
        <v>-4.25</v>
      </c>
      <c r="N298" s="30"/>
      <c r="O298" s="30"/>
      <c r="P298" s="30"/>
      <c r="R298" s="31"/>
    </row>
    <row r="299" spans="2:18" x14ac:dyDescent="0.2">
      <c r="B299" s="26">
        <v>21</v>
      </c>
      <c r="C299" s="27">
        <v>0.51</v>
      </c>
      <c r="D299" s="27" t="s">
        <v>21</v>
      </c>
      <c r="E299" s="42">
        <f t="shared" si="100"/>
        <v>0.30499999999999999</v>
      </c>
      <c r="F299" s="43">
        <f t="shared" si="101"/>
        <v>1</v>
      </c>
      <c r="G299" s="42">
        <f t="shared" si="102"/>
        <v>0.30499999999999999</v>
      </c>
      <c r="H299" s="23"/>
      <c r="I299" s="38">
        <f>I298+(J299-J298)*1.5</f>
        <v>21.671500000000002</v>
      </c>
      <c r="J299" s="40">
        <v>0.51</v>
      </c>
      <c r="K299" s="42">
        <f t="shared" si="103"/>
        <v>-0.59499999999999997</v>
      </c>
      <c r="L299" s="43">
        <f t="shared" si="104"/>
        <v>3.3150000000000013</v>
      </c>
      <c r="M299" s="42">
        <f t="shared" si="105"/>
        <v>-1.9724250000000008</v>
      </c>
      <c r="N299" s="30"/>
      <c r="O299" s="30"/>
      <c r="P299" s="30"/>
      <c r="R299" s="31"/>
    </row>
    <row r="300" spans="2:18" x14ac:dyDescent="0.2">
      <c r="B300" s="28">
        <v>25</v>
      </c>
      <c r="C300" s="36">
        <v>0.51600000000000001</v>
      </c>
      <c r="E300" s="42">
        <f t="shared" si="100"/>
        <v>0.51300000000000001</v>
      </c>
      <c r="F300" s="43">
        <f t="shared" si="101"/>
        <v>4</v>
      </c>
      <c r="G300" s="42">
        <f t="shared" si="102"/>
        <v>2.052</v>
      </c>
      <c r="I300" s="28">
        <v>25</v>
      </c>
      <c r="J300" s="36">
        <v>0.51600000000000001</v>
      </c>
      <c r="K300" s="42">
        <f t="shared" si="103"/>
        <v>0.51300000000000001</v>
      </c>
      <c r="L300" s="43">
        <f t="shared" si="104"/>
        <v>3.3284999999999982</v>
      </c>
      <c r="M300" s="42">
        <f t="shared" si="105"/>
        <v>1.7075204999999991</v>
      </c>
      <c r="N300" s="30"/>
      <c r="O300" s="30"/>
      <c r="P300" s="30"/>
      <c r="R300" s="31"/>
    </row>
    <row r="301" spans="2:18" x14ac:dyDescent="0.2">
      <c r="B301" s="28">
        <v>30</v>
      </c>
      <c r="C301" s="36">
        <v>0.52600000000000002</v>
      </c>
      <c r="D301" s="27" t="s">
        <v>75</v>
      </c>
      <c r="E301" s="42">
        <f t="shared" si="100"/>
        <v>0.52100000000000002</v>
      </c>
      <c r="F301" s="43">
        <f t="shared" si="101"/>
        <v>5</v>
      </c>
      <c r="G301" s="42">
        <f t="shared" si="102"/>
        <v>2.605</v>
      </c>
      <c r="I301" s="28">
        <v>30</v>
      </c>
      <c r="J301" s="36">
        <v>0.52600000000000002</v>
      </c>
      <c r="K301" s="42">
        <f t="shared" si="103"/>
        <v>0.52100000000000002</v>
      </c>
      <c r="L301" s="43">
        <f t="shared" si="104"/>
        <v>5</v>
      </c>
      <c r="M301" s="42">
        <f t="shared" si="105"/>
        <v>2.605</v>
      </c>
      <c r="O301" s="34"/>
      <c r="P301" s="34"/>
    </row>
    <row r="302" spans="2:18" x14ac:dyDescent="0.2">
      <c r="B302" s="28"/>
      <c r="C302" s="36"/>
      <c r="D302" s="36"/>
      <c r="E302" s="42"/>
      <c r="F302" s="43"/>
      <c r="G302" s="42"/>
      <c r="I302" s="28"/>
      <c r="J302" s="28"/>
      <c r="K302" s="42"/>
      <c r="L302" s="43"/>
      <c r="M302" s="42"/>
      <c r="O302" s="24"/>
      <c r="P302" s="24"/>
    </row>
    <row r="303" spans="2:18" x14ac:dyDescent="0.2">
      <c r="B303" s="28"/>
      <c r="C303" s="36"/>
      <c r="D303" s="36"/>
      <c r="E303" s="42"/>
      <c r="F303" s="43"/>
      <c r="G303" s="42"/>
      <c r="I303" s="28"/>
      <c r="J303" s="28"/>
      <c r="K303" s="42"/>
      <c r="L303" s="43"/>
      <c r="M303" s="42"/>
      <c r="O303" s="24"/>
      <c r="P303" s="24"/>
    </row>
    <row r="304" spans="2:18" x14ac:dyDescent="0.2">
      <c r="B304" s="28"/>
      <c r="C304" s="36"/>
      <c r="D304" s="36"/>
      <c r="E304" s="42"/>
      <c r="F304" s="43"/>
      <c r="G304" s="42"/>
      <c r="H304" s="42"/>
      <c r="I304" s="28"/>
      <c r="J304" s="28"/>
      <c r="K304" s="42"/>
      <c r="L304" s="43"/>
      <c r="M304" s="42"/>
      <c r="N304" s="24"/>
      <c r="O304" s="24"/>
      <c r="P304" s="24"/>
    </row>
    <row r="305" spans="2:16" x14ac:dyDescent="0.2">
      <c r="B305" s="28"/>
      <c r="C305" s="36"/>
      <c r="D305" s="36"/>
      <c r="E305" s="42"/>
      <c r="F305" s="43"/>
      <c r="G305" s="42"/>
      <c r="H305" s="42"/>
      <c r="I305" s="28"/>
      <c r="J305" s="28"/>
      <c r="K305" s="42"/>
      <c r="L305" s="43"/>
      <c r="M305" s="42"/>
      <c r="N305" s="24"/>
      <c r="O305" s="24"/>
      <c r="P305" s="24"/>
    </row>
    <row r="306" spans="2:16" x14ac:dyDescent="0.2">
      <c r="B306" s="28"/>
      <c r="C306" s="36"/>
      <c r="D306" s="36"/>
      <c r="E306" s="42"/>
      <c r="F306" s="43"/>
      <c r="G306" s="42"/>
      <c r="H306" s="42"/>
      <c r="I306" s="28"/>
      <c r="J306" s="28"/>
      <c r="K306" s="42"/>
      <c r="L306" s="43"/>
      <c r="M306" s="42"/>
      <c r="N306" s="24"/>
      <c r="O306" s="24"/>
      <c r="P306" s="24"/>
    </row>
    <row r="307" spans="2:16" ht="15" x14ac:dyDescent="0.2">
      <c r="B307" s="44"/>
      <c r="C307" s="22"/>
      <c r="D307" s="22"/>
      <c r="E307" s="44"/>
      <c r="F307" s="47">
        <f>SUM(F286:F306)</f>
        <v>30</v>
      </c>
      <c r="G307" s="47">
        <f>SUM(G286:G306)</f>
        <v>9.4312499999999986</v>
      </c>
      <c r="H307" s="42"/>
      <c r="I307" s="42"/>
      <c r="J307" s="44"/>
      <c r="K307" s="44"/>
      <c r="L307" s="48">
        <f>SUM(L289:L306)</f>
        <v>30</v>
      </c>
      <c r="M307" s="48">
        <f>SUM(M289:M306)</f>
        <v>0.50607624999999734</v>
      </c>
      <c r="N307" s="24"/>
      <c r="O307" s="24"/>
      <c r="P307" s="24"/>
    </row>
    <row r="308" spans="2:16" ht="15" x14ac:dyDescent="0.2">
      <c r="B308" s="44"/>
      <c r="C308" s="22"/>
      <c r="D308" s="22"/>
      <c r="E308" s="44"/>
      <c r="F308" s="43"/>
      <c r="G308" s="42"/>
      <c r="H308" s="52" t="s">
        <v>72</v>
      </c>
      <c r="I308" s="52"/>
      <c r="J308" s="43">
        <f>G307</f>
        <v>9.4312499999999986</v>
      </c>
      <c r="K308" s="42" t="s">
        <v>73</v>
      </c>
      <c r="L308" s="43">
        <f>M307</f>
        <v>0.50607624999999734</v>
      </c>
      <c r="M308" s="42">
        <f>J308-L308</f>
        <v>8.9251737500000008</v>
      </c>
      <c r="N308" s="34"/>
      <c r="O308" s="24"/>
      <c r="P308" s="24"/>
    </row>
    <row r="321" spans="2:10" x14ac:dyDescent="0.2">
      <c r="B321" s="21"/>
      <c r="C321" s="21"/>
      <c r="D321" s="21"/>
      <c r="J321" s="21"/>
    </row>
    <row r="322" spans="2:10" x14ac:dyDescent="0.2">
      <c r="B322" s="21"/>
      <c r="C322" s="21"/>
      <c r="D322" s="21"/>
      <c r="J322" s="21"/>
    </row>
    <row r="323" spans="2:10" x14ac:dyDescent="0.2">
      <c r="B323" s="21"/>
      <c r="C323" s="21"/>
      <c r="D323" s="21"/>
      <c r="J323" s="21"/>
    </row>
    <row r="324" spans="2:10" x14ac:dyDescent="0.2">
      <c r="B324" s="21"/>
      <c r="C324" s="21"/>
      <c r="D324" s="21"/>
      <c r="J324" s="21"/>
    </row>
    <row r="325" spans="2:10" x14ac:dyDescent="0.2">
      <c r="B325" s="21"/>
      <c r="C325" s="21"/>
      <c r="D325" s="21"/>
      <c r="J325" s="21"/>
    </row>
    <row r="326" spans="2:10" x14ac:dyDescent="0.2">
      <c r="B326" s="21"/>
      <c r="C326" s="21"/>
      <c r="D326" s="21"/>
      <c r="J326" s="21"/>
    </row>
    <row r="327" spans="2:10" x14ac:dyDescent="0.2">
      <c r="B327" s="21"/>
      <c r="C327" s="21"/>
      <c r="D327" s="21"/>
      <c r="J327" s="21"/>
    </row>
    <row r="328" spans="2:10" x14ac:dyDescent="0.2">
      <c r="B328" s="21"/>
      <c r="C328" s="21"/>
      <c r="D328" s="21"/>
      <c r="J328" s="21"/>
    </row>
    <row r="329" spans="2:10" x14ac:dyDescent="0.2">
      <c r="B329" s="21"/>
      <c r="C329" s="21"/>
      <c r="D329" s="21"/>
      <c r="J329" s="21"/>
    </row>
    <row r="330" spans="2:10" x14ac:dyDescent="0.2">
      <c r="B330" s="21"/>
      <c r="C330" s="21"/>
      <c r="D330" s="21"/>
      <c r="J330" s="21"/>
    </row>
    <row r="331" spans="2:10" x14ac:dyDescent="0.2">
      <c r="B331" s="21"/>
      <c r="C331" s="21"/>
      <c r="D331" s="21"/>
      <c r="J331" s="21"/>
    </row>
    <row r="332" spans="2:10" x14ac:dyDescent="0.2">
      <c r="B332" s="21"/>
      <c r="C332" s="21"/>
      <c r="D332" s="21"/>
      <c r="J332" s="21"/>
    </row>
    <row r="333" spans="2:10" x14ac:dyDescent="0.2">
      <c r="B333" s="21"/>
      <c r="C333" s="21"/>
      <c r="D333" s="21"/>
      <c r="J333" s="21"/>
    </row>
    <row r="334" spans="2:10" x14ac:dyDescent="0.2">
      <c r="B334" s="21"/>
      <c r="C334" s="21"/>
      <c r="D334" s="21"/>
      <c r="J334" s="21"/>
    </row>
    <row r="335" spans="2:10" x14ac:dyDescent="0.2">
      <c r="B335" s="21"/>
      <c r="C335" s="21"/>
      <c r="D335" s="21"/>
      <c r="J335" s="21"/>
    </row>
    <row r="336" spans="2:10" x14ac:dyDescent="0.2">
      <c r="B336" s="21"/>
      <c r="C336" s="21"/>
      <c r="D336" s="21"/>
      <c r="J336" s="21"/>
    </row>
    <row r="337" spans="2:10" x14ac:dyDescent="0.2">
      <c r="B337" s="21"/>
      <c r="C337" s="21"/>
      <c r="D337" s="21"/>
      <c r="J337" s="21"/>
    </row>
    <row r="338" spans="2:10" x14ac:dyDescent="0.2">
      <c r="B338" s="21"/>
      <c r="C338" s="21"/>
      <c r="D338" s="21"/>
      <c r="J338" s="21"/>
    </row>
    <row r="339" spans="2:10" x14ac:dyDescent="0.2">
      <c r="B339" s="21"/>
      <c r="C339" s="21"/>
      <c r="D339" s="21"/>
      <c r="J339" s="21"/>
    </row>
    <row r="340" spans="2:10" x14ac:dyDescent="0.2">
      <c r="B340" s="21"/>
      <c r="C340" s="21"/>
      <c r="D340" s="21"/>
      <c r="J340" s="21"/>
    </row>
    <row r="341" spans="2:10" x14ac:dyDescent="0.2">
      <c r="B341" s="21"/>
      <c r="C341" s="21"/>
      <c r="D341" s="21"/>
      <c r="J341" s="21"/>
    </row>
    <row r="342" spans="2:10" x14ac:dyDescent="0.2">
      <c r="B342" s="21"/>
      <c r="C342" s="21"/>
      <c r="D342" s="21"/>
      <c r="J342" s="21"/>
    </row>
    <row r="343" spans="2:10" x14ac:dyDescent="0.2">
      <c r="B343" s="21"/>
      <c r="C343" s="21"/>
      <c r="D343" s="21"/>
      <c r="J343" s="21"/>
    </row>
    <row r="344" spans="2:10" x14ac:dyDescent="0.2">
      <c r="B344" s="21"/>
      <c r="C344" s="21"/>
      <c r="D344" s="21"/>
      <c r="J344" s="21"/>
    </row>
    <row r="345" spans="2:10" x14ac:dyDescent="0.2">
      <c r="B345" s="21"/>
      <c r="C345" s="21"/>
      <c r="D345" s="21"/>
      <c r="J345" s="21"/>
    </row>
    <row r="346" spans="2:10" x14ac:dyDescent="0.2">
      <c r="B346" s="21"/>
      <c r="C346" s="21"/>
      <c r="D346" s="21"/>
      <c r="J346" s="21"/>
    </row>
    <row r="347" spans="2:10" x14ac:dyDescent="0.2">
      <c r="B347" s="21"/>
      <c r="C347" s="21"/>
      <c r="D347" s="21"/>
      <c r="J347" s="21"/>
    </row>
    <row r="348" spans="2:10" x14ac:dyDescent="0.2">
      <c r="B348" s="21"/>
      <c r="C348" s="21"/>
      <c r="D348" s="21"/>
      <c r="J348" s="21"/>
    </row>
    <row r="349" spans="2:10" x14ac:dyDescent="0.2">
      <c r="B349" s="21"/>
      <c r="C349" s="21"/>
      <c r="D349" s="21"/>
      <c r="J349" s="21"/>
    </row>
    <row r="350" spans="2:10" x14ac:dyDescent="0.2">
      <c r="B350" s="21"/>
      <c r="C350" s="21"/>
      <c r="D350" s="21"/>
      <c r="J350" s="21"/>
    </row>
    <row r="351" spans="2:10" x14ac:dyDescent="0.2">
      <c r="B351" s="21"/>
      <c r="C351" s="21"/>
      <c r="D351" s="21"/>
      <c r="J351" s="21"/>
    </row>
    <row r="352" spans="2:10" x14ac:dyDescent="0.2">
      <c r="B352" s="21"/>
      <c r="C352" s="21"/>
      <c r="D352" s="21"/>
      <c r="J352" s="21"/>
    </row>
    <row r="353" spans="2:10" x14ac:dyDescent="0.2">
      <c r="B353" s="21"/>
      <c r="C353" s="21"/>
      <c r="D353" s="21"/>
      <c r="J353" s="21"/>
    </row>
    <row r="354" spans="2:10" x14ac:dyDescent="0.2">
      <c r="B354" s="21"/>
      <c r="C354" s="21"/>
      <c r="D354" s="21"/>
      <c r="J354" s="21"/>
    </row>
    <row r="355" spans="2:10" x14ac:dyDescent="0.2">
      <c r="B355" s="21"/>
      <c r="C355" s="21"/>
      <c r="D355" s="21"/>
      <c r="J355" s="21"/>
    </row>
    <row r="356" spans="2:10" x14ac:dyDescent="0.2">
      <c r="B356" s="21"/>
      <c r="C356" s="21"/>
      <c r="D356" s="21"/>
      <c r="J356" s="21"/>
    </row>
    <row r="357" spans="2:10" x14ac:dyDescent="0.2">
      <c r="B357" s="21"/>
      <c r="C357" s="21"/>
      <c r="D357" s="21"/>
      <c r="J357" s="21"/>
    </row>
    <row r="358" spans="2:10" x14ac:dyDescent="0.2">
      <c r="B358" s="21"/>
      <c r="C358" s="21"/>
      <c r="D358" s="21"/>
      <c r="J358" s="21"/>
    </row>
    <row r="359" spans="2:10" x14ac:dyDescent="0.2">
      <c r="B359" s="21"/>
      <c r="C359" s="21"/>
      <c r="D359" s="21"/>
      <c r="J359" s="21"/>
    </row>
    <row r="360" spans="2:10" x14ac:dyDescent="0.2">
      <c r="B360" s="21"/>
      <c r="C360" s="21"/>
      <c r="D360" s="21"/>
      <c r="J360" s="21"/>
    </row>
    <row r="361" spans="2:10" x14ac:dyDescent="0.2">
      <c r="B361" s="21"/>
      <c r="C361" s="21"/>
      <c r="D361" s="21"/>
      <c r="J361" s="21"/>
    </row>
    <row r="362" spans="2:10" x14ac:dyDescent="0.2">
      <c r="B362" s="21"/>
      <c r="C362" s="21"/>
      <c r="D362" s="21"/>
      <c r="J362" s="21"/>
    </row>
    <row r="363" spans="2:10" x14ac:dyDescent="0.2">
      <c r="B363" s="21"/>
      <c r="C363" s="21"/>
      <c r="D363" s="21"/>
      <c r="J363" s="21"/>
    </row>
    <row r="364" spans="2:10" x14ac:dyDescent="0.2">
      <c r="B364" s="21"/>
      <c r="C364" s="21"/>
      <c r="D364" s="21"/>
      <c r="J364" s="21"/>
    </row>
    <row r="365" spans="2:10" x14ac:dyDescent="0.2">
      <c r="B365" s="21"/>
      <c r="C365" s="21"/>
      <c r="D365" s="21"/>
      <c r="J365" s="21"/>
    </row>
    <row r="366" spans="2:10" x14ac:dyDescent="0.2">
      <c r="B366" s="21"/>
      <c r="C366" s="21"/>
      <c r="D366" s="21"/>
      <c r="J366" s="21"/>
    </row>
    <row r="367" spans="2:10" x14ac:dyDescent="0.2">
      <c r="B367" s="21"/>
      <c r="C367" s="21"/>
      <c r="D367" s="21"/>
      <c r="J367" s="21"/>
    </row>
    <row r="368" spans="2:10" x14ac:dyDescent="0.2">
      <c r="B368" s="21"/>
      <c r="C368" s="21"/>
      <c r="D368" s="21"/>
      <c r="J368" s="21"/>
    </row>
    <row r="369" spans="2:10" x14ac:dyDescent="0.2">
      <c r="B369" s="21"/>
      <c r="C369" s="21"/>
      <c r="D369" s="21"/>
      <c r="J369" s="21"/>
    </row>
    <row r="370" spans="2:10" x14ac:dyDescent="0.2">
      <c r="B370" s="21"/>
      <c r="C370" s="21"/>
      <c r="D370" s="21"/>
      <c r="J370" s="21"/>
    </row>
    <row r="371" spans="2:10" x14ac:dyDescent="0.2">
      <c r="B371" s="21"/>
      <c r="C371" s="21"/>
      <c r="D371" s="21"/>
      <c r="J371" s="21"/>
    </row>
    <row r="372" spans="2:10" x14ac:dyDescent="0.2">
      <c r="B372" s="21"/>
      <c r="C372" s="21"/>
      <c r="D372" s="21"/>
      <c r="J372" s="21"/>
    </row>
    <row r="373" spans="2:10" x14ac:dyDescent="0.2">
      <c r="B373" s="21"/>
      <c r="C373" s="21"/>
      <c r="D373" s="21"/>
      <c r="J373" s="21"/>
    </row>
    <row r="374" spans="2:10" x14ac:dyDescent="0.2">
      <c r="B374" s="21"/>
      <c r="C374" s="21"/>
      <c r="D374" s="21"/>
      <c r="J374" s="21"/>
    </row>
    <row r="375" spans="2:10" x14ac:dyDescent="0.2">
      <c r="B375" s="21"/>
      <c r="C375" s="21"/>
      <c r="D375" s="21"/>
      <c r="J375" s="21"/>
    </row>
    <row r="376" spans="2:10" x14ac:dyDescent="0.2">
      <c r="B376" s="21"/>
      <c r="C376" s="21"/>
      <c r="D376" s="21"/>
      <c r="J376" s="21"/>
    </row>
    <row r="377" spans="2:10" x14ac:dyDescent="0.2">
      <c r="B377" s="21"/>
      <c r="C377" s="21"/>
      <c r="D377" s="21"/>
      <c r="J377" s="21"/>
    </row>
    <row r="378" spans="2:10" x14ac:dyDescent="0.2">
      <c r="B378" s="21"/>
      <c r="C378" s="21"/>
      <c r="D378" s="21"/>
      <c r="J378" s="21"/>
    </row>
    <row r="379" spans="2:10" x14ac:dyDescent="0.2">
      <c r="B379" s="21"/>
      <c r="C379" s="21"/>
      <c r="D379" s="21"/>
      <c r="J379" s="21"/>
    </row>
    <row r="380" spans="2:10" x14ac:dyDescent="0.2">
      <c r="B380" s="21"/>
      <c r="C380" s="21"/>
      <c r="D380" s="21"/>
      <c r="J380" s="21"/>
    </row>
    <row r="381" spans="2:10" x14ac:dyDescent="0.2">
      <c r="B381" s="21"/>
      <c r="C381" s="21"/>
      <c r="D381" s="21"/>
      <c r="J381" s="21"/>
    </row>
    <row r="382" spans="2:10" x14ac:dyDescent="0.2">
      <c r="B382" s="21"/>
      <c r="C382" s="21"/>
      <c r="D382" s="21"/>
      <c r="J382" s="21"/>
    </row>
    <row r="383" spans="2:10" x14ac:dyDescent="0.2">
      <c r="B383" s="21"/>
      <c r="C383" s="21"/>
      <c r="D383" s="21"/>
      <c r="J383" s="21"/>
    </row>
    <row r="384" spans="2:10" x14ac:dyDescent="0.2">
      <c r="B384" s="21"/>
      <c r="C384" s="21"/>
      <c r="D384" s="21"/>
      <c r="J384" s="21"/>
    </row>
    <row r="385" spans="2:10" x14ac:dyDescent="0.2">
      <c r="B385" s="21"/>
      <c r="C385" s="21"/>
      <c r="D385" s="21"/>
      <c r="J385" s="21"/>
    </row>
    <row r="386" spans="2:10" x14ac:dyDescent="0.2">
      <c r="B386" s="21"/>
      <c r="C386" s="21"/>
      <c r="D386" s="21"/>
      <c r="J386" s="21"/>
    </row>
    <row r="387" spans="2:10" x14ac:dyDescent="0.2">
      <c r="B387" s="21"/>
      <c r="C387" s="21"/>
      <c r="D387" s="21"/>
      <c r="J387" s="21"/>
    </row>
    <row r="388" spans="2:10" x14ac:dyDescent="0.2">
      <c r="B388" s="21"/>
      <c r="C388" s="21"/>
      <c r="D388" s="21"/>
      <c r="J388" s="21"/>
    </row>
    <row r="389" spans="2:10" x14ac:dyDescent="0.2">
      <c r="B389" s="21"/>
      <c r="C389" s="21"/>
      <c r="D389" s="21"/>
      <c r="J389" s="21"/>
    </row>
    <row r="390" spans="2:10" x14ac:dyDescent="0.2">
      <c r="B390" s="21"/>
      <c r="C390" s="21"/>
      <c r="D390" s="21"/>
      <c r="J390" s="21"/>
    </row>
    <row r="391" spans="2:10" x14ac:dyDescent="0.2">
      <c r="B391" s="21"/>
      <c r="C391" s="21"/>
      <c r="D391" s="21"/>
      <c r="J391" s="21"/>
    </row>
    <row r="392" spans="2:10" x14ac:dyDescent="0.2">
      <c r="B392" s="21"/>
      <c r="C392" s="21"/>
      <c r="D392" s="21"/>
      <c r="J392" s="21"/>
    </row>
    <row r="393" spans="2:10" x14ac:dyDescent="0.2">
      <c r="B393" s="21"/>
      <c r="C393" s="21"/>
      <c r="D393" s="21"/>
      <c r="J393" s="21"/>
    </row>
    <row r="394" spans="2:10" x14ac:dyDescent="0.2">
      <c r="B394" s="21"/>
      <c r="C394" s="21"/>
      <c r="D394" s="21"/>
      <c r="J394" s="21"/>
    </row>
    <row r="395" spans="2:10" x14ac:dyDescent="0.2">
      <c r="B395" s="21"/>
      <c r="C395" s="21"/>
      <c r="D395" s="21"/>
      <c r="J395" s="21"/>
    </row>
    <row r="396" spans="2:10" x14ac:dyDescent="0.2">
      <c r="B396" s="21"/>
      <c r="C396" s="21"/>
      <c r="D396" s="21"/>
      <c r="J396" s="21"/>
    </row>
    <row r="397" spans="2:10" x14ac:dyDescent="0.2">
      <c r="B397" s="21"/>
      <c r="C397" s="21"/>
      <c r="D397" s="21"/>
      <c r="J397" s="21"/>
    </row>
    <row r="398" spans="2:10" x14ac:dyDescent="0.2">
      <c r="B398" s="21"/>
      <c r="C398" s="21"/>
      <c r="D398" s="21"/>
      <c r="J398" s="21"/>
    </row>
    <row r="399" spans="2:10" x14ac:dyDescent="0.2">
      <c r="B399" s="21"/>
      <c r="C399" s="21"/>
      <c r="D399" s="21"/>
      <c r="J399" s="21"/>
    </row>
    <row r="400" spans="2:10" x14ac:dyDescent="0.2">
      <c r="B400" s="21"/>
      <c r="C400" s="21"/>
      <c r="D400" s="21"/>
      <c r="J400" s="21"/>
    </row>
    <row r="401" spans="2:10" x14ac:dyDescent="0.2">
      <c r="B401" s="21"/>
      <c r="C401" s="21"/>
      <c r="D401" s="21"/>
      <c r="J401" s="21"/>
    </row>
    <row r="402" spans="2:10" x14ac:dyDescent="0.2">
      <c r="B402" s="21"/>
      <c r="C402" s="21"/>
      <c r="D402" s="21"/>
      <c r="J402" s="21"/>
    </row>
    <row r="403" spans="2:10" x14ac:dyDescent="0.2">
      <c r="B403" s="21"/>
      <c r="C403" s="21"/>
      <c r="D403" s="21"/>
      <c r="J403" s="21"/>
    </row>
    <row r="404" spans="2:10" x14ac:dyDescent="0.2">
      <c r="B404" s="21"/>
      <c r="C404" s="21"/>
      <c r="D404" s="21"/>
      <c r="J404" s="21"/>
    </row>
    <row r="405" spans="2:10" x14ac:dyDescent="0.2">
      <c r="B405" s="21"/>
      <c r="C405" s="21"/>
      <c r="D405" s="21"/>
      <c r="J405" s="21"/>
    </row>
    <row r="406" spans="2:10" x14ac:dyDescent="0.2">
      <c r="B406" s="21"/>
      <c r="C406" s="21"/>
      <c r="D406" s="21"/>
      <c r="J406" s="21"/>
    </row>
    <row r="407" spans="2:10" x14ac:dyDescent="0.2">
      <c r="B407" s="21"/>
      <c r="C407" s="21"/>
      <c r="D407" s="21"/>
      <c r="J407" s="21"/>
    </row>
    <row r="408" spans="2:10" x14ac:dyDescent="0.2">
      <c r="B408" s="21"/>
      <c r="C408" s="21"/>
      <c r="D408" s="21"/>
      <c r="J408" s="21"/>
    </row>
    <row r="409" spans="2:10" x14ac:dyDescent="0.2">
      <c r="B409" s="21"/>
      <c r="C409" s="21"/>
      <c r="D409" s="21"/>
      <c r="J409" s="21"/>
    </row>
    <row r="410" spans="2:10" x14ac:dyDescent="0.2">
      <c r="B410" s="21"/>
      <c r="C410" s="21"/>
      <c r="D410" s="21"/>
      <c r="J410" s="21"/>
    </row>
    <row r="411" spans="2:10" x14ac:dyDescent="0.2">
      <c r="B411" s="21"/>
      <c r="C411" s="21"/>
      <c r="D411" s="21"/>
      <c r="J411" s="21"/>
    </row>
    <row r="412" spans="2:10" x14ac:dyDescent="0.2">
      <c r="B412" s="21"/>
      <c r="C412" s="21"/>
      <c r="D412" s="21"/>
      <c r="J412" s="21"/>
    </row>
    <row r="413" spans="2:10" x14ac:dyDescent="0.2">
      <c r="B413" s="21"/>
      <c r="C413" s="21"/>
      <c r="D413" s="21"/>
      <c r="J413" s="21"/>
    </row>
    <row r="414" spans="2:10" x14ac:dyDescent="0.2">
      <c r="B414" s="21"/>
      <c r="C414" s="21"/>
      <c r="D414" s="21"/>
      <c r="J414" s="21"/>
    </row>
    <row r="415" spans="2:10" x14ac:dyDescent="0.2">
      <c r="B415" s="21"/>
      <c r="C415" s="21"/>
      <c r="D415" s="21"/>
      <c r="J415" s="21"/>
    </row>
    <row r="416" spans="2:10" x14ac:dyDescent="0.2">
      <c r="B416" s="21"/>
      <c r="C416" s="21"/>
      <c r="D416" s="21"/>
      <c r="J416" s="21"/>
    </row>
    <row r="417" spans="2:10" x14ac:dyDescent="0.2">
      <c r="B417" s="21"/>
      <c r="C417" s="21"/>
      <c r="D417" s="21"/>
      <c r="J417" s="21"/>
    </row>
    <row r="418" spans="2:10" x14ac:dyDescent="0.2">
      <c r="B418" s="21"/>
      <c r="C418" s="21"/>
      <c r="D418" s="21"/>
      <c r="J418" s="21"/>
    </row>
    <row r="419" spans="2:10" x14ac:dyDescent="0.2">
      <c r="B419" s="21"/>
      <c r="C419" s="21"/>
      <c r="D419" s="21"/>
      <c r="J419" s="21"/>
    </row>
    <row r="420" spans="2:10" x14ac:dyDescent="0.2">
      <c r="B420" s="21"/>
      <c r="C420" s="21"/>
      <c r="D420" s="21"/>
      <c r="J420" s="21"/>
    </row>
    <row r="421" spans="2:10" x14ac:dyDescent="0.2">
      <c r="B421" s="21"/>
      <c r="C421" s="21"/>
      <c r="D421" s="21"/>
      <c r="J421" s="21"/>
    </row>
    <row r="422" spans="2:10" x14ac:dyDescent="0.2">
      <c r="B422" s="21"/>
      <c r="C422" s="21"/>
      <c r="D422" s="21"/>
      <c r="J422" s="21"/>
    </row>
    <row r="423" spans="2:10" x14ac:dyDescent="0.2">
      <c r="B423" s="21"/>
      <c r="C423" s="21"/>
      <c r="D423" s="21"/>
      <c r="J423" s="21"/>
    </row>
    <row r="424" spans="2:10" x14ac:dyDescent="0.2">
      <c r="B424" s="21"/>
      <c r="C424" s="21"/>
      <c r="D424" s="21"/>
      <c r="J424" s="21"/>
    </row>
    <row r="425" spans="2:10" x14ac:dyDescent="0.2">
      <c r="B425" s="21"/>
      <c r="C425" s="21"/>
      <c r="D425" s="21"/>
      <c r="J425" s="21"/>
    </row>
    <row r="426" spans="2:10" x14ac:dyDescent="0.2">
      <c r="B426" s="21"/>
      <c r="C426" s="21"/>
      <c r="D426" s="21"/>
      <c r="J426" s="21"/>
    </row>
    <row r="427" spans="2:10" x14ac:dyDescent="0.2">
      <c r="B427" s="21"/>
      <c r="C427" s="21"/>
      <c r="D427" s="21"/>
      <c r="J427" s="21"/>
    </row>
    <row r="428" spans="2:10" x14ac:dyDescent="0.2">
      <c r="B428" s="21"/>
      <c r="C428" s="21"/>
      <c r="D428" s="21"/>
      <c r="J428" s="21"/>
    </row>
    <row r="429" spans="2:10" x14ac:dyDescent="0.2">
      <c r="B429" s="21"/>
      <c r="C429" s="21"/>
      <c r="D429" s="21"/>
      <c r="J429" s="21"/>
    </row>
    <row r="430" spans="2:10" x14ac:dyDescent="0.2">
      <c r="B430" s="21"/>
      <c r="C430" s="21"/>
      <c r="D430" s="21"/>
      <c r="J430" s="21"/>
    </row>
    <row r="431" spans="2:10" x14ac:dyDescent="0.2">
      <c r="B431" s="21"/>
      <c r="C431" s="21"/>
      <c r="D431" s="21"/>
      <c r="J431" s="21"/>
    </row>
    <row r="432" spans="2:10" x14ac:dyDescent="0.2">
      <c r="B432" s="21"/>
      <c r="C432" s="21"/>
      <c r="D432" s="21"/>
      <c r="J432" s="21"/>
    </row>
    <row r="433" spans="2:10" x14ac:dyDescent="0.2">
      <c r="B433" s="21"/>
      <c r="C433" s="21"/>
      <c r="D433" s="21"/>
      <c r="J433" s="21"/>
    </row>
    <row r="434" spans="2:10" x14ac:dyDescent="0.2">
      <c r="B434" s="21"/>
      <c r="C434" s="21"/>
      <c r="D434" s="21"/>
      <c r="J434" s="21"/>
    </row>
    <row r="435" spans="2:10" x14ac:dyDescent="0.2">
      <c r="B435" s="21"/>
      <c r="C435" s="21"/>
      <c r="D435" s="21"/>
      <c r="J435" s="21"/>
    </row>
    <row r="436" spans="2:10" x14ac:dyDescent="0.2">
      <c r="B436" s="21"/>
      <c r="C436" s="21"/>
      <c r="D436" s="21"/>
      <c r="J436" s="21"/>
    </row>
    <row r="437" spans="2:10" x14ac:dyDescent="0.2">
      <c r="B437" s="21"/>
      <c r="C437" s="21"/>
      <c r="D437" s="21"/>
      <c r="J437" s="21"/>
    </row>
    <row r="438" spans="2:10" x14ac:dyDescent="0.2">
      <c r="B438" s="21"/>
      <c r="C438" s="21"/>
      <c r="D438" s="21"/>
      <c r="J438" s="21"/>
    </row>
    <row r="439" spans="2:10" x14ac:dyDescent="0.2">
      <c r="B439" s="21"/>
      <c r="C439" s="21"/>
      <c r="D439" s="21"/>
      <c r="J439" s="21"/>
    </row>
    <row r="440" spans="2:10" x14ac:dyDescent="0.2">
      <c r="B440" s="21"/>
      <c r="C440" s="21"/>
      <c r="D440" s="21"/>
      <c r="J440" s="21"/>
    </row>
    <row r="441" spans="2:10" x14ac:dyDescent="0.2">
      <c r="B441" s="21"/>
      <c r="C441" s="21"/>
      <c r="D441" s="21"/>
      <c r="J441" s="21"/>
    </row>
    <row r="442" spans="2:10" x14ac:dyDescent="0.2">
      <c r="B442" s="21"/>
      <c r="C442" s="21"/>
      <c r="D442" s="21"/>
      <c r="J442" s="21"/>
    </row>
    <row r="443" spans="2:10" x14ac:dyDescent="0.2">
      <c r="B443" s="21"/>
      <c r="C443" s="21"/>
      <c r="D443" s="21"/>
      <c r="J443" s="21"/>
    </row>
    <row r="444" spans="2:10" x14ac:dyDescent="0.2">
      <c r="B444" s="21"/>
      <c r="C444" s="21"/>
      <c r="D444" s="21"/>
      <c r="J444" s="21"/>
    </row>
    <row r="445" spans="2:10" x14ac:dyDescent="0.2">
      <c r="B445" s="21"/>
      <c r="C445" s="21"/>
      <c r="D445" s="21"/>
      <c r="J445" s="21"/>
    </row>
    <row r="446" spans="2:10" x14ac:dyDescent="0.2">
      <c r="B446" s="21"/>
      <c r="C446" s="21"/>
      <c r="D446" s="21"/>
      <c r="J446" s="21"/>
    </row>
    <row r="447" spans="2:10" x14ac:dyDescent="0.2">
      <c r="B447" s="21"/>
      <c r="C447" s="21"/>
      <c r="D447" s="21"/>
      <c r="J447" s="21"/>
    </row>
    <row r="448" spans="2:10" x14ac:dyDescent="0.2">
      <c r="B448" s="21"/>
      <c r="C448" s="21"/>
      <c r="D448" s="21"/>
      <c r="J448" s="21"/>
    </row>
    <row r="449" spans="2:10" x14ac:dyDescent="0.2">
      <c r="B449" s="21"/>
      <c r="C449" s="21"/>
      <c r="D449" s="21"/>
      <c r="J449" s="21"/>
    </row>
    <row r="450" spans="2:10" x14ac:dyDescent="0.2">
      <c r="B450" s="21"/>
      <c r="C450" s="21"/>
      <c r="D450" s="21"/>
      <c r="J450" s="21"/>
    </row>
    <row r="451" spans="2:10" x14ac:dyDescent="0.2">
      <c r="B451" s="21"/>
      <c r="C451" s="21"/>
      <c r="D451" s="21"/>
      <c r="J451" s="21"/>
    </row>
    <row r="452" spans="2:10" x14ac:dyDescent="0.2">
      <c r="B452" s="21"/>
      <c r="C452" s="21"/>
      <c r="D452" s="21"/>
      <c r="J452" s="21"/>
    </row>
    <row r="453" spans="2:10" x14ac:dyDescent="0.2">
      <c r="B453" s="21"/>
      <c r="C453" s="21"/>
      <c r="D453" s="21"/>
      <c r="J453" s="21"/>
    </row>
    <row r="454" spans="2:10" x14ac:dyDescent="0.2">
      <c r="B454" s="21"/>
      <c r="C454" s="21"/>
      <c r="D454" s="21"/>
      <c r="J454" s="21"/>
    </row>
    <row r="455" spans="2:10" x14ac:dyDescent="0.2">
      <c r="B455" s="21"/>
      <c r="C455" s="21"/>
      <c r="D455" s="21"/>
      <c r="J455" s="21"/>
    </row>
    <row r="456" spans="2:10" x14ac:dyDescent="0.2">
      <c r="B456" s="21"/>
      <c r="C456" s="21"/>
      <c r="D456" s="21"/>
      <c r="J456" s="21"/>
    </row>
    <row r="457" spans="2:10" x14ac:dyDescent="0.2">
      <c r="B457" s="21"/>
      <c r="C457" s="21"/>
      <c r="D457" s="21"/>
      <c r="J457" s="21"/>
    </row>
    <row r="458" spans="2:10" x14ac:dyDescent="0.2">
      <c r="B458" s="21"/>
      <c r="C458" s="21"/>
      <c r="D458" s="21"/>
      <c r="J458" s="21"/>
    </row>
    <row r="459" spans="2:10" x14ac:dyDescent="0.2">
      <c r="B459" s="21"/>
      <c r="C459" s="21"/>
      <c r="D459" s="21"/>
      <c r="J459" s="21"/>
    </row>
    <row r="460" spans="2:10" x14ac:dyDescent="0.2">
      <c r="B460" s="21"/>
      <c r="C460" s="21"/>
      <c r="D460" s="21"/>
      <c r="J460" s="21"/>
    </row>
    <row r="461" spans="2:10" x14ac:dyDescent="0.2">
      <c r="B461" s="21"/>
      <c r="C461" s="21"/>
      <c r="D461" s="21"/>
      <c r="J461" s="21"/>
    </row>
    <row r="462" spans="2:10" x14ac:dyDescent="0.2">
      <c r="B462" s="21"/>
      <c r="C462" s="21"/>
      <c r="D462" s="21"/>
      <c r="J462" s="21"/>
    </row>
    <row r="463" spans="2:10" x14ac:dyDescent="0.2">
      <c r="B463" s="21"/>
      <c r="C463" s="21"/>
      <c r="D463" s="21"/>
      <c r="J463" s="21"/>
    </row>
    <row r="464" spans="2:10" x14ac:dyDescent="0.2">
      <c r="B464" s="21"/>
      <c r="C464" s="21"/>
      <c r="D464" s="21"/>
      <c r="J464" s="21"/>
    </row>
    <row r="465" spans="2:10" x14ac:dyDescent="0.2">
      <c r="B465" s="21"/>
      <c r="C465" s="21"/>
      <c r="D465" s="21"/>
      <c r="J465" s="21"/>
    </row>
    <row r="466" spans="2:10" x14ac:dyDescent="0.2">
      <c r="B466" s="21"/>
      <c r="C466" s="21"/>
      <c r="D466" s="21"/>
      <c r="J466" s="21"/>
    </row>
    <row r="467" spans="2:10" x14ac:dyDescent="0.2">
      <c r="B467" s="21"/>
      <c r="C467" s="21"/>
      <c r="D467" s="21"/>
      <c r="J467" s="21"/>
    </row>
    <row r="468" spans="2:10" x14ac:dyDescent="0.2">
      <c r="B468" s="21"/>
      <c r="C468" s="21"/>
      <c r="D468" s="21"/>
      <c r="J468" s="21"/>
    </row>
    <row r="469" spans="2:10" x14ac:dyDescent="0.2">
      <c r="B469" s="21"/>
      <c r="C469" s="21"/>
      <c r="D469" s="21"/>
      <c r="J469" s="21"/>
    </row>
    <row r="470" spans="2:10" x14ac:dyDescent="0.2">
      <c r="B470" s="21"/>
      <c r="C470" s="21"/>
      <c r="D470" s="21"/>
      <c r="J470" s="21"/>
    </row>
    <row r="471" spans="2:10" x14ac:dyDescent="0.2">
      <c r="B471" s="21"/>
      <c r="C471" s="21"/>
      <c r="D471" s="21"/>
      <c r="J471" s="21"/>
    </row>
    <row r="472" spans="2:10" x14ac:dyDescent="0.2">
      <c r="B472" s="21"/>
      <c r="C472" s="21"/>
      <c r="D472" s="21"/>
      <c r="J472" s="21"/>
    </row>
    <row r="473" spans="2:10" x14ac:dyDescent="0.2">
      <c r="B473" s="21"/>
      <c r="C473" s="21"/>
      <c r="D473" s="21"/>
      <c r="J473" s="21"/>
    </row>
    <row r="474" spans="2:10" x14ac:dyDescent="0.2">
      <c r="B474" s="21"/>
      <c r="C474" s="21"/>
      <c r="D474" s="21"/>
      <c r="J474" s="21"/>
    </row>
    <row r="475" spans="2:10" x14ac:dyDescent="0.2">
      <c r="B475" s="21"/>
      <c r="C475" s="21"/>
      <c r="D475" s="21"/>
      <c r="J475" s="21"/>
    </row>
    <row r="476" spans="2:10" x14ac:dyDescent="0.2">
      <c r="B476" s="21"/>
      <c r="C476" s="21"/>
      <c r="D476" s="21"/>
      <c r="J476" s="21"/>
    </row>
    <row r="477" spans="2:10" x14ac:dyDescent="0.2">
      <c r="B477" s="21"/>
      <c r="C477" s="21"/>
      <c r="D477" s="21"/>
      <c r="J477" s="21"/>
    </row>
    <row r="478" spans="2:10" x14ac:dyDescent="0.2">
      <c r="B478" s="21"/>
      <c r="C478" s="21"/>
      <c r="D478" s="21"/>
      <c r="J478" s="21"/>
    </row>
    <row r="479" spans="2:10" x14ac:dyDescent="0.2">
      <c r="B479" s="21"/>
      <c r="C479" s="21"/>
      <c r="D479" s="21"/>
      <c r="J479" s="21"/>
    </row>
    <row r="480" spans="2:10" x14ac:dyDescent="0.2">
      <c r="B480" s="21"/>
      <c r="C480" s="21"/>
      <c r="D480" s="21"/>
      <c r="J480" s="21"/>
    </row>
    <row r="481" spans="2:10" x14ac:dyDescent="0.2">
      <c r="B481" s="21"/>
      <c r="C481" s="21"/>
      <c r="D481" s="21"/>
      <c r="J481" s="21"/>
    </row>
    <row r="482" spans="2:10" x14ac:dyDescent="0.2">
      <c r="B482" s="21"/>
      <c r="C482" s="21"/>
      <c r="D482" s="21"/>
      <c r="J482" s="21"/>
    </row>
    <row r="483" spans="2:10" x14ac:dyDescent="0.2">
      <c r="B483" s="21"/>
      <c r="C483" s="21"/>
      <c r="D483" s="21"/>
      <c r="J483" s="21"/>
    </row>
    <row r="484" spans="2:10" x14ac:dyDescent="0.2">
      <c r="B484" s="21"/>
      <c r="C484" s="21"/>
      <c r="D484" s="21"/>
      <c r="J484" s="21"/>
    </row>
    <row r="485" spans="2:10" x14ac:dyDescent="0.2">
      <c r="B485" s="21"/>
      <c r="C485" s="21"/>
      <c r="D485" s="21"/>
      <c r="J485" s="21"/>
    </row>
    <row r="486" spans="2:10" x14ac:dyDescent="0.2">
      <c r="B486" s="21"/>
      <c r="C486" s="21"/>
      <c r="D486" s="21"/>
      <c r="J486" s="21"/>
    </row>
    <row r="487" spans="2:10" x14ac:dyDescent="0.2">
      <c r="B487" s="21"/>
      <c r="C487" s="21"/>
      <c r="D487" s="21"/>
      <c r="J487" s="21"/>
    </row>
    <row r="488" spans="2:10" x14ac:dyDescent="0.2">
      <c r="B488" s="21"/>
      <c r="C488" s="21"/>
      <c r="D488" s="21"/>
      <c r="J488" s="21"/>
    </row>
    <row r="489" spans="2:10" x14ac:dyDescent="0.2">
      <c r="B489" s="21"/>
      <c r="C489" s="21"/>
      <c r="D489" s="21"/>
      <c r="J489" s="21"/>
    </row>
    <row r="490" spans="2:10" x14ac:dyDescent="0.2">
      <c r="B490" s="21"/>
      <c r="C490" s="21"/>
      <c r="D490" s="21"/>
      <c r="J490" s="21"/>
    </row>
    <row r="491" spans="2:10" x14ac:dyDescent="0.2">
      <c r="B491" s="21"/>
      <c r="C491" s="21"/>
      <c r="D491" s="21"/>
      <c r="J491" s="21"/>
    </row>
    <row r="492" spans="2:10" x14ac:dyDescent="0.2">
      <c r="B492" s="21"/>
      <c r="C492" s="21"/>
      <c r="D492" s="21"/>
      <c r="J492" s="21"/>
    </row>
    <row r="493" spans="2:10" x14ac:dyDescent="0.2">
      <c r="B493" s="21"/>
      <c r="C493" s="21"/>
      <c r="D493" s="21"/>
      <c r="J493" s="21"/>
    </row>
    <row r="494" spans="2:10" x14ac:dyDescent="0.2">
      <c r="B494" s="21"/>
      <c r="C494" s="21"/>
      <c r="D494" s="21"/>
      <c r="J494" s="21"/>
    </row>
    <row r="495" spans="2:10" x14ac:dyDescent="0.2">
      <c r="B495" s="21"/>
      <c r="C495" s="21"/>
      <c r="D495" s="21"/>
      <c r="J495" s="21"/>
    </row>
    <row r="496" spans="2:10" x14ac:dyDescent="0.2">
      <c r="B496" s="21"/>
      <c r="C496" s="21"/>
      <c r="D496" s="21"/>
      <c r="J496" s="21"/>
    </row>
    <row r="497" spans="2:10" x14ac:dyDescent="0.2">
      <c r="B497" s="21"/>
      <c r="C497" s="21"/>
      <c r="D497" s="21"/>
      <c r="J497" s="21"/>
    </row>
    <row r="498" spans="2:10" x14ac:dyDescent="0.2">
      <c r="B498" s="21"/>
      <c r="C498" s="21"/>
      <c r="D498" s="21"/>
      <c r="J498" s="21"/>
    </row>
    <row r="499" spans="2:10" x14ac:dyDescent="0.2">
      <c r="B499" s="21"/>
      <c r="C499" s="21"/>
      <c r="D499" s="21"/>
      <c r="J499" s="21"/>
    </row>
    <row r="500" spans="2:10" x14ac:dyDescent="0.2">
      <c r="B500" s="21"/>
      <c r="C500" s="21"/>
      <c r="D500" s="21"/>
      <c r="J500" s="21"/>
    </row>
    <row r="501" spans="2:10" x14ac:dyDescent="0.2">
      <c r="B501" s="21"/>
      <c r="C501" s="21"/>
      <c r="D501" s="21"/>
      <c r="J501" s="21"/>
    </row>
    <row r="502" spans="2:10" x14ac:dyDescent="0.2">
      <c r="B502" s="21"/>
      <c r="C502" s="21"/>
      <c r="D502" s="21"/>
      <c r="J502" s="21"/>
    </row>
    <row r="503" spans="2:10" x14ac:dyDescent="0.2">
      <c r="B503" s="21"/>
      <c r="C503" s="21"/>
      <c r="D503" s="21"/>
      <c r="J503" s="21"/>
    </row>
    <row r="504" spans="2:10" x14ac:dyDescent="0.2">
      <c r="B504" s="21"/>
      <c r="C504" s="21"/>
      <c r="D504" s="21"/>
      <c r="J504" s="21"/>
    </row>
    <row r="505" spans="2:10" x14ac:dyDescent="0.2">
      <c r="B505" s="21"/>
      <c r="C505" s="21"/>
      <c r="D505" s="21"/>
      <c r="J505" s="21"/>
    </row>
    <row r="506" spans="2:10" x14ac:dyDescent="0.2">
      <c r="B506" s="21"/>
      <c r="C506" s="21"/>
      <c r="D506" s="21"/>
      <c r="J506" s="21"/>
    </row>
    <row r="507" spans="2:10" x14ac:dyDescent="0.2">
      <c r="B507" s="21"/>
      <c r="C507" s="21"/>
      <c r="D507" s="21"/>
      <c r="J507" s="21"/>
    </row>
    <row r="508" spans="2:10" x14ac:dyDescent="0.2">
      <c r="B508" s="21"/>
      <c r="C508" s="21"/>
      <c r="D508" s="21"/>
      <c r="J508" s="21"/>
    </row>
    <row r="509" spans="2:10" x14ac:dyDescent="0.2">
      <c r="B509" s="21"/>
      <c r="C509" s="21"/>
      <c r="D509" s="21"/>
      <c r="J509" s="21"/>
    </row>
    <row r="510" spans="2:10" x14ac:dyDescent="0.2">
      <c r="B510" s="21"/>
      <c r="C510" s="21"/>
      <c r="D510" s="21"/>
      <c r="J510" s="21"/>
    </row>
    <row r="511" spans="2:10" x14ac:dyDescent="0.2">
      <c r="B511" s="21"/>
      <c r="C511" s="21"/>
      <c r="D511" s="21"/>
      <c r="J511" s="21"/>
    </row>
    <row r="512" spans="2:10" x14ac:dyDescent="0.2">
      <c r="B512" s="21"/>
      <c r="C512" s="21"/>
      <c r="D512" s="21"/>
      <c r="J512" s="21"/>
    </row>
    <row r="513" spans="2:10" x14ac:dyDescent="0.2">
      <c r="B513" s="21"/>
      <c r="C513" s="21"/>
      <c r="D513" s="21"/>
      <c r="J513" s="21"/>
    </row>
    <row r="514" spans="2:10" x14ac:dyDescent="0.2">
      <c r="B514" s="21"/>
      <c r="C514" s="21"/>
      <c r="D514" s="21"/>
      <c r="J514" s="21"/>
    </row>
    <row r="515" spans="2:10" x14ac:dyDescent="0.2">
      <c r="B515" s="21"/>
      <c r="C515" s="21"/>
      <c r="D515" s="21"/>
      <c r="J515" s="21"/>
    </row>
    <row r="516" spans="2:10" x14ac:dyDescent="0.2">
      <c r="B516" s="21"/>
      <c r="C516" s="21"/>
      <c r="D516" s="21"/>
      <c r="J516" s="21"/>
    </row>
    <row r="517" spans="2:10" x14ac:dyDescent="0.2">
      <c r="B517" s="21"/>
      <c r="C517" s="21"/>
      <c r="D517" s="21"/>
      <c r="J517" s="21"/>
    </row>
    <row r="518" spans="2:10" x14ac:dyDescent="0.2">
      <c r="B518" s="21"/>
      <c r="C518" s="21"/>
      <c r="D518" s="21"/>
      <c r="J518" s="21"/>
    </row>
    <row r="519" spans="2:10" x14ac:dyDescent="0.2">
      <c r="B519" s="21"/>
      <c r="C519" s="21"/>
      <c r="D519" s="21"/>
      <c r="J519" s="21"/>
    </row>
    <row r="520" spans="2:10" x14ac:dyDescent="0.2">
      <c r="B520" s="21"/>
      <c r="C520" s="21"/>
      <c r="D520" s="21"/>
      <c r="J520" s="21"/>
    </row>
    <row r="521" spans="2:10" x14ac:dyDescent="0.2">
      <c r="B521" s="21"/>
      <c r="C521" s="21"/>
      <c r="D521" s="21"/>
      <c r="J521" s="21"/>
    </row>
    <row r="522" spans="2:10" x14ac:dyDescent="0.2">
      <c r="B522" s="21"/>
      <c r="C522" s="21"/>
      <c r="D522" s="21"/>
      <c r="J522" s="21"/>
    </row>
    <row r="523" spans="2:10" x14ac:dyDescent="0.2">
      <c r="B523" s="21"/>
      <c r="C523" s="21"/>
      <c r="D523" s="21"/>
      <c r="J523" s="21"/>
    </row>
    <row r="524" spans="2:10" x14ac:dyDescent="0.2">
      <c r="B524" s="21"/>
      <c r="C524" s="21"/>
      <c r="D524" s="21"/>
      <c r="J524" s="21"/>
    </row>
    <row r="525" spans="2:10" x14ac:dyDescent="0.2">
      <c r="B525" s="21"/>
      <c r="C525" s="21"/>
      <c r="D525" s="21"/>
      <c r="J525" s="21"/>
    </row>
    <row r="526" spans="2:10" x14ac:dyDescent="0.2">
      <c r="B526" s="21"/>
      <c r="C526" s="21"/>
      <c r="D526" s="21"/>
      <c r="J526" s="21"/>
    </row>
    <row r="527" spans="2:10" x14ac:dyDescent="0.2">
      <c r="B527" s="21"/>
      <c r="C527" s="21"/>
      <c r="D527" s="21"/>
      <c r="J527" s="21"/>
    </row>
    <row r="528" spans="2:10" x14ac:dyDescent="0.2">
      <c r="B528" s="21"/>
      <c r="C528" s="21"/>
      <c r="D528" s="21"/>
      <c r="J528" s="21"/>
    </row>
    <row r="529" spans="2:10" x14ac:dyDescent="0.2">
      <c r="B529" s="21"/>
      <c r="C529" s="21"/>
      <c r="D529" s="21"/>
      <c r="J529" s="21"/>
    </row>
    <row r="530" spans="2:10" x14ac:dyDescent="0.2">
      <c r="B530" s="21"/>
      <c r="C530" s="21"/>
      <c r="D530" s="21"/>
      <c r="J530" s="21"/>
    </row>
    <row r="531" spans="2:10" x14ac:dyDescent="0.2">
      <c r="B531" s="21"/>
      <c r="C531" s="21"/>
      <c r="D531" s="21"/>
      <c r="J531" s="21"/>
    </row>
    <row r="532" spans="2:10" x14ac:dyDescent="0.2">
      <c r="B532" s="21"/>
      <c r="C532" s="21"/>
      <c r="D532" s="21"/>
      <c r="J532" s="21"/>
    </row>
    <row r="533" spans="2:10" x14ac:dyDescent="0.2">
      <c r="B533" s="21"/>
      <c r="C533" s="21"/>
      <c r="D533" s="21"/>
      <c r="J533" s="21"/>
    </row>
    <row r="534" spans="2:10" x14ac:dyDescent="0.2">
      <c r="B534" s="21"/>
      <c r="C534" s="21"/>
      <c r="D534" s="21"/>
      <c r="J534" s="21"/>
    </row>
    <row r="535" spans="2:10" x14ac:dyDescent="0.2">
      <c r="B535" s="21"/>
      <c r="C535" s="21"/>
      <c r="D535" s="21"/>
      <c r="J535" s="21"/>
    </row>
    <row r="536" spans="2:10" x14ac:dyDescent="0.2">
      <c r="B536" s="21"/>
      <c r="C536" s="21"/>
      <c r="D536" s="21"/>
      <c r="J536" s="21"/>
    </row>
    <row r="537" spans="2:10" x14ac:dyDescent="0.2">
      <c r="B537" s="21"/>
      <c r="C537" s="21"/>
      <c r="D537" s="21"/>
      <c r="J537" s="21"/>
    </row>
    <row r="538" spans="2:10" x14ac:dyDescent="0.2">
      <c r="B538" s="21"/>
      <c r="C538" s="21"/>
      <c r="D538" s="21"/>
      <c r="J538" s="21"/>
    </row>
    <row r="539" spans="2:10" x14ac:dyDescent="0.2">
      <c r="B539" s="21"/>
      <c r="C539" s="21"/>
      <c r="D539" s="21"/>
      <c r="J539" s="21"/>
    </row>
    <row r="540" spans="2:10" x14ac:dyDescent="0.2">
      <c r="B540" s="21"/>
      <c r="C540" s="21"/>
      <c r="D540" s="21"/>
      <c r="J540" s="21"/>
    </row>
    <row r="541" spans="2:10" x14ac:dyDescent="0.2">
      <c r="B541" s="21"/>
      <c r="C541" s="21"/>
      <c r="D541" s="21"/>
      <c r="J541" s="21"/>
    </row>
    <row r="542" spans="2:10" x14ac:dyDescent="0.2">
      <c r="B542" s="21"/>
      <c r="C542" s="21"/>
      <c r="D542" s="21"/>
      <c r="J542" s="21"/>
    </row>
    <row r="543" spans="2:10" x14ac:dyDescent="0.2">
      <c r="B543" s="21"/>
      <c r="C543" s="21"/>
      <c r="D543" s="21"/>
      <c r="J543" s="21"/>
    </row>
    <row r="544" spans="2:10" x14ac:dyDescent="0.2">
      <c r="B544" s="21"/>
      <c r="C544" s="21"/>
      <c r="D544" s="21"/>
      <c r="J544" s="21"/>
    </row>
    <row r="545" spans="2:10" x14ac:dyDescent="0.2">
      <c r="B545" s="21"/>
      <c r="C545" s="21"/>
      <c r="D545" s="21"/>
      <c r="J545" s="21"/>
    </row>
    <row r="546" spans="2:10" x14ac:dyDescent="0.2">
      <c r="B546" s="21"/>
      <c r="C546" s="21"/>
      <c r="D546" s="21"/>
      <c r="J546" s="21"/>
    </row>
    <row r="547" spans="2:10" x14ac:dyDescent="0.2">
      <c r="B547" s="21"/>
      <c r="C547" s="21"/>
      <c r="D547" s="21"/>
      <c r="J547" s="21"/>
    </row>
    <row r="548" spans="2:10" x14ac:dyDescent="0.2">
      <c r="B548" s="21"/>
      <c r="C548" s="21"/>
      <c r="D548" s="21"/>
      <c r="J548" s="21"/>
    </row>
    <row r="549" spans="2:10" x14ac:dyDescent="0.2">
      <c r="B549" s="21"/>
      <c r="C549" s="21"/>
      <c r="D549" s="21"/>
      <c r="J549" s="21"/>
    </row>
    <row r="550" spans="2:10" x14ac:dyDescent="0.2">
      <c r="B550" s="21"/>
      <c r="C550" s="21"/>
      <c r="D550" s="21"/>
      <c r="J550" s="21"/>
    </row>
    <row r="551" spans="2:10" x14ac:dyDescent="0.2">
      <c r="B551" s="21"/>
      <c r="C551" s="21"/>
      <c r="D551" s="21"/>
      <c r="J551" s="21"/>
    </row>
    <row r="552" spans="2:10" x14ac:dyDescent="0.2">
      <c r="B552" s="21"/>
      <c r="C552" s="21"/>
      <c r="D552" s="21"/>
      <c r="J552" s="21"/>
    </row>
    <row r="553" spans="2:10" x14ac:dyDescent="0.2">
      <c r="B553" s="21"/>
      <c r="C553" s="21"/>
      <c r="D553" s="21"/>
      <c r="J553" s="21"/>
    </row>
    <row r="554" spans="2:10" x14ac:dyDescent="0.2">
      <c r="B554" s="21"/>
      <c r="C554" s="21"/>
      <c r="D554" s="21"/>
      <c r="J554" s="21"/>
    </row>
    <row r="555" spans="2:10" x14ac:dyDescent="0.2">
      <c r="B555" s="21"/>
      <c r="C555" s="21"/>
      <c r="D555" s="21"/>
      <c r="J555" s="21"/>
    </row>
    <row r="556" spans="2:10" x14ac:dyDescent="0.2">
      <c r="B556" s="21"/>
      <c r="C556" s="21"/>
      <c r="D556" s="21"/>
      <c r="J556" s="21"/>
    </row>
    <row r="557" spans="2:10" x14ac:dyDescent="0.2">
      <c r="B557" s="21"/>
      <c r="C557" s="21"/>
      <c r="D557" s="21"/>
      <c r="J557" s="21"/>
    </row>
    <row r="558" spans="2:10" x14ac:dyDescent="0.2">
      <c r="B558" s="21"/>
      <c r="C558" s="21"/>
      <c r="D558" s="21"/>
      <c r="J558" s="21"/>
    </row>
    <row r="559" spans="2:10" x14ac:dyDescent="0.2">
      <c r="B559" s="21"/>
      <c r="C559" s="21"/>
      <c r="D559" s="21"/>
      <c r="J559" s="21"/>
    </row>
    <row r="560" spans="2:10" x14ac:dyDescent="0.2">
      <c r="B560" s="21"/>
      <c r="C560" s="21"/>
      <c r="D560" s="21"/>
      <c r="J560" s="21"/>
    </row>
    <row r="561" spans="2:10" x14ac:dyDescent="0.2">
      <c r="B561" s="21"/>
      <c r="C561" s="21"/>
      <c r="D561" s="21"/>
      <c r="J561" s="21"/>
    </row>
    <row r="562" spans="2:10" x14ac:dyDescent="0.2">
      <c r="B562" s="21"/>
      <c r="C562" s="21"/>
      <c r="D562" s="21"/>
      <c r="J562" s="21"/>
    </row>
    <row r="563" spans="2:10" x14ac:dyDescent="0.2">
      <c r="B563" s="21"/>
      <c r="C563" s="21"/>
      <c r="D563" s="21"/>
      <c r="J563" s="21"/>
    </row>
    <row r="564" spans="2:10" x14ac:dyDescent="0.2">
      <c r="B564" s="21"/>
      <c r="C564" s="21"/>
      <c r="D564" s="21"/>
      <c r="J564" s="21"/>
    </row>
    <row r="565" spans="2:10" x14ac:dyDescent="0.2">
      <c r="B565" s="21"/>
      <c r="C565" s="21"/>
      <c r="D565" s="21"/>
      <c r="J565" s="21"/>
    </row>
    <row r="566" spans="2:10" x14ac:dyDescent="0.2">
      <c r="B566" s="21"/>
      <c r="C566" s="21"/>
      <c r="D566" s="21"/>
      <c r="J566" s="21"/>
    </row>
    <row r="567" spans="2:10" x14ac:dyDescent="0.2">
      <c r="B567" s="21"/>
      <c r="C567" s="21"/>
      <c r="D567" s="21"/>
      <c r="J567" s="21"/>
    </row>
    <row r="568" spans="2:10" x14ac:dyDescent="0.2">
      <c r="B568" s="21"/>
      <c r="C568" s="21"/>
      <c r="D568" s="21"/>
      <c r="J568" s="21"/>
    </row>
    <row r="569" spans="2:10" x14ac:dyDescent="0.2">
      <c r="B569" s="21"/>
      <c r="C569" s="21"/>
      <c r="D569" s="21"/>
      <c r="J569" s="21"/>
    </row>
    <row r="570" spans="2:10" x14ac:dyDescent="0.2">
      <c r="B570" s="21"/>
      <c r="C570" s="21"/>
      <c r="D570" s="21"/>
      <c r="J570" s="21"/>
    </row>
    <row r="571" spans="2:10" x14ac:dyDescent="0.2">
      <c r="B571" s="21"/>
      <c r="C571" s="21"/>
      <c r="D571" s="21"/>
      <c r="J571" s="21"/>
    </row>
    <row r="572" spans="2:10" x14ac:dyDescent="0.2">
      <c r="B572" s="21"/>
      <c r="C572" s="21"/>
      <c r="D572" s="21"/>
      <c r="J572" s="21"/>
    </row>
    <row r="573" spans="2:10" x14ac:dyDescent="0.2">
      <c r="B573" s="21"/>
      <c r="C573" s="21"/>
      <c r="D573" s="21"/>
      <c r="J573" s="21"/>
    </row>
    <row r="574" spans="2:10" x14ac:dyDescent="0.2">
      <c r="B574" s="21"/>
      <c r="C574" s="21"/>
      <c r="D574" s="21"/>
      <c r="J574" s="21"/>
    </row>
    <row r="575" spans="2:10" x14ac:dyDescent="0.2">
      <c r="B575" s="21"/>
      <c r="C575" s="21"/>
      <c r="D575" s="21"/>
      <c r="J575" s="21"/>
    </row>
    <row r="576" spans="2:10" x14ac:dyDescent="0.2">
      <c r="B576" s="21"/>
      <c r="C576" s="21"/>
      <c r="D576" s="21"/>
      <c r="J576" s="21"/>
    </row>
    <row r="577" spans="2:10" x14ac:dyDescent="0.2">
      <c r="B577" s="21"/>
      <c r="C577" s="21"/>
      <c r="D577" s="21"/>
      <c r="J577" s="21"/>
    </row>
    <row r="578" spans="2:10" x14ac:dyDescent="0.2">
      <c r="B578" s="21"/>
      <c r="C578" s="21"/>
      <c r="D578" s="21"/>
      <c r="J578" s="21"/>
    </row>
    <row r="579" spans="2:10" x14ac:dyDescent="0.2">
      <c r="B579" s="21"/>
      <c r="C579" s="21"/>
      <c r="D579" s="21"/>
      <c r="J579" s="21"/>
    </row>
    <row r="580" spans="2:10" x14ac:dyDescent="0.2">
      <c r="B580" s="21"/>
      <c r="C580" s="21"/>
      <c r="D580" s="21"/>
      <c r="J580" s="21"/>
    </row>
    <row r="581" spans="2:10" x14ac:dyDescent="0.2">
      <c r="B581" s="21"/>
      <c r="C581" s="21"/>
      <c r="D581" s="21"/>
      <c r="J581" s="21"/>
    </row>
    <row r="582" spans="2:10" x14ac:dyDescent="0.2">
      <c r="B582" s="21"/>
      <c r="C582" s="21"/>
      <c r="D582" s="21"/>
      <c r="J582" s="21"/>
    </row>
    <row r="583" spans="2:10" x14ac:dyDescent="0.2">
      <c r="B583" s="21"/>
      <c r="C583" s="21"/>
      <c r="D583" s="21"/>
      <c r="J583" s="21"/>
    </row>
    <row r="584" spans="2:10" x14ac:dyDescent="0.2">
      <c r="B584" s="21"/>
      <c r="C584" s="21"/>
      <c r="D584" s="21"/>
      <c r="J584" s="21"/>
    </row>
    <row r="585" spans="2:10" x14ac:dyDescent="0.2">
      <c r="B585" s="21"/>
      <c r="C585" s="21"/>
      <c r="D585" s="21"/>
      <c r="J585" s="21"/>
    </row>
    <row r="586" spans="2:10" x14ac:dyDescent="0.2">
      <c r="B586" s="21"/>
      <c r="C586" s="21"/>
      <c r="D586" s="21"/>
      <c r="J586" s="21"/>
    </row>
    <row r="587" spans="2:10" x14ac:dyDescent="0.2">
      <c r="B587" s="21"/>
      <c r="C587" s="21"/>
      <c r="D587" s="21"/>
      <c r="J587" s="21"/>
    </row>
    <row r="588" spans="2:10" x14ac:dyDescent="0.2">
      <c r="B588" s="21"/>
      <c r="C588" s="21"/>
      <c r="D588" s="21"/>
      <c r="J588" s="21"/>
    </row>
    <row r="589" spans="2:10" x14ac:dyDescent="0.2">
      <c r="B589" s="21"/>
      <c r="C589" s="21"/>
      <c r="D589" s="21"/>
      <c r="J589" s="21"/>
    </row>
    <row r="590" spans="2:10" x14ac:dyDescent="0.2">
      <c r="B590" s="21"/>
      <c r="C590" s="21"/>
      <c r="D590" s="21"/>
      <c r="J590" s="21"/>
    </row>
    <row r="591" spans="2:10" x14ac:dyDescent="0.2">
      <c r="B591" s="21"/>
      <c r="C591" s="21"/>
      <c r="D591" s="21"/>
      <c r="J591" s="21"/>
    </row>
    <row r="592" spans="2:10" x14ac:dyDescent="0.2">
      <c r="B592" s="21"/>
      <c r="C592" s="21"/>
      <c r="D592" s="21"/>
      <c r="J592" s="21"/>
    </row>
    <row r="593" spans="2:10" x14ac:dyDescent="0.2">
      <c r="B593" s="21"/>
      <c r="C593" s="21"/>
      <c r="D593" s="21"/>
      <c r="J593" s="21"/>
    </row>
    <row r="594" spans="2:10" x14ac:dyDescent="0.2">
      <c r="B594" s="21"/>
      <c r="C594" s="21"/>
      <c r="D594" s="21"/>
      <c r="J594" s="21"/>
    </row>
    <row r="595" spans="2:10" x14ac:dyDescent="0.2">
      <c r="B595" s="21"/>
      <c r="C595" s="21"/>
      <c r="D595" s="21"/>
      <c r="J595" s="21"/>
    </row>
    <row r="596" spans="2:10" x14ac:dyDescent="0.2">
      <c r="B596" s="21"/>
      <c r="C596" s="21"/>
      <c r="D596" s="21"/>
      <c r="J596" s="21"/>
    </row>
    <row r="597" spans="2:10" x14ac:dyDescent="0.2">
      <c r="B597" s="21"/>
      <c r="C597" s="21"/>
      <c r="D597" s="21"/>
      <c r="J597" s="21"/>
    </row>
    <row r="598" spans="2:10" x14ac:dyDescent="0.2">
      <c r="B598" s="21"/>
      <c r="C598" s="21"/>
      <c r="D598" s="21"/>
      <c r="J598" s="21"/>
    </row>
    <row r="599" spans="2:10" x14ac:dyDescent="0.2">
      <c r="B599" s="21"/>
      <c r="C599" s="21"/>
      <c r="D599" s="21"/>
      <c r="J599" s="21"/>
    </row>
    <row r="600" spans="2:10" x14ac:dyDescent="0.2">
      <c r="B600" s="21"/>
      <c r="C600" s="21"/>
      <c r="D600" s="21"/>
      <c r="J600" s="21"/>
    </row>
    <row r="601" spans="2:10" x14ac:dyDescent="0.2">
      <c r="B601" s="21"/>
      <c r="C601" s="21"/>
      <c r="D601" s="21"/>
      <c r="J601" s="21"/>
    </row>
    <row r="602" spans="2:10" x14ac:dyDescent="0.2">
      <c r="B602" s="21"/>
      <c r="C602" s="21"/>
      <c r="D602" s="21"/>
      <c r="J602" s="21"/>
    </row>
    <row r="603" spans="2:10" x14ac:dyDescent="0.2">
      <c r="B603" s="21"/>
      <c r="C603" s="21"/>
      <c r="D603" s="21"/>
      <c r="J603" s="21"/>
    </row>
    <row r="604" spans="2:10" x14ac:dyDescent="0.2">
      <c r="B604" s="21"/>
      <c r="C604" s="21"/>
      <c r="D604" s="21"/>
      <c r="J604" s="21"/>
    </row>
    <row r="605" spans="2:10" x14ac:dyDescent="0.2">
      <c r="B605" s="21"/>
      <c r="C605" s="21"/>
      <c r="D605" s="21"/>
      <c r="J605" s="21"/>
    </row>
    <row r="606" spans="2:10" x14ac:dyDescent="0.2">
      <c r="B606" s="21"/>
      <c r="C606" s="21"/>
      <c r="D606" s="21"/>
      <c r="J606" s="21"/>
    </row>
    <row r="607" spans="2:10" x14ac:dyDescent="0.2">
      <c r="B607" s="21"/>
      <c r="C607" s="21"/>
      <c r="D607" s="21"/>
      <c r="J607" s="21"/>
    </row>
    <row r="608" spans="2:10" x14ac:dyDescent="0.2">
      <c r="B608" s="21"/>
      <c r="C608" s="21"/>
      <c r="D608" s="21"/>
      <c r="J608" s="21"/>
    </row>
    <row r="609" spans="2:10" x14ac:dyDescent="0.2">
      <c r="B609" s="21"/>
      <c r="C609" s="21"/>
      <c r="D609" s="21"/>
      <c r="J609" s="21"/>
    </row>
    <row r="610" spans="2:10" x14ac:dyDescent="0.2">
      <c r="B610" s="21"/>
      <c r="C610" s="21"/>
      <c r="D610" s="21"/>
      <c r="J610" s="21"/>
    </row>
    <row r="611" spans="2:10" x14ac:dyDescent="0.2">
      <c r="B611" s="21"/>
      <c r="C611" s="21"/>
      <c r="D611" s="21"/>
      <c r="J611" s="21"/>
    </row>
    <row r="612" spans="2:10" x14ac:dyDescent="0.2">
      <c r="B612" s="21"/>
      <c r="C612" s="21"/>
      <c r="D612" s="21"/>
      <c r="J612" s="21"/>
    </row>
    <row r="613" spans="2:10" x14ac:dyDescent="0.2">
      <c r="B613" s="21"/>
      <c r="C613" s="21"/>
      <c r="D613" s="21"/>
      <c r="J613" s="21"/>
    </row>
    <row r="614" spans="2:10" x14ac:dyDescent="0.2">
      <c r="B614" s="21"/>
      <c r="C614" s="21"/>
      <c r="D614" s="21"/>
      <c r="J614" s="21"/>
    </row>
    <row r="615" spans="2:10" x14ac:dyDescent="0.2">
      <c r="B615" s="21"/>
      <c r="C615" s="21"/>
      <c r="D615" s="21"/>
      <c r="J615" s="21"/>
    </row>
    <row r="616" spans="2:10" x14ac:dyDescent="0.2">
      <c r="B616" s="21"/>
      <c r="C616" s="21"/>
      <c r="D616" s="21"/>
      <c r="J616" s="21"/>
    </row>
    <row r="617" spans="2:10" x14ac:dyDescent="0.2">
      <c r="B617" s="21"/>
      <c r="C617" s="21"/>
      <c r="D617" s="21"/>
      <c r="J617" s="21"/>
    </row>
    <row r="618" spans="2:10" x14ac:dyDescent="0.2">
      <c r="B618" s="21"/>
      <c r="C618" s="21"/>
      <c r="D618" s="21"/>
      <c r="J618" s="21"/>
    </row>
    <row r="619" spans="2:10" x14ac:dyDescent="0.2">
      <c r="B619" s="21"/>
      <c r="C619" s="21"/>
      <c r="D619" s="21"/>
      <c r="J619" s="21"/>
    </row>
    <row r="620" spans="2:10" x14ac:dyDescent="0.2">
      <c r="B620" s="21"/>
      <c r="C620" s="21"/>
      <c r="D620" s="21"/>
      <c r="J620" s="21"/>
    </row>
    <row r="621" spans="2:10" x14ac:dyDescent="0.2">
      <c r="B621" s="21"/>
      <c r="C621" s="21"/>
      <c r="D621" s="21"/>
      <c r="J621" s="21"/>
    </row>
    <row r="622" spans="2:10" x14ac:dyDescent="0.2">
      <c r="B622" s="21"/>
      <c r="C622" s="21"/>
      <c r="D622" s="21"/>
      <c r="J622" s="21"/>
    </row>
    <row r="623" spans="2:10" x14ac:dyDescent="0.2">
      <c r="B623" s="21"/>
      <c r="C623" s="21"/>
      <c r="D623" s="21"/>
      <c r="J623" s="21"/>
    </row>
    <row r="624" spans="2:10" x14ac:dyDescent="0.2">
      <c r="B624" s="21"/>
      <c r="C624" s="21"/>
      <c r="D624" s="21"/>
      <c r="J624" s="21"/>
    </row>
    <row r="625" spans="2:10" x14ac:dyDescent="0.2">
      <c r="B625" s="21"/>
      <c r="C625" s="21"/>
      <c r="D625" s="21"/>
      <c r="J625" s="21"/>
    </row>
    <row r="626" spans="2:10" x14ac:dyDescent="0.2">
      <c r="B626" s="21"/>
      <c r="C626" s="21"/>
      <c r="D626" s="21"/>
      <c r="J626" s="21"/>
    </row>
    <row r="627" spans="2:10" x14ac:dyDescent="0.2">
      <c r="B627" s="21"/>
      <c r="C627" s="21"/>
      <c r="D627" s="21"/>
      <c r="J627" s="21"/>
    </row>
    <row r="628" spans="2:10" x14ac:dyDescent="0.2">
      <c r="B628" s="21"/>
      <c r="C628" s="21"/>
      <c r="D628" s="21"/>
      <c r="J628" s="21"/>
    </row>
    <row r="629" spans="2:10" x14ac:dyDescent="0.2">
      <c r="B629" s="21"/>
      <c r="C629" s="21"/>
      <c r="D629" s="21"/>
      <c r="J629" s="21"/>
    </row>
    <row r="630" spans="2:10" x14ac:dyDescent="0.2">
      <c r="B630" s="21"/>
      <c r="C630" s="21"/>
      <c r="D630" s="21"/>
      <c r="J630" s="21"/>
    </row>
    <row r="631" spans="2:10" x14ac:dyDescent="0.2">
      <c r="B631" s="21"/>
      <c r="C631" s="21"/>
      <c r="D631" s="21"/>
      <c r="J631" s="21"/>
    </row>
    <row r="632" spans="2:10" x14ac:dyDescent="0.2">
      <c r="B632" s="21"/>
      <c r="C632" s="21"/>
      <c r="D632" s="21"/>
      <c r="J632" s="21"/>
    </row>
    <row r="633" spans="2:10" x14ac:dyDescent="0.2">
      <c r="B633" s="21"/>
      <c r="C633" s="21"/>
      <c r="D633" s="21"/>
      <c r="J633" s="21"/>
    </row>
    <row r="634" spans="2:10" x14ac:dyDescent="0.2">
      <c r="B634" s="21"/>
      <c r="C634" s="21"/>
      <c r="D634" s="21"/>
      <c r="J634" s="21"/>
    </row>
    <row r="635" spans="2:10" x14ac:dyDescent="0.2">
      <c r="B635" s="21"/>
      <c r="C635" s="21"/>
      <c r="D635" s="21"/>
      <c r="J635" s="21"/>
    </row>
    <row r="636" spans="2:10" x14ac:dyDescent="0.2">
      <c r="B636" s="21"/>
      <c r="C636" s="21"/>
      <c r="D636" s="21"/>
      <c r="J636" s="21"/>
    </row>
    <row r="637" spans="2:10" x14ac:dyDescent="0.2">
      <c r="B637" s="21"/>
      <c r="C637" s="21"/>
      <c r="D637" s="21"/>
      <c r="J637" s="21"/>
    </row>
    <row r="638" spans="2:10" x14ac:dyDescent="0.2">
      <c r="B638" s="21"/>
      <c r="C638" s="21"/>
      <c r="D638" s="21"/>
      <c r="J638" s="21"/>
    </row>
    <row r="639" spans="2:10" x14ac:dyDescent="0.2">
      <c r="B639" s="21"/>
      <c r="C639" s="21"/>
      <c r="D639" s="21"/>
      <c r="J639" s="21"/>
    </row>
    <row r="640" spans="2:10" x14ac:dyDescent="0.2">
      <c r="B640" s="21"/>
      <c r="C640" s="21"/>
      <c r="D640" s="21"/>
      <c r="J640" s="21"/>
    </row>
    <row r="641" spans="2:10" x14ac:dyDescent="0.2">
      <c r="B641" s="21"/>
      <c r="C641" s="21"/>
      <c r="D641" s="21"/>
      <c r="J641" s="21"/>
    </row>
    <row r="642" spans="2:10" x14ac:dyDescent="0.2">
      <c r="B642" s="21"/>
      <c r="C642" s="21"/>
      <c r="D642" s="21"/>
      <c r="J642" s="21"/>
    </row>
    <row r="643" spans="2:10" x14ac:dyDescent="0.2">
      <c r="B643" s="21"/>
      <c r="C643" s="21"/>
      <c r="D643" s="21"/>
      <c r="J643" s="21"/>
    </row>
    <row r="644" spans="2:10" x14ac:dyDescent="0.2">
      <c r="B644" s="21"/>
      <c r="C644" s="21"/>
      <c r="D644" s="21"/>
      <c r="J644" s="21"/>
    </row>
    <row r="645" spans="2:10" x14ac:dyDescent="0.2">
      <c r="B645" s="21"/>
      <c r="C645" s="21"/>
      <c r="D645" s="21"/>
      <c r="J645" s="21"/>
    </row>
    <row r="646" spans="2:10" x14ac:dyDescent="0.2">
      <c r="B646" s="21"/>
      <c r="C646" s="21"/>
      <c r="D646" s="21"/>
      <c r="J646" s="21"/>
    </row>
    <row r="647" spans="2:10" x14ac:dyDescent="0.2">
      <c r="B647" s="21"/>
      <c r="C647" s="21"/>
      <c r="D647" s="21"/>
      <c r="J647" s="21"/>
    </row>
    <row r="648" spans="2:10" x14ac:dyDescent="0.2">
      <c r="B648" s="21"/>
      <c r="C648" s="21"/>
      <c r="D648" s="21"/>
      <c r="J648" s="21"/>
    </row>
    <row r="649" spans="2:10" x14ac:dyDescent="0.2">
      <c r="B649" s="21"/>
      <c r="C649" s="21"/>
      <c r="D649" s="21"/>
      <c r="J649" s="21"/>
    </row>
    <row r="650" spans="2:10" x14ac:dyDescent="0.2">
      <c r="B650" s="21"/>
      <c r="C650" s="21"/>
      <c r="D650" s="21"/>
      <c r="J650" s="21"/>
    </row>
    <row r="651" spans="2:10" x14ac:dyDescent="0.2">
      <c r="B651" s="21"/>
      <c r="C651" s="21"/>
      <c r="D651" s="21"/>
      <c r="J651" s="21"/>
    </row>
    <row r="652" spans="2:10" x14ac:dyDescent="0.2">
      <c r="B652" s="21"/>
      <c r="C652" s="21"/>
      <c r="D652" s="21"/>
      <c r="J652" s="21"/>
    </row>
    <row r="653" spans="2:10" x14ac:dyDescent="0.2">
      <c r="B653" s="21"/>
      <c r="C653" s="21"/>
      <c r="D653" s="21"/>
      <c r="J653" s="21"/>
    </row>
    <row r="654" spans="2:10" x14ac:dyDescent="0.2">
      <c r="B654" s="21"/>
      <c r="C654" s="21"/>
      <c r="D654" s="21"/>
      <c r="J654" s="21"/>
    </row>
    <row r="655" spans="2:10" x14ac:dyDescent="0.2">
      <c r="B655" s="21"/>
      <c r="C655" s="21"/>
      <c r="D655" s="21"/>
      <c r="J655" s="21"/>
    </row>
    <row r="656" spans="2:10" x14ac:dyDescent="0.2">
      <c r="B656" s="21"/>
      <c r="C656" s="21"/>
      <c r="D656" s="21"/>
      <c r="J656" s="21"/>
    </row>
    <row r="657" spans="2:10" x14ac:dyDescent="0.2">
      <c r="B657" s="21"/>
      <c r="C657" s="21"/>
      <c r="D657" s="21"/>
      <c r="J657" s="21"/>
    </row>
    <row r="658" spans="2:10" x14ac:dyDescent="0.2">
      <c r="B658" s="21"/>
      <c r="C658" s="21"/>
      <c r="D658" s="21"/>
      <c r="J658" s="21"/>
    </row>
    <row r="659" spans="2:10" x14ac:dyDescent="0.2">
      <c r="B659" s="21"/>
      <c r="C659" s="21"/>
      <c r="D659" s="21"/>
      <c r="J659" s="21"/>
    </row>
    <row r="660" spans="2:10" x14ac:dyDescent="0.2">
      <c r="B660" s="21"/>
      <c r="C660" s="21"/>
      <c r="D660" s="21"/>
      <c r="J660" s="21"/>
    </row>
    <row r="661" spans="2:10" x14ac:dyDescent="0.2">
      <c r="B661" s="21"/>
      <c r="C661" s="21"/>
      <c r="D661" s="21"/>
      <c r="J661" s="21"/>
    </row>
    <row r="662" spans="2:10" x14ac:dyDescent="0.2">
      <c r="B662" s="21"/>
      <c r="C662" s="21"/>
      <c r="D662" s="21"/>
      <c r="J662" s="21"/>
    </row>
    <row r="663" spans="2:10" x14ac:dyDescent="0.2">
      <c r="B663" s="21"/>
      <c r="C663" s="21"/>
      <c r="D663" s="21"/>
      <c r="J663" s="21"/>
    </row>
    <row r="664" spans="2:10" x14ac:dyDescent="0.2">
      <c r="B664" s="21"/>
      <c r="C664" s="21"/>
      <c r="D664" s="21"/>
      <c r="J664" s="21"/>
    </row>
    <row r="665" spans="2:10" x14ac:dyDescent="0.2">
      <c r="B665" s="21"/>
      <c r="C665" s="21"/>
      <c r="D665" s="21"/>
      <c r="J665" s="21"/>
    </row>
    <row r="666" spans="2:10" x14ac:dyDescent="0.2">
      <c r="B666" s="21"/>
      <c r="C666" s="21"/>
      <c r="D666" s="21"/>
      <c r="J666" s="21"/>
    </row>
    <row r="667" spans="2:10" x14ac:dyDescent="0.2">
      <c r="B667" s="21"/>
      <c r="C667" s="21"/>
      <c r="D667" s="21"/>
      <c r="J667" s="21"/>
    </row>
    <row r="668" spans="2:10" x14ac:dyDescent="0.2">
      <c r="B668" s="21"/>
      <c r="C668" s="21"/>
      <c r="D668" s="21"/>
      <c r="J668" s="21"/>
    </row>
    <row r="669" spans="2:10" x14ac:dyDescent="0.2">
      <c r="B669" s="21"/>
      <c r="C669" s="21"/>
      <c r="D669" s="21"/>
      <c r="J669" s="21"/>
    </row>
    <row r="670" spans="2:10" x14ac:dyDescent="0.2">
      <c r="B670" s="21"/>
      <c r="C670" s="21"/>
      <c r="D670" s="21"/>
      <c r="J670" s="21"/>
    </row>
    <row r="671" spans="2:10" x14ac:dyDescent="0.2">
      <c r="B671" s="21"/>
      <c r="C671" s="21"/>
      <c r="D671" s="21"/>
      <c r="J671" s="21"/>
    </row>
    <row r="672" spans="2:10" x14ac:dyDescent="0.2">
      <c r="B672" s="21"/>
      <c r="C672" s="21"/>
      <c r="D672" s="21"/>
      <c r="J672" s="21"/>
    </row>
    <row r="673" spans="2:10" x14ac:dyDescent="0.2">
      <c r="B673" s="21"/>
      <c r="C673" s="21"/>
      <c r="D673" s="21"/>
      <c r="J673" s="21"/>
    </row>
    <row r="674" spans="2:10" x14ac:dyDescent="0.2">
      <c r="B674" s="21"/>
      <c r="C674" s="21"/>
      <c r="D674" s="21"/>
      <c r="J674" s="21"/>
    </row>
    <row r="675" spans="2:10" x14ac:dyDescent="0.2">
      <c r="B675" s="21"/>
      <c r="C675" s="21"/>
      <c r="D675" s="21"/>
      <c r="J675" s="21"/>
    </row>
    <row r="676" spans="2:10" x14ac:dyDescent="0.2">
      <c r="B676" s="21"/>
      <c r="C676" s="21"/>
      <c r="D676" s="21"/>
      <c r="J676" s="21"/>
    </row>
    <row r="677" spans="2:10" x14ac:dyDescent="0.2">
      <c r="B677" s="21"/>
      <c r="C677" s="21"/>
      <c r="D677" s="21"/>
      <c r="J677" s="21"/>
    </row>
    <row r="678" spans="2:10" x14ac:dyDescent="0.2">
      <c r="B678" s="21"/>
      <c r="C678" s="21"/>
      <c r="D678" s="21"/>
      <c r="J678" s="21"/>
    </row>
    <row r="679" spans="2:10" x14ac:dyDescent="0.2">
      <c r="B679" s="21"/>
      <c r="C679" s="21"/>
      <c r="D679" s="21"/>
      <c r="J679" s="21"/>
    </row>
    <row r="680" spans="2:10" x14ac:dyDescent="0.2">
      <c r="B680" s="21"/>
      <c r="C680" s="21"/>
      <c r="D680" s="21"/>
      <c r="J680" s="21"/>
    </row>
    <row r="681" spans="2:10" x14ac:dyDescent="0.2">
      <c r="B681" s="21"/>
      <c r="C681" s="21"/>
      <c r="D681" s="21"/>
      <c r="J681" s="21"/>
    </row>
    <row r="682" spans="2:10" x14ac:dyDescent="0.2">
      <c r="B682" s="21"/>
      <c r="C682" s="21"/>
      <c r="D682" s="21"/>
      <c r="J682" s="21"/>
    </row>
    <row r="683" spans="2:10" x14ac:dyDescent="0.2">
      <c r="B683" s="21"/>
      <c r="C683" s="21"/>
      <c r="D683" s="21"/>
      <c r="J683" s="21"/>
    </row>
    <row r="684" spans="2:10" x14ac:dyDescent="0.2">
      <c r="B684" s="21"/>
      <c r="C684" s="21"/>
      <c r="D684" s="21"/>
      <c r="J684" s="21"/>
    </row>
    <row r="685" spans="2:10" x14ac:dyDescent="0.2">
      <c r="B685" s="21"/>
      <c r="C685" s="21"/>
      <c r="D685" s="21"/>
      <c r="J685" s="21"/>
    </row>
    <row r="686" spans="2:10" x14ac:dyDescent="0.2">
      <c r="B686" s="21"/>
      <c r="C686" s="21"/>
      <c r="D686" s="21"/>
      <c r="J686" s="21"/>
    </row>
    <row r="687" spans="2:10" x14ac:dyDescent="0.2">
      <c r="B687" s="21"/>
      <c r="C687" s="21"/>
      <c r="D687" s="21"/>
      <c r="J687" s="21"/>
    </row>
    <row r="688" spans="2:10" x14ac:dyDescent="0.2">
      <c r="B688" s="21"/>
      <c r="C688" s="21"/>
      <c r="D688" s="21"/>
      <c r="J688" s="21"/>
    </row>
    <row r="689" spans="2:10" x14ac:dyDescent="0.2">
      <c r="B689" s="21"/>
      <c r="C689" s="21"/>
      <c r="D689" s="21"/>
      <c r="J689" s="21"/>
    </row>
    <row r="690" spans="2:10" x14ac:dyDescent="0.2">
      <c r="B690" s="21"/>
      <c r="C690" s="21"/>
      <c r="D690" s="21"/>
      <c r="J690" s="21"/>
    </row>
    <row r="691" spans="2:10" x14ac:dyDescent="0.2">
      <c r="B691" s="21"/>
      <c r="C691" s="21"/>
      <c r="D691" s="21"/>
      <c r="J691" s="21"/>
    </row>
    <row r="692" spans="2:10" x14ac:dyDescent="0.2">
      <c r="B692" s="21"/>
      <c r="C692" s="21"/>
      <c r="D692" s="21"/>
      <c r="J692" s="21"/>
    </row>
    <row r="693" spans="2:10" x14ac:dyDescent="0.2">
      <c r="B693" s="21"/>
      <c r="C693" s="21"/>
      <c r="D693" s="21"/>
      <c r="J693" s="21"/>
    </row>
    <row r="694" spans="2:10" x14ac:dyDescent="0.2">
      <c r="B694" s="21"/>
      <c r="C694" s="21"/>
      <c r="D694" s="21"/>
      <c r="J694" s="21"/>
    </row>
    <row r="695" spans="2:10" x14ac:dyDescent="0.2">
      <c r="B695" s="21"/>
      <c r="C695" s="21"/>
      <c r="D695" s="21"/>
      <c r="J695" s="21"/>
    </row>
    <row r="696" spans="2:10" x14ac:dyDescent="0.2">
      <c r="B696" s="21"/>
      <c r="C696" s="21"/>
      <c r="D696" s="21"/>
      <c r="J696" s="21"/>
    </row>
    <row r="697" spans="2:10" x14ac:dyDescent="0.2">
      <c r="B697" s="21"/>
      <c r="C697" s="21"/>
      <c r="D697" s="21"/>
      <c r="J697" s="21"/>
    </row>
    <row r="698" spans="2:10" x14ac:dyDescent="0.2">
      <c r="B698" s="21"/>
      <c r="C698" s="21"/>
      <c r="D698" s="21"/>
      <c r="J698" s="21"/>
    </row>
    <row r="699" spans="2:10" x14ac:dyDescent="0.2">
      <c r="B699" s="21"/>
      <c r="C699" s="21"/>
      <c r="D699" s="21"/>
      <c r="J699" s="21"/>
    </row>
    <row r="700" spans="2:10" x14ac:dyDescent="0.2">
      <c r="B700" s="21"/>
      <c r="C700" s="21"/>
      <c r="D700" s="21"/>
      <c r="J700" s="21"/>
    </row>
    <row r="701" spans="2:10" x14ac:dyDescent="0.2">
      <c r="B701" s="21"/>
      <c r="C701" s="21"/>
      <c r="D701" s="21"/>
      <c r="J701" s="21"/>
    </row>
    <row r="702" spans="2:10" x14ac:dyDescent="0.2">
      <c r="B702" s="21"/>
      <c r="C702" s="21"/>
      <c r="D702" s="21"/>
      <c r="J702" s="21"/>
    </row>
    <row r="703" spans="2:10" x14ac:dyDescent="0.2">
      <c r="B703" s="21"/>
      <c r="C703" s="21"/>
      <c r="D703" s="21"/>
      <c r="J703" s="21"/>
    </row>
    <row r="704" spans="2:10" x14ac:dyDescent="0.2">
      <c r="B704" s="21"/>
      <c r="C704" s="21"/>
      <c r="D704" s="21"/>
      <c r="J704" s="21"/>
    </row>
    <row r="705" spans="2:10" x14ac:dyDescent="0.2">
      <c r="B705" s="21"/>
      <c r="C705" s="21"/>
      <c r="D705" s="21"/>
      <c r="J705" s="21"/>
    </row>
    <row r="706" spans="2:10" x14ac:dyDescent="0.2">
      <c r="B706" s="21"/>
      <c r="C706" s="21"/>
      <c r="D706" s="21"/>
      <c r="J706" s="21"/>
    </row>
    <row r="707" spans="2:10" x14ac:dyDescent="0.2">
      <c r="B707" s="21"/>
      <c r="C707" s="21"/>
      <c r="D707" s="21"/>
      <c r="J707" s="21"/>
    </row>
    <row r="708" spans="2:10" x14ac:dyDescent="0.2">
      <c r="B708" s="21"/>
      <c r="C708" s="21"/>
      <c r="D708" s="21"/>
      <c r="J708" s="21"/>
    </row>
    <row r="709" spans="2:10" x14ac:dyDescent="0.2">
      <c r="B709" s="21"/>
      <c r="C709" s="21"/>
      <c r="D709" s="21"/>
      <c r="J709" s="21"/>
    </row>
    <row r="710" spans="2:10" x14ac:dyDescent="0.2">
      <c r="B710" s="21"/>
      <c r="C710" s="21"/>
      <c r="D710" s="21"/>
      <c r="J710" s="21"/>
    </row>
    <row r="711" spans="2:10" x14ac:dyDescent="0.2">
      <c r="B711" s="21"/>
      <c r="C711" s="21"/>
      <c r="D711" s="21"/>
      <c r="J711" s="21"/>
    </row>
    <row r="712" spans="2:10" x14ac:dyDescent="0.2">
      <c r="B712" s="21"/>
      <c r="C712" s="21"/>
      <c r="D712" s="21"/>
      <c r="J712" s="21"/>
    </row>
    <row r="713" spans="2:10" x14ac:dyDescent="0.2">
      <c r="B713" s="21"/>
      <c r="C713" s="21"/>
      <c r="D713" s="21"/>
      <c r="J713" s="21"/>
    </row>
    <row r="714" spans="2:10" x14ac:dyDescent="0.2">
      <c r="B714" s="21"/>
      <c r="C714" s="21"/>
      <c r="D714" s="21"/>
      <c r="J714" s="21"/>
    </row>
    <row r="715" spans="2:10" x14ac:dyDescent="0.2">
      <c r="B715" s="21"/>
      <c r="C715" s="21"/>
      <c r="D715" s="21"/>
      <c r="J715" s="21"/>
    </row>
    <row r="716" spans="2:10" x14ac:dyDescent="0.2">
      <c r="B716" s="21"/>
      <c r="C716" s="21"/>
      <c r="D716" s="21"/>
      <c r="J716" s="21"/>
    </row>
    <row r="717" spans="2:10" x14ac:dyDescent="0.2">
      <c r="B717" s="21"/>
      <c r="C717" s="21"/>
      <c r="D717" s="21"/>
      <c r="J717" s="21"/>
    </row>
    <row r="718" spans="2:10" x14ac:dyDescent="0.2">
      <c r="B718" s="21"/>
      <c r="C718" s="21"/>
      <c r="D718" s="21"/>
      <c r="J718" s="21"/>
    </row>
    <row r="719" spans="2:10" x14ac:dyDescent="0.2">
      <c r="B719" s="21"/>
      <c r="C719" s="21"/>
      <c r="D719" s="21"/>
      <c r="J719" s="21"/>
    </row>
    <row r="720" spans="2:10" x14ac:dyDescent="0.2">
      <c r="B720" s="21"/>
      <c r="C720" s="21"/>
      <c r="D720" s="21"/>
      <c r="J720" s="21"/>
    </row>
    <row r="721" spans="2:10" x14ac:dyDescent="0.2">
      <c r="B721" s="21"/>
      <c r="C721" s="21"/>
      <c r="D721" s="21"/>
      <c r="J721" s="21"/>
    </row>
    <row r="722" spans="2:10" x14ac:dyDescent="0.2">
      <c r="B722" s="21"/>
      <c r="C722" s="21"/>
      <c r="D722" s="21"/>
      <c r="J722" s="21"/>
    </row>
    <row r="723" spans="2:10" x14ac:dyDescent="0.2">
      <c r="B723" s="21"/>
      <c r="C723" s="21"/>
      <c r="D723" s="21"/>
      <c r="J723" s="21"/>
    </row>
    <row r="724" spans="2:10" x14ac:dyDescent="0.2">
      <c r="B724" s="21"/>
      <c r="C724" s="21"/>
      <c r="D724" s="21"/>
      <c r="J724" s="21"/>
    </row>
    <row r="725" spans="2:10" x14ac:dyDescent="0.2">
      <c r="B725" s="21"/>
      <c r="C725" s="21"/>
      <c r="D725" s="21"/>
      <c r="J725" s="21"/>
    </row>
    <row r="726" spans="2:10" x14ac:dyDescent="0.2">
      <c r="B726" s="21"/>
      <c r="C726" s="21"/>
      <c r="D726" s="21"/>
      <c r="J726" s="21"/>
    </row>
    <row r="727" spans="2:10" x14ac:dyDescent="0.2">
      <c r="B727" s="21"/>
      <c r="C727" s="21"/>
      <c r="D727" s="21"/>
      <c r="J727" s="21"/>
    </row>
    <row r="728" spans="2:10" x14ac:dyDescent="0.2">
      <c r="B728" s="21"/>
      <c r="C728" s="21"/>
      <c r="D728" s="21"/>
      <c r="J728" s="21"/>
    </row>
    <row r="729" spans="2:10" x14ac:dyDescent="0.2">
      <c r="B729" s="21"/>
      <c r="C729" s="21"/>
      <c r="D729" s="21"/>
      <c r="J729" s="21"/>
    </row>
    <row r="730" spans="2:10" x14ac:dyDescent="0.2">
      <c r="B730" s="21"/>
      <c r="C730" s="21"/>
      <c r="D730" s="21"/>
      <c r="J730" s="21"/>
    </row>
    <row r="731" spans="2:10" x14ac:dyDescent="0.2">
      <c r="B731" s="21"/>
      <c r="C731" s="21"/>
      <c r="D731" s="21"/>
      <c r="J731" s="21"/>
    </row>
    <row r="732" spans="2:10" x14ac:dyDescent="0.2">
      <c r="B732" s="21"/>
      <c r="C732" s="21"/>
      <c r="D732" s="21"/>
      <c r="J732" s="21"/>
    </row>
    <row r="733" spans="2:10" x14ac:dyDescent="0.2">
      <c r="B733" s="21"/>
      <c r="C733" s="21"/>
      <c r="D733" s="21"/>
      <c r="J733" s="21"/>
    </row>
    <row r="734" spans="2:10" x14ac:dyDescent="0.2">
      <c r="B734" s="21"/>
      <c r="C734" s="21"/>
      <c r="D734" s="21"/>
      <c r="J734" s="21"/>
    </row>
    <row r="735" spans="2:10" x14ac:dyDescent="0.2">
      <c r="B735" s="21"/>
      <c r="C735" s="21"/>
      <c r="D735" s="21"/>
      <c r="J735" s="21"/>
    </row>
    <row r="736" spans="2:10" x14ac:dyDescent="0.2">
      <c r="B736" s="21"/>
      <c r="C736" s="21"/>
      <c r="D736" s="21"/>
      <c r="J736" s="21"/>
    </row>
    <row r="737" spans="2:10" x14ac:dyDescent="0.2">
      <c r="B737" s="21"/>
      <c r="C737" s="21"/>
      <c r="D737" s="21"/>
      <c r="J737" s="21"/>
    </row>
    <row r="738" spans="2:10" x14ac:dyDescent="0.2">
      <c r="B738" s="21"/>
      <c r="C738" s="21"/>
      <c r="D738" s="21"/>
      <c r="J738" s="21"/>
    </row>
    <row r="739" spans="2:10" x14ac:dyDescent="0.2">
      <c r="B739" s="21"/>
      <c r="C739" s="21"/>
      <c r="D739" s="21"/>
      <c r="J739" s="21"/>
    </row>
    <row r="740" spans="2:10" x14ac:dyDescent="0.2">
      <c r="B740" s="21"/>
      <c r="C740" s="21"/>
      <c r="D740" s="21"/>
      <c r="J740" s="21"/>
    </row>
    <row r="741" spans="2:10" x14ac:dyDescent="0.2">
      <c r="B741" s="21"/>
      <c r="C741" s="21"/>
      <c r="D741" s="21"/>
      <c r="J741" s="21"/>
    </row>
    <row r="742" spans="2:10" x14ac:dyDescent="0.2">
      <c r="B742" s="21"/>
      <c r="C742" s="21"/>
      <c r="D742" s="21"/>
      <c r="J742" s="21"/>
    </row>
    <row r="743" spans="2:10" x14ac:dyDescent="0.2">
      <c r="B743" s="21"/>
      <c r="C743" s="21"/>
      <c r="D743" s="21"/>
      <c r="J743" s="21"/>
    </row>
    <row r="744" spans="2:10" x14ac:dyDescent="0.2">
      <c r="B744" s="21"/>
      <c r="C744" s="21"/>
      <c r="D744" s="21"/>
      <c r="J744" s="21"/>
    </row>
    <row r="745" spans="2:10" x14ac:dyDescent="0.2">
      <c r="B745" s="21"/>
      <c r="C745" s="21"/>
      <c r="D745" s="21"/>
      <c r="J745" s="21"/>
    </row>
    <row r="746" spans="2:10" x14ac:dyDescent="0.2">
      <c r="B746" s="21"/>
      <c r="C746" s="21"/>
      <c r="D746" s="21"/>
      <c r="J746" s="21"/>
    </row>
    <row r="747" spans="2:10" x14ac:dyDescent="0.2">
      <c r="B747" s="21"/>
      <c r="C747" s="21"/>
      <c r="D747" s="21"/>
      <c r="J747" s="21"/>
    </row>
    <row r="748" spans="2:10" x14ac:dyDescent="0.2">
      <c r="B748" s="21"/>
      <c r="C748" s="21"/>
      <c r="D748" s="21"/>
      <c r="J748" s="21"/>
    </row>
    <row r="749" spans="2:10" x14ac:dyDescent="0.2">
      <c r="B749" s="21"/>
      <c r="C749" s="21"/>
      <c r="D749" s="21"/>
      <c r="J749" s="21"/>
    </row>
    <row r="750" spans="2:10" x14ac:dyDescent="0.2">
      <c r="B750" s="21"/>
      <c r="C750" s="21"/>
      <c r="D750" s="21"/>
      <c r="J750" s="21"/>
    </row>
    <row r="751" spans="2:10" x14ac:dyDescent="0.2">
      <c r="B751" s="21"/>
      <c r="C751" s="21"/>
      <c r="D751" s="21"/>
      <c r="J751" s="21"/>
    </row>
    <row r="752" spans="2:10" x14ac:dyDescent="0.2">
      <c r="B752" s="21"/>
      <c r="C752" s="21"/>
      <c r="D752" s="21"/>
      <c r="J752" s="21"/>
    </row>
    <row r="753" spans="2:10" x14ac:dyDescent="0.2">
      <c r="B753" s="21"/>
      <c r="C753" s="21"/>
      <c r="D753" s="21"/>
      <c r="J753" s="21"/>
    </row>
    <row r="754" spans="2:10" x14ac:dyDescent="0.2">
      <c r="B754" s="21"/>
      <c r="C754" s="21"/>
      <c r="D754" s="21"/>
      <c r="J754" s="21"/>
    </row>
    <row r="755" spans="2:10" x14ac:dyDescent="0.2">
      <c r="B755" s="21"/>
      <c r="C755" s="21"/>
      <c r="D755" s="21"/>
      <c r="J755" s="21"/>
    </row>
    <row r="756" spans="2:10" x14ac:dyDescent="0.2">
      <c r="B756" s="21"/>
      <c r="C756" s="21"/>
      <c r="D756" s="21"/>
      <c r="J756" s="21"/>
    </row>
    <row r="757" spans="2:10" x14ac:dyDescent="0.2">
      <c r="B757" s="21"/>
      <c r="C757" s="21"/>
      <c r="D757" s="21"/>
      <c r="J757" s="21"/>
    </row>
    <row r="758" spans="2:10" x14ac:dyDescent="0.2">
      <c r="B758" s="21"/>
      <c r="C758" s="21"/>
      <c r="D758" s="21"/>
      <c r="J758" s="21"/>
    </row>
    <row r="759" spans="2:10" x14ac:dyDescent="0.2">
      <c r="B759" s="21"/>
      <c r="C759" s="21"/>
      <c r="D759" s="21"/>
      <c r="J759" s="21"/>
    </row>
    <row r="760" spans="2:10" x14ac:dyDescent="0.2">
      <c r="B760" s="21"/>
      <c r="C760" s="21"/>
      <c r="D760" s="21"/>
      <c r="J760" s="21"/>
    </row>
    <row r="761" spans="2:10" x14ac:dyDescent="0.2">
      <c r="B761" s="21"/>
      <c r="C761" s="21"/>
      <c r="D761" s="21"/>
      <c r="J761" s="21"/>
    </row>
    <row r="762" spans="2:10" x14ac:dyDescent="0.2">
      <c r="B762" s="21"/>
      <c r="C762" s="21"/>
      <c r="D762" s="21"/>
      <c r="J762" s="21"/>
    </row>
    <row r="763" spans="2:10" x14ac:dyDescent="0.2">
      <c r="B763" s="21"/>
      <c r="C763" s="21"/>
      <c r="D763" s="21"/>
      <c r="J763" s="21"/>
    </row>
    <row r="764" spans="2:10" x14ac:dyDescent="0.2">
      <c r="B764" s="21"/>
      <c r="C764" s="21"/>
      <c r="D764" s="21"/>
      <c r="J764" s="21"/>
    </row>
    <row r="765" spans="2:10" x14ac:dyDescent="0.2">
      <c r="B765" s="21"/>
      <c r="C765" s="21"/>
      <c r="D765" s="21"/>
      <c r="J765" s="21"/>
    </row>
    <row r="766" spans="2:10" x14ac:dyDescent="0.2">
      <c r="B766" s="21"/>
      <c r="C766" s="21"/>
      <c r="D766" s="21"/>
      <c r="J766" s="21"/>
    </row>
    <row r="767" spans="2:10" x14ac:dyDescent="0.2">
      <c r="B767" s="21"/>
      <c r="C767" s="21"/>
      <c r="D767" s="21"/>
      <c r="J767" s="21"/>
    </row>
    <row r="768" spans="2:10" x14ac:dyDescent="0.2">
      <c r="B768" s="21"/>
      <c r="C768" s="21"/>
      <c r="D768" s="21"/>
      <c r="J768" s="21"/>
    </row>
    <row r="769" spans="2:10" x14ac:dyDescent="0.2">
      <c r="B769" s="21"/>
      <c r="C769" s="21"/>
      <c r="D769" s="21"/>
      <c r="J769" s="21"/>
    </row>
    <row r="770" spans="2:10" x14ac:dyDescent="0.2">
      <c r="B770" s="21"/>
      <c r="C770" s="21"/>
      <c r="D770" s="21"/>
      <c r="J770" s="21"/>
    </row>
    <row r="771" spans="2:10" x14ac:dyDescent="0.2">
      <c r="B771" s="21"/>
      <c r="C771" s="21"/>
      <c r="D771" s="21"/>
      <c r="J771" s="21"/>
    </row>
    <row r="772" spans="2:10" x14ac:dyDescent="0.2">
      <c r="B772" s="21"/>
      <c r="C772" s="21"/>
      <c r="D772" s="21"/>
      <c r="J772" s="21"/>
    </row>
    <row r="773" spans="2:10" x14ac:dyDescent="0.2">
      <c r="B773" s="21"/>
      <c r="C773" s="21"/>
      <c r="D773" s="21"/>
      <c r="J773" s="21"/>
    </row>
    <row r="774" spans="2:10" x14ac:dyDescent="0.2">
      <c r="B774" s="21"/>
      <c r="C774" s="21"/>
      <c r="D774" s="21"/>
      <c r="J774" s="21"/>
    </row>
    <row r="775" spans="2:10" x14ac:dyDescent="0.2">
      <c r="B775" s="21"/>
      <c r="C775" s="21"/>
      <c r="D775" s="21"/>
      <c r="J775" s="21"/>
    </row>
    <row r="776" spans="2:10" x14ac:dyDescent="0.2">
      <c r="B776" s="21"/>
      <c r="C776" s="21"/>
      <c r="D776" s="21"/>
      <c r="J776" s="21"/>
    </row>
    <row r="777" spans="2:10" x14ac:dyDescent="0.2">
      <c r="B777" s="21"/>
      <c r="C777" s="21"/>
      <c r="D777" s="21"/>
      <c r="J777" s="21"/>
    </row>
    <row r="778" spans="2:10" x14ac:dyDescent="0.2">
      <c r="B778" s="21"/>
      <c r="C778" s="21"/>
      <c r="D778" s="21"/>
      <c r="J778" s="21"/>
    </row>
    <row r="779" spans="2:10" x14ac:dyDescent="0.2">
      <c r="B779" s="21"/>
      <c r="C779" s="21"/>
      <c r="D779" s="21"/>
      <c r="J779" s="21"/>
    </row>
    <row r="780" spans="2:10" x14ac:dyDescent="0.2">
      <c r="B780" s="21"/>
      <c r="C780" s="21"/>
      <c r="D780" s="21"/>
      <c r="J780" s="21"/>
    </row>
    <row r="781" spans="2:10" x14ac:dyDescent="0.2">
      <c r="B781" s="21"/>
      <c r="C781" s="21"/>
      <c r="D781" s="21"/>
      <c r="J781" s="21"/>
    </row>
    <row r="782" spans="2:10" x14ac:dyDescent="0.2">
      <c r="B782" s="21"/>
      <c r="C782" s="21"/>
      <c r="D782" s="21"/>
      <c r="J782" s="21"/>
    </row>
    <row r="783" spans="2:10" x14ac:dyDescent="0.2">
      <c r="B783" s="21"/>
      <c r="C783" s="21"/>
      <c r="D783" s="21"/>
      <c r="J783" s="21"/>
    </row>
    <row r="784" spans="2:10" x14ac:dyDescent="0.2">
      <c r="B784" s="21"/>
      <c r="C784" s="21"/>
      <c r="D784" s="21"/>
      <c r="J784" s="21"/>
    </row>
    <row r="785" spans="2:10" x14ac:dyDescent="0.2">
      <c r="B785" s="21"/>
      <c r="C785" s="21"/>
      <c r="D785" s="21"/>
      <c r="J785" s="21"/>
    </row>
    <row r="786" spans="2:10" x14ac:dyDescent="0.2">
      <c r="B786" s="21"/>
      <c r="C786" s="21"/>
      <c r="D786" s="21"/>
      <c r="J786" s="21"/>
    </row>
    <row r="787" spans="2:10" x14ac:dyDescent="0.2">
      <c r="B787" s="21"/>
      <c r="C787" s="21"/>
      <c r="D787" s="21"/>
      <c r="J787" s="21"/>
    </row>
    <row r="788" spans="2:10" x14ac:dyDescent="0.2">
      <c r="B788" s="21"/>
      <c r="C788" s="21"/>
      <c r="D788" s="21"/>
      <c r="J788" s="21"/>
    </row>
    <row r="789" spans="2:10" x14ac:dyDescent="0.2">
      <c r="B789" s="21"/>
      <c r="C789" s="21"/>
      <c r="D789" s="21"/>
      <c r="J789" s="21"/>
    </row>
    <row r="790" spans="2:10" x14ac:dyDescent="0.2">
      <c r="B790" s="21"/>
      <c r="C790" s="21"/>
      <c r="D790" s="21"/>
      <c r="J790" s="21"/>
    </row>
    <row r="791" spans="2:10" x14ac:dyDescent="0.2">
      <c r="B791" s="21"/>
      <c r="C791" s="21"/>
      <c r="D791" s="21"/>
      <c r="J791" s="21"/>
    </row>
    <row r="792" spans="2:10" x14ac:dyDescent="0.2">
      <c r="B792" s="21"/>
      <c r="C792" s="21"/>
      <c r="D792" s="21"/>
      <c r="J792" s="21"/>
    </row>
    <row r="793" spans="2:10" x14ac:dyDescent="0.2">
      <c r="B793" s="21"/>
      <c r="C793" s="21"/>
      <c r="D793" s="21"/>
      <c r="J793" s="21"/>
    </row>
    <row r="794" spans="2:10" x14ac:dyDescent="0.2">
      <c r="B794" s="21"/>
      <c r="C794" s="21"/>
      <c r="D794" s="21"/>
      <c r="J794" s="21"/>
    </row>
    <row r="795" spans="2:10" x14ac:dyDescent="0.2">
      <c r="B795" s="21"/>
      <c r="C795" s="21"/>
      <c r="D795" s="21"/>
      <c r="J795" s="21"/>
    </row>
    <row r="796" spans="2:10" x14ac:dyDescent="0.2">
      <c r="B796" s="21"/>
      <c r="C796" s="21"/>
      <c r="D796" s="21"/>
      <c r="J796" s="21"/>
    </row>
    <row r="797" spans="2:10" x14ac:dyDescent="0.2">
      <c r="B797" s="21"/>
      <c r="C797" s="21"/>
      <c r="D797" s="21"/>
      <c r="J797" s="21"/>
    </row>
    <row r="798" spans="2:10" x14ac:dyDescent="0.2">
      <c r="B798" s="21"/>
      <c r="C798" s="21"/>
      <c r="D798" s="21"/>
      <c r="J798" s="21"/>
    </row>
    <row r="799" spans="2:10" x14ac:dyDescent="0.2">
      <c r="B799" s="21"/>
      <c r="C799" s="21"/>
      <c r="D799" s="21"/>
      <c r="J799" s="21"/>
    </row>
    <row r="800" spans="2:10" x14ac:dyDescent="0.2">
      <c r="B800" s="21"/>
      <c r="C800" s="21"/>
      <c r="D800" s="21"/>
      <c r="J800" s="21"/>
    </row>
    <row r="801" spans="2:10" x14ac:dyDescent="0.2">
      <c r="B801" s="21"/>
      <c r="C801" s="21"/>
      <c r="D801" s="21"/>
      <c r="J801" s="21"/>
    </row>
    <row r="802" spans="2:10" x14ac:dyDescent="0.2">
      <c r="B802" s="21"/>
      <c r="C802" s="21"/>
      <c r="D802" s="21"/>
      <c r="J802" s="21"/>
    </row>
    <row r="803" spans="2:10" x14ac:dyDescent="0.2">
      <c r="B803" s="21"/>
      <c r="C803" s="21"/>
      <c r="D803" s="21"/>
      <c r="J803" s="21"/>
    </row>
    <row r="804" spans="2:10" x14ac:dyDescent="0.2">
      <c r="B804" s="21"/>
      <c r="C804" s="21"/>
      <c r="D804" s="21"/>
      <c r="J804" s="21"/>
    </row>
    <row r="805" spans="2:10" x14ac:dyDescent="0.2">
      <c r="B805" s="21"/>
      <c r="C805" s="21"/>
      <c r="D805" s="21"/>
      <c r="J805" s="21"/>
    </row>
    <row r="806" spans="2:10" x14ac:dyDescent="0.2">
      <c r="B806" s="21"/>
      <c r="C806" s="21"/>
      <c r="D806" s="21"/>
      <c r="J806" s="21"/>
    </row>
    <row r="807" spans="2:10" x14ac:dyDescent="0.2">
      <c r="B807" s="21"/>
      <c r="C807" s="21"/>
      <c r="D807" s="21"/>
      <c r="J807" s="21"/>
    </row>
    <row r="808" spans="2:10" x14ac:dyDescent="0.2">
      <c r="B808" s="21"/>
      <c r="C808" s="21"/>
      <c r="D808" s="21"/>
      <c r="J808" s="21"/>
    </row>
    <row r="809" spans="2:10" x14ac:dyDescent="0.2">
      <c r="B809" s="21"/>
      <c r="C809" s="21"/>
      <c r="D809" s="21"/>
      <c r="J809" s="21"/>
    </row>
    <row r="810" spans="2:10" x14ac:dyDescent="0.2">
      <c r="B810" s="21"/>
      <c r="C810" s="21"/>
      <c r="D810" s="21"/>
      <c r="J810" s="21"/>
    </row>
    <row r="811" spans="2:10" x14ac:dyDescent="0.2">
      <c r="B811" s="21"/>
      <c r="C811" s="21"/>
      <c r="D811" s="21"/>
      <c r="J811" s="21"/>
    </row>
    <row r="812" spans="2:10" x14ac:dyDescent="0.2">
      <c r="B812" s="21"/>
      <c r="C812" s="21"/>
      <c r="D812" s="21"/>
      <c r="J812" s="21"/>
    </row>
    <row r="813" spans="2:10" x14ac:dyDescent="0.2">
      <c r="B813" s="21"/>
      <c r="C813" s="21"/>
      <c r="D813" s="21"/>
      <c r="J813" s="21"/>
    </row>
    <row r="814" spans="2:10" x14ac:dyDescent="0.2">
      <c r="B814" s="21"/>
      <c r="C814" s="21"/>
      <c r="D814" s="21"/>
      <c r="J814" s="21"/>
    </row>
    <row r="815" spans="2:10" x14ac:dyDescent="0.2">
      <c r="B815" s="21"/>
      <c r="C815" s="21"/>
      <c r="D815" s="21"/>
      <c r="J815" s="21"/>
    </row>
    <row r="816" spans="2:10" x14ac:dyDescent="0.2">
      <c r="B816" s="21"/>
      <c r="C816" s="21"/>
      <c r="D816" s="21"/>
      <c r="J816" s="21"/>
    </row>
    <row r="817" spans="2:10" x14ac:dyDescent="0.2">
      <c r="B817" s="21"/>
      <c r="C817" s="21"/>
      <c r="D817" s="21"/>
      <c r="J817" s="21"/>
    </row>
    <row r="818" spans="2:10" x14ac:dyDescent="0.2">
      <c r="B818" s="21"/>
      <c r="C818" s="21"/>
      <c r="D818" s="21"/>
      <c r="J818" s="21"/>
    </row>
    <row r="819" spans="2:10" x14ac:dyDescent="0.2">
      <c r="B819" s="21"/>
      <c r="C819" s="21"/>
      <c r="D819" s="21"/>
      <c r="J819" s="21"/>
    </row>
    <row r="820" spans="2:10" x14ac:dyDescent="0.2">
      <c r="B820" s="21"/>
      <c r="C820" s="21"/>
      <c r="D820" s="21"/>
      <c r="J820" s="21"/>
    </row>
    <row r="821" spans="2:10" x14ac:dyDescent="0.2">
      <c r="B821" s="21"/>
      <c r="C821" s="21"/>
      <c r="D821" s="21"/>
      <c r="J821" s="21"/>
    </row>
    <row r="822" spans="2:10" x14ac:dyDescent="0.2">
      <c r="B822" s="21"/>
      <c r="C822" s="21"/>
      <c r="D822" s="21"/>
      <c r="J822" s="21"/>
    </row>
    <row r="823" spans="2:10" x14ac:dyDescent="0.2">
      <c r="B823" s="21"/>
      <c r="C823" s="21"/>
      <c r="D823" s="21"/>
      <c r="J823" s="21"/>
    </row>
    <row r="824" spans="2:10" x14ac:dyDescent="0.2">
      <c r="B824" s="21"/>
      <c r="C824" s="21"/>
      <c r="D824" s="21"/>
      <c r="J824" s="21"/>
    </row>
    <row r="825" spans="2:10" x14ac:dyDescent="0.2">
      <c r="B825" s="21"/>
      <c r="C825" s="21"/>
      <c r="D825" s="21"/>
      <c r="J825" s="21"/>
    </row>
    <row r="826" spans="2:10" x14ac:dyDescent="0.2">
      <c r="B826" s="21"/>
      <c r="C826" s="21"/>
      <c r="D826" s="21"/>
      <c r="J826" s="21"/>
    </row>
    <row r="827" spans="2:10" x14ac:dyDescent="0.2">
      <c r="B827" s="21"/>
      <c r="C827" s="21"/>
      <c r="D827" s="21"/>
      <c r="J827" s="21"/>
    </row>
    <row r="828" spans="2:10" x14ac:dyDescent="0.2">
      <c r="B828" s="21"/>
      <c r="C828" s="21"/>
      <c r="D828" s="21"/>
      <c r="J828" s="21"/>
    </row>
    <row r="829" spans="2:10" x14ac:dyDescent="0.2">
      <c r="B829" s="21"/>
      <c r="C829" s="21"/>
      <c r="D829" s="21"/>
      <c r="J829" s="21"/>
    </row>
    <row r="830" spans="2:10" x14ac:dyDescent="0.2">
      <c r="B830" s="21"/>
      <c r="C830" s="21"/>
      <c r="D830" s="21"/>
      <c r="J830" s="21"/>
    </row>
    <row r="831" spans="2:10" x14ac:dyDescent="0.2">
      <c r="B831" s="21"/>
      <c r="C831" s="21"/>
      <c r="D831" s="21"/>
      <c r="J831" s="21"/>
    </row>
    <row r="832" spans="2:10" x14ac:dyDescent="0.2">
      <c r="B832" s="21"/>
      <c r="C832" s="21"/>
      <c r="D832" s="21"/>
      <c r="J832" s="21"/>
    </row>
    <row r="833" spans="2:10" x14ac:dyDescent="0.2">
      <c r="B833" s="21"/>
      <c r="C833" s="21"/>
      <c r="D833" s="21"/>
      <c r="J833" s="21"/>
    </row>
    <row r="834" spans="2:10" x14ac:dyDescent="0.2">
      <c r="B834" s="21"/>
      <c r="C834" s="21"/>
      <c r="D834" s="21"/>
      <c r="J834" s="21"/>
    </row>
    <row r="835" spans="2:10" x14ac:dyDescent="0.2">
      <c r="B835" s="21"/>
      <c r="C835" s="21"/>
      <c r="D835" s="21"/>
      <c r="J835" s="21"/>
    </row>
    <row r="836" spans="2:10" x14ac:dyDescent="0.2">
      <c r="B836" s="21"/>
      <c r="C836" s="21"/>
      <c r="D836" s="21"/>
      <c r="J836" s="21"/>
    </row>
    <row r="837" spans="2:10" x14ac:dyDescent="0.2">
      <c r="B837" s="21"/>
      <c r="C837" s="21"/>
      <c r="D837" s="21"/>
      <c r="J837" s="21"/>
    </row>
    <row r="838" spans="2:10" x14ac:dyDescent="0.2">
      <c r="B838" s="21"/>
      <c r="C838" s="21"/>
      <c r="D838" s="21"/>
      <c r="J838" s="21"/>
    </row>
    <row r="839" spans="2:10" x14ac:dyDescent="0.2">
      <c r="B839" s="21"/>
      <c r="C839" s="21"/>
      <c r="D839" s="21"/>
      <c r="J839" s="21"/>
    </row>
    <row r="840" spans="2:10" x14ac:dyDescent="0.2">
      <c r="B840" s="21"/>
      <c r="C840" s="21"/>
      <c r="D840" s="21"/>
      <c r="J840" s="21"/>
    </row>
    <row r="841" spans="2:10" x14ac:dyDescent="0.2">
      <c r="B841" s="21"/>
      <c r="C841" s="21"/>
      <c r="D841" s="21"/>
      <c r="J841" s="21"/>
    </row>
    <row r="842" spans="2:10" x14ac:dyDescent="0.2">
      <c r="B842" s="21"/>
      <c r="C842" s="21"/>
      <c r="D842" s="21"/>
      <c r="J842" s="21"/>
    </row>
    <row r="843" spans="2:10" x14ac:dyDescent="0.2">
      <c r="B843" s="21"/>
      <c r="C843" s="21"/>
      <c r="D843" s="21"/>
      <c r="J843" s="21"/>
    </row>
    <row r="844" spans="2:10" x14ac:dyDescent="0.2">
      <c r="B844" s="21"/>
      <c r="C844" s="21"/>
      <c r="D844" s="21"/>
      <c r="J844" s="21"/>
    </row>
    <row r="845" spans="2:10" x14ac:dyDescent="0.2">
      <c r="B845" s="21"/>
      <c r="C845" s="21"/>
      <c r="D845" s="21"/>
      <c r="J845" s="21"/>
    </row>
    <row r="846" spans="2:10" x14ac:dyDescent="0.2">
      <c r="B846" s="21"/>
      <c r="C846" s="21"/>
      <c r="D846" s="21"/>
      <c r="J846" s="21"/>
    </row>
    <row r="847" spans="2:10" x14ac:dyDescent="0.2">
      <c r="B847" s="21"/>
      <c r="C847" s="21"/>
      <c r="D847" s="21"/>
      <c r="J847" s="21"/>
    </row>
    <row r="848" spans="2:10" x14ac:dyDescent="0.2">
      <c r="B848" s="21"/>
      <c r="C848" s="21"/>
      <c r="D848" s="21"/>
      <c r="J848" s="21"/>
    </row>
    <row r="849" spans="2:10" x14ac:dyDescent="0.2">
      <c r="B849" s="21"/>
      <c r="C849" s="21"/>
      <c r="D849" s="21"/>
      <c r="J849" s="21"/>
    </row>
    <row r="850" spans="2:10" x14ac:dyDescent="0.2">
      <c r="B850" s="21"/>
      <c r="C850" s="21"/>
      <c r="D850" s="21"/>
      <c r="J850" s="21"/>
    </row>
    <row r="851" spans="2:10" x14ac:dyDescent="0.2">
      <c r="B851" s="21"/>
      <c r="C851" s="21"/>
      <c r="D851" s="21"/>
      <c r="J851" s="21"/>
    </row>
    <row r="852" spans="2:10" x14ac:dyDescent="0.2">
      <c r="B852" s="21"/>
      <c r="C852" s="21"/>
      <c r="D852" s="21"/>
      <c r="J852" s="21"/>
    </row>
    <row r="853" spans="2:10" x14ac:dyDescent="0.2">
      <c r="B853" s="21"/>
      <c r="C853" s="21"/>
      <c r="D853" s="21"/>
      <c r="J853" s="21"/>
    </row>
    <row r="854" spans="2:10" x14ac:dyDescent="0.2">
      <c r="B854" s="21"/>
      <c r="C854" s="21"/>
      <c r="D854" s="21"/>
      <c r="J854" s="21"/>
    </row>
    <row r="855" spans="2:10" x14ac:dyDescent="0.2">
      <c r="B855" s="21"/>
      <c r="C855" s="21"/>
      <c r="D855" s="21"/>
      <c r="J855" s="21"/>
    </row>
    <row r="856" spans="2:10" x14ac:dyDescent="0.2">
      <c r="B856" s="21"/>
      <c r="C856" s="21"/>
      <c r="D856" s="21"/>
      <c r="J856" s="21"/>
    </row>
    <row r="857" spans="2:10" x14ac:dyDescent="0.2">
      <c r="B857" s="21"/>
      <c r="C857" s="21"/>
      <c r="D857" s="21"/>
      <c r="J857" s="21"/>
    </row>
    <row r="858" spans="2:10" x14ac:dyDescent="0.2">
      <c r="B858" s="21"/>
      <c r="C858" s="21"/>
      <c r="D858" s="21"/>
      <c r="J858" s="21"/>
    </row>
    <row r="859" spans="2:10" x14ac:dyDescent="0.2">
      <c r="B859" s="21"/>
      <c r="C859" s="21"/>
      <c r="D859" s="21"/>
      <c r="J859" s="21"/>
    </row>
  </sheetData>
  <mergeCells count="45">
    <mergeCell ref="D147:E147"/>
    <mergeCell ref="B148:G148"/>
    <mergeCell ref="I148:M148"/>
    <mergeCell ref="D165:E165"/>
    <mergeCell ref="B166:G166"/>
    <mergeCell ref="H126:I126"/>
    <mergeCell ref="D127:E127"/>
    <mergeCell ref="B128:G128"/>
    <mergeCell ref="I128:M128"/>
    <mergeCell ref="H146:I146"/>
    <mergeCell ref="H98:I98"/>
    <mergeCell ref="D99:E99"/>
    <mergeCell ref="B100:G100"/>
    <mergeCell ref="I100:M100"/>
    <mergeCell ref="A1:T1"/>
    <mergeCell ref="D3:E3"/>
    <mergeCell ref="B4:G4"/>
    <mergeCell ref="I4:M4"/>
    <mergeCell ref="H19:I19"/>
    <mergeCell ref="B21:G21"/>
    <mergeCell ref="I21:M21"/>
    <mergeCell ref="D64:E64"/>
    <mergeCell ref="B65:G65"/>
    <mergeCell ref="I65:M65"/>
    <mergeCell ref="D80:E80"/>
    <mergeCell ref="B81:G81"/>
    <mergeCell ref="I81:M81"/>
    <mergeCell ref="D20:E20"/>
    <mergeCell ref="H40:I40"/>
    <mergeCell ref="D41:E41"/>
    <mergeCell ref="B42:G42"/>
    <mergeCell ref="I42:M42"/>
    <mergeCell ref="I166:M166"/>
    <mergeCell ref="H190:I190"/>
    <mergeCell ref="D191:E191"/>
    <mergeCell ref="D210:E210"/>
    <mergeCell ref="D225:E225"/>
    <mergeCell ref="B284:G284"/>
    <mergeCell ref="I284:M284"/>
    <mergeCell ref="H308:I308"/>
    <mergeCell ref="D241:E241"/>
    <mergeCell ref="D256:E256"/>
    <mergeCell ref="B257:G257"/>
    <mergeCell ref="I257:M257"/>
    <mergeCell ref="D283:E283"/>
  </mergeCells>
  <pageMargins left="0.45" right="0" top="0.75" bottom="0.5" header="0.3" footer="0.3"/>
  <pageSetup scale="2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190" zoomScaleNormal="190" workbookViewId="0">
      <selection activeCell="D11" sqref="D11"/>
    </sheetView>
  </sheetViews>
  <sheetFormatPr defaultColWidth="8.7109375" defaultRowHeight="12.75" x14ac:dyDescent="0.2"/>
  <cols>
    <col min="1" max="1" width="20.140625" style="1" customWidth="1"/>
    <col min="2" max="2" width="14" style="1" customWidth="1"/>
    <col min="3" max="16384" width="8.7109375" style="1"/>
  </cols>
  <sheetData>
    <row r="1" spans="1:2" x14ac:dyDescent="0.25">
      <c r="A1" s="4" t="s">
        <v>7</v>
      </c>
      <c r="B1" s="4" t="s">
        <v>8</v>
      </c>
    </row>
    <row r="2" spans="1:2" x14ac:dyDescent="0.25">
      <c r="A2" s="4" t="s">
        <v>9</v>
      </c>
      <c r="B2" s="4" t="s">
        <v>26</v>
      </c>
    </row>
    <row r="3" spans="1:2" x14ac:dyDescent="0.25">
      <c r="A3" s="4" t="s">
        <v>20</v>
      </c>
      <c r="B3" s="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zoomScale="160" zoomScaleNormal="160" workbookViewId="0">
      <selection activeCell="B17" sqref="B17"/>
    </sheetView>
  </sheetViews>
  <sheetFormatPr defaultColWidth="8.85546875" defaultRowHeight="15" x14ac:dyDescent="0.25"/>
  <cols>
    <col min="1" max="1" width="12.28515625" customWidth="1"/>
    <col min="2" max="2" width="14" customWidth="1"/>
    <col min="3" max="4" width="8.85546875" customWidth="1"/>
    <col min="6" max="6" width="8.85546875" style="2"/>
    <col min="7" max="7" width="20.5703125" customWidth="1"/>
    <col min="9" max="9" width="13.28515625" customWidth="1"/>
    <col min="10" max="10" width="13" customWidth="1"/>
    <col min="11" max="11" width="13.42578125" customWidth="1"/>
    <col min="12" max="12" width="10.28515625" customWidth="1"/>
  </cols>
  <sheetData>
    <row r="1" spans="1:13" ht="14.45" x14ac:dyDescent="0.3">
      <c r="A1" s="3" t="s">
        <v>0</v>
      </c>
      <c r="B1" s="3" t="s">
        <v>1</v>
      </c>
      <c r="C1" s="3" t="s">
        <v>2</v>
      </c>
      <c r="D1" s="3" t="s">
        <v>3</v>
      </c>
      <c r="E1" s="3" t="s">
        <v>4</v>
      </c>
      <c r="F1" s="3" t="s">
        <v>5</v>
      </c>
      <c r="G1" s="3" t="s">
        <v>10</v>
      </c>
      <c r="H1" s="3" t="s">
        <v>16</v>
      </c>
      <c r="I1" s="3" t="s">
        <v>17</v>
      </c>
      <c r="J1" s="3" t="s">
        <v>18</v>
      </c>
      <c r="K1" s="3" t="s">
        <v>76</v>
      </c>
      <c r="L1" s="3" t="s">
        <v>19</v>
      </c>
      <c r="M1" s="2"/>
    </row>
    <row r="2" spans="1:13" ht="14.45" x14ac:dyDescent="0.3">
      <c r="A2" s="3" t="s">
        <v>112</v>
      </c>
      <c r="B2" s="3">
        <v>0</v>
      </c>
      <c r="C2" s="3">
        <v>5</v>
      </c>
      <c r="D2" s="3">
        <v>18</v>
      </c>
      <c r="E2" s="3" t="s">
        <v>6</v>
      </c>
      <c r="F2" s="3" t="s">
        <v>24</v>
      </c>
      <c r="G2" s="17" t="s">
        <v>110</v>
      </c>
      <c r="H2" s="3">
        <v>0.40200000000000002</v>
      </c>
      <c r="I2" s="3">
        <v>-1.6</v>
      </c>
      <c r="J2" s="3">
        <v>0.6</v>
      </c>
      <c r="K2" s="3">
        <v>30</v>
      </c>
      <c r="L2" s="3">
        <v>1</v>
      </c>
    </row>
    <row r="3" spans="1:13" ht="14.45" x14ac:dyDescent="0.3">
      <c r="A3" s="3" t="s">
        <v>113</v>
      </c>
      <c r="B3" s="3">
        <v>100</v>
      </c>
      <c r="C3" s="3">
        <v>22</v>
      </c>
      <c r="D3" s="3">
        <v>39</v>
      </c>
      <c r="E3" s="3" t="s">
        <v>6</v>
      </c>
      <c r="F3" s="3" t="s">
        <v>24</v>
      </c>
      <c r="G3" s="17" t="s">
        <v>110</v>
      </c>
      <c r="H3" s="3">
        <v>0.40200000000000002</v>
      </c>
      <c r="I3" s="3">
        <v>-1.6</v>
      </c>
      <c r="J3" s="3">
        <v>0.6</v>
      </c>
      <c r="K3" s="3">
        <v>30</v>
      </c>
      <c r="L3" s="3">
        <v>1</v>
      </c>
    </row>
    <row r="4" spans="1:13" ht="14.45" x14ac:dyDescent="0.3">
      <c r="A4" s="3" t="s">
        <v>114</v>
      </c>
      <c r="B4" s="3">
        <v>200</v>
      </c>
      <c r="C4" s="3">
        <v>43</v>
      </c>
      <c r="D4" s="3">
        <v>55</v>
      </c>
      <c r="E4" s="3" t="s">
        <v>6</v>
      </c>
      <c r="F4" s="3" t="s">
        <v>24</v>
      </c>
      <c r="G4" s="17" t="s">
        <v>110</v>
      </c>
      <c r="H4" s="3">
        <v>0.40200000000000002</v>
      </c>
      <c r="I4" s="3">
        <v>-1.6</v>
      </c>
      <c r="J4" s="3">
        <v>0.6</v>
      </c>
      <c r="K4" s="3">
        <v>30</v>
      </c>
      <c r="L4" s="3">
        <v>1</v>
      </c>
    </row>
    <row r="5" spans="1:13" ht="14.45" x14ac:dyDescent="0.3">
      <c r="A5" s="3" t="s">
        <v>115</v>
      </c>
      <c r="B5" s="3">
        <v>300</v>
      </c>
      <c r="C5" s="3">
        <v>66</v>
      </c>
      <c r="D5" s="3">
        <v>78</v>
      </c>
      <c r="E5" s="3" t="s">
        <v>6</v>
      </c>
      <c r="F5" s="3" t="s">
        <v>24</v>
      </c>
      <c r="G5" s="17" t="s">
        <v>110</v>
      </c>
      <c r="H5" s="3">
        <v>0.40200000000000002</v>
      </c>
      <c r="I5" s="3">
        <v>-1.6</v>
      </c>
      <c r="J5" s="3">
        <v>0.6</v>
      </c>
      <c r="K5" s="3">
        <v>30</v>
      </c>
      <c r="L5" s="3">
        <v>1</v>
      </c>
    </row>
    <row r="6" spans="1:13" ht="14.45" x14ac:dyDescent="0.3">
      <c r="A6" s="3" t="s">
        <v>116</v>
      </c>
      <c r="B6" s="3">
        <v>400</v>
      </c>
      <c r="C6" s="3">
        <v>82</v>
      </c>
      <c r="D6" s="3">
        <v>97</v>
      </c>
      <c r="E6" s="3" t="s">
        <v>6</v>
      </c>
      <c r="F6" s="3" t="s">
        <v>24</v>
      </c>
      <c r="G6" s="17" t="s">
        <v>110</v>
      </c>
      <c r="H6" s="3">
        <v>0.40200000000000002</v>
      </c>
      <c r="I6" s="3">
        <v>-1.6</v>
      </c>
      <c r="J6" s="3">
        <v>0.6</v>
      </c>
      <c r="K6" s="3">
        <v>30</v>
      </c>
      <c r="L6" s="3">
        <v>1</v>
      </c>
    </row>
    <row r="7" spans="1:13" ht="14.45" x14ac:dyDescent="0.3">
      <c r="A7" s="3" t="s">
        <v>117</v>
      </c>
      <c r="B7" s="3">
        <v>500</v>
      </c>
      <c r="C7" s="3">
        <v>101</v>
      </c>
      <c r="D7" s="3">
        <v>116</v>
      </c>
      <c r="E7" s="3" t="s">
        <v>6</v>
      </c>
      <c r="F7" s="3" t="s">
        <v>24</v>
      </c>
      <c r="G7" s="17" t="s">
        <v>110</v>
      </c>
      <c r="H7" s="3">
        <v>0.40200000000000002</v>
      </c>
      <c r="I7" s="3">
        <v>-1.6</v>
      </c>
      <c r="J7" s="3">
        <v>0.6</v>
      </c>
      <c r="K7" s="3">
        <v>30</v>
      </c>
      <c r="L7" s="3">
        <v>1</v>
      </c>
    </row>
    <row r="8" spans="1:13" ht="14.45" x14ac:dyDescent="0.3">
      <c r="A8" s="3" t="s">
        <v>118</v>
      </c>
      <c r="B8" s="3">
        <v>600</v>
      </c>
      <c r="C8" s="3">
        <v>129</v>
      </c>
      <c r="D8" s="3">
        <v>145</v>
      </c>
      <c r="E8" s="3" t="s">
        <v>6</v>
      </c>
      <c r="F8" s="3" t="s">
        <v>24</v>
      </c>
      <c r="G8" s="17" t="s">
        <v>110</v>
      </c>
      <c r="H8" s="3">
        <v>0.40200000000000002</v>
      </c>
      <c r="I8" s="3">
        <v>-1.6</v>
      </c>
      <c r="J8" s="3">
        <v>0.6</v>
      </c>
      <c r="K8" s="3">
        <v>30</v>
      </c>
      <c r="L8" s="3">
        <v>1</v>
      </c>
    </row>
    <row r="9" spans="1:13" x14ac:dyDescent="0.25">
      <c r="A9" s="3" t="s">
        <v>119</v>
      </c>
      <c r="B9" s="37">
        <v>700</v>
      </c>
      <c r="C9" s="37">
        <v>149</v>
      </c>
      <c r="D9" s="37">
        <v>163</v>
      </c>
      <c r="E9" s="3" t="s">
        <v>6</v>
      </c>
      <c r="F9" s="3" t="s">
        <v>24</v>
      </c>
      <c r="G9" s="17" t="s">
        <v>110</v>
      </c>
      <c r="H9" s="3">
        <v>0.40200000000000002</v>
      </c>
      <c r="I9" s="3">
        <v>-1.6</v>
      </c>
      <c r="J9" s="3">
        <v>0.6</v>
      </c>
      <c r="K9" s="3">
        <v>30</v>
      </c>
      <c r="L9" s="3">
        <v>1</v>
      </c>
    </row>
    <row r="10" spans="1:13" x14ac:dyDescent="0.25">
      <c r="A10" s="3" t="s">
        <v>120</v>
      </c>
      <c r="B10" s="37">
        <v>800</v>
      </c>
      <c r="C10" s="37">
        <v>167</v>
      </c>
      <c r="D10" s="37">
        <v>181</v>
      </c>
      <c r="E10" s="3" t="s">
        <v>6</v>
      </c>
      <c r="F10" s="3" t="s">
        <v>24</v>
      </c>
      <c r="G10" s="17" t="s">
        <v>110</v>
      </c>
      <c r="H10" s="3">
        <v>0.40200000000000002</v>
      </c>
      <c r="I10" s="3">
        <v>-1.6</v>
      </c>
      <c r="J10" s="3">
        <v>0.6</v>
      </c>
      <c r="K10" s="3">
        <v>30</v>
      </c>
      <c r="L10" s="3">
        <v>1</v>
      </c>
    </row>
    <row r="11" spans="1:13" x14ac:dyDescent="0.25">
      <c r="A11" s="3" t="s">
        <v>121</v>
      </c>
      <c r="B11" s="37">
        <v>900</v>
      </c>
      <c r="C11" s="37">
        <v>192</v>
      </c>
      <c r="D11" s="37">
        <v>208</v>
      </c>
      <c r="E11" s="3" t="s">
        <v>6</v>
      </c>
      <c r="F11" s="3" t="s">
        <v>24</v>
      </c>
      <c r="G11" s="17" t="s">
        <v>110</v>
      </c>
      <c r="H11" s="3">
        <v>0.40200000000000002</v>
      </c>
      <c r="I11" s="3">
        <v>-1.6</v>
      </c>
      <c r="J11" s="3">
        <v>0.6</v>
      </c>
      <c r="K11" s="3">
        <v>30</v>
      </c>
      <c r="L11" s="3">
        <v>1</v>
      </c>
    </row>
    <row r="12" spans="1:13" x14ac:dyDescent="0.25">
      <c r="A12" s="3" t="s">
        <v>122</v>
      </c>
      <c r="B12" s="37">
        <v>1000</v>
      </c>
      <c r="C12" s="37">
        <v>211</v>
      </c>
      <c r="D12" s="37">
        <v>223</v>
      </c>
      <c r="E12" s="3" t="s">
        <v>6</v>
      </c>
      <c r="F12" s="3" t="s">
        <v>24</v>
      </c>
      <c r="G12" s="17" t="s">
        <v>110</v>
      </c>
      <c r="H12" s="3">
        <v>0.40200000000000002</v>
      </c>
      <c r="I12" s="3">
        <v>-1.6</v>
      </c>
      <c r="J12" s="3">
        <v>0.6</v>
      </c>
      <c r="K12" s="3">
        <v>30</v>
      </c>
      <c r="L12" s="3">
        <v>1</v>
      </c>
    </row>
    <row r="13" spans="1:13" x14ac:dyDescent="0.25">
      <c r="A13" s="3" t="s">
        <v>123</v>
      </c>
      <c r="B13" s="37">
        <v>1100</v>
      </c>
      <c r="C13" s="37">
        <v>226</v>
      </c>
      <c r="D13" s="37">
        <v>239</v>
      </c>
      <c r="E13" s="3" t="s">
        <v>6</v>
      </c>
      <c r="F13" s="3" t="s">
        <v>24</v>
      </c>
      <c r="G13" s="17" t="s">
        <v>110</v>
      </c>
      <c r="H13" s="3">
        <v>0.40200000000000002</v>
      </c>
      <c r="I13" s="3">
        <v>-1.6</v>
      </c>
      <c r="J13" s="3">
        <v>0.6</v>
      </c>
      <c r="K13" s="3">
        <v>30</v>
      </c>
      <c r="L13" s="3">
        <v>1</v>
      </c>
    </row>
    <row r="14" spans="1:13" x14ac:dyDescent="0.25">
      <c r="A14" s="3" t="s">
        <v>124</v>
      </c>
      <c r="B14" s="37">
        <v>1200</v>
      </c>
      <c r="C14" s="37">
        <v>242</v>
      </c>
      <c r="D14" s="37">
        <v>254</v>
      </c>
      <c r="E14" s="3" t="s">
        <v>6</v>
      </c>
      <c r="F14" s="3" t="s">
        <v>24</v>
      </c>
      <c r="G14" s="17" t="s">
        <v>110</v>
      </c>
      <c r="H14" s="3">
        <v>0.40200000000000002</v>
      </c>
      <c r="I14" s="3">
        <v>-1.6</v>
      </c>
      <c r="J14" s="3">
        <v>0.6</v>
      </c>
      <c r="K14" s="3">
        <v>30</v>
      </c>
      <c r="L14" s="3">
        <v>1</v>
      </c>
    </row>
    <row r="15" spans="1:13" x14ac:dyDescent="0.25">
      <c r="A15" s="3" t="s">
        <v>125</v>
      </c>
      <c r="B15" s="37">
        <v>1300</v>
      </c>
      <c r="C15" s="37">
        <v>258</v>
      </c>
      <c r="D15" s="37">
        <v>281</v>
      </c>
      <c r="E15" s="3" t="s">
        <v>6</v>
      </c>
      <c r="F15" s="3" t="s">
        <v>24</v>
      </c>
      <c r="G15" s="17" t="s">
        <v>110</v>
      </c>
      <c r="H15" s="3">
        <v>0.40200000000000002</v>
      </c>
      <c r="I15" s="3">
        <v>-1.6</v>
      </c>
      <c r="J15" s="3">
        <v>0.6</v>
      </c>
      <c r="K15" s="3">
        <v>30</v>
      </c>
      <c r="L15" s="3">
        <v>1</v>
      </c>
    </row>
    <row r="16" spans="1:13" x14ac:dyDescent="0.25">
      <c r="A16" s="3" t="s">
        <v>126</v>
      </c>
      <c r="B16" s="37">
        <v>1404</v>
      </c>
      <c r="C16" s="37">
        <v>285</v>
      </c>
      <c r="D16" s="37">
        <v>301</v>
      </c>
      <c r="E16" s="3" t="s">
        <v>6</v>
      </c>
      <c r="F16" s="3" t="s">
        <v>24</v>
      </c>
      <c r="G16" s="17" t="s">
        <v>110</v>
      </c>
      <c r="H16" s="3">
        <v>0.40200000000000002</v>
      </c>
      <c r="I16" s="3">
        <v>-1.6</v>
      </c>
      <c r="J16" s="3">
        <v>0.6</v>
      </c>
      <c r="K16" s="3">
        <v>30</v>
      </c>
      <c r="L16" s="3">
        <v>1</v>
      </c>
    </row>
    <row r="17" spans="6:6" x14ac:dyDescent="0.25">
      <c r="F17"/>
    </row>
    <row r="18" spans="6:6" x14ac:dyDescent="0.25">
      <c r="F18"/>
    </row>
    <row r="19" spans="6:6" x14ac:dyDescent="0.25">
      <c r="F19"/>
    </row>
    <row r="20" spans="6:6" x14ac:dyDescent="0.25">
      <c r="F20"/>
    </row>
    <row r="21" spans="6:6" x14ac:dyDescent="0.25">
      <c r="F21"/>
    </row>
    <row r="22" spans="6:6" x14ac:dyDescent="0.25">
      <c r="F22"/>
    </row>
    <row r="23" spans="6:6" x14ac:dyDescent="0.25">
      <c r="F23"/>
    </row>
    <row r="24" spans="6:6" x14ac:dyDescent="0.25">
      <c r="F24"/>
    </row>
    <row r="25" spans="6:6" x14ac:dyDescent="0.25">
      <c r="F25"/>
    </row>
    <row r="26" spans="6:6" x14ac:dyDescent="0.25">
      <c r="F26"/>
    </row>
    <row r="27" spans="6:6" x14ac:dyDescent="0.25">
      <c r="F27"/>
    </row>
    <row r="28" spans="6:6" x14ac:dyDescent="0.25">
      <c r="F28"/>
    </row>
    <row r="29" spans="6:6" x14ac:dyDescent="0.25">
      <c r="F29"/>
    </row>
    <row r="30" spans="6:6" x14ac:dyDescent="0.25">
      <c r="F30"/>
    </row>
    <row r="31" spans="6:6" x14ac:dyDescent="0.25">
      <c r="F3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190" zoomScaleNormal="190" workbookViewId="0">
      <selection activeCell="G2" sqref="G2"/>
    </sheetView>
  </sheetViews>
  <sheetFormatPr defaultColWidth="8.7109375" defaultRowHeight="12.75" x14ac:dyDescent="0.2"/>
  <cols>
    <col min="1" max="1" width="19.7109375" style="1" customWidth="1"/>
    <col min="2" max="2" width="14.140625" style="1" customWidth="1"/>
    <col min="3" max="4" width="8.7109375" style="1"/>
    <col min="5" max="5" width="10.85546875" style="1" customWidth="1"/>
    <col min="6" max="6" width="18" style="1" customWidth="1"/>
    <col min="7" max="7" width="15.42578125" style="1" customWidth="1"/>
    <col min="8" max="8" width="19.42578125" style="1" customWidth="1"/>
    <col min="9" max="16384" width="8.7109375" style="1"/>
  </cols>
  <sheetData>
    <row r="1" spans="1:8" ht="14.45" x14ac:dyDescent="0.3">
      <c r="A1" s="5" t="s">
        <v>10</v>
      </c>
      <c r="B1" s="5" t="s">
        <v>11</v>
      </c>
      <c r="C1" s="5" t="s">
        <v>6</v>
      </c>
      <c r="D1" s="5" t="s">
        <v>105</v>
      </c>
      <c r="E1" s="5" t="s">
        <v>12</v>
      </c>
      <c r="F1" s="5" t="s">
        <v>13</v>
      </c>
      <c r="G1" s="5" t="s">
        <v>14</v>
      </c>
      <c r="H1" s="5" t="s">
        <v>15</v>
      </c>
    </row>
    <row r="2" spans="1:8" ht="15" x14ac:dyDescent="0.25">
      <c r="A2" s="17" t="s">
        <v>127</v>
      </c>
      <c r="B2" s="6">
        <v>-1.6</v>
      </c>
      <c r="C2" s="7">
        <v>3</v>
      </c>
      <c r="D2" s="7">
        <v>2</v>
      </c>
      <c r="E2" s="7">
        <v>5</v>
      </c>
      <c r="F2" s="19" t="s">
        <v>111</v>
      </c>
      <c r="G2" s="19" t="s">
        <v>131</v>
      </c>
      <c r="H2" s="8" t="s">
        <v>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B2" sqref="B2"/>
    </sheetView>
  </sheetViews>
  <sheetFormatPr defaultColWidth="8.85546875" defaultRowHeight="15" x14ac:dyDescent="0.25"/>
  <cols>
    <col min="1" max="1" width="30" customWidth="1"/>
    <col min="2" max="2" width="143.7109375" customWidth="1"/>
    <col min="3" max="21" width="8.85546875" customWidth="1"/>
  </cols>
  <sheetData>
    <row r="1" spans="1:2" ht="19.149999999999999" customHeight="1" x14ac:dyDescent="0.3">
      <c r="A1" s="12" t="s">
        <v>39</v>
      </c>
      <c r="B1" s="12" t="s">
        <v>40</v>
      </c>
    </row>
    <row r="2" spans="1:2" ht="19.149999999999999" customHeight="1" x14ac:dyDescent="0.3">
      <c r="A2" s="12" t="s">
        <v>41</v>
      </c>
      <c r="B2" s="12" t="s">
        <v>42</v>
      </c>
    </row>
    <row r="3" spans="1:2" ht="19.149999999999999" customHeight="1" x14ac:dyDescent="0.3">
      <c r="A3" s="12">
        <v>1</v>
      </c>
      <c r="B3" s="12" t="s">
        <v>43</v>
      </c>
    </row>
    <row r="4" spans="1:2" ht="19.149999999999999" customHeight="1" x14ac:dyDescent="0.3">
      <c r="A4" s="12">
        <v>2</v>
      </c>
      <c r="B4" s="12" t="s">
        <v>44</v>
      </c>
    </row>
    <row r="5" spans="1:2" ht="19.149999999999999" customHeight="1" x14ac:dyDescent="0.3">
      <c r="A5" s="12">
        <v>3</v>
      </c>
      <c r="B5" s="12" t="s">
        <v>45</v>
      </c>
    </row>
    <row r="6" spans="1:2" ht="19.149999999999999" customHeight="1" x14ac:dyDescent="0.3">
      <c r="A6" s="12">
        <v>4</v>
      </c>
      <c r="B6" s="12" t="s">
        <v>46</v>
      </c>
    </row>
    <row r="7" spans="1:2" ht="19.149999999999999" customHeight="1" x14ac:dyDescent="0.3">
      <c r="A7" t="s">
        <v>47</v>
      </c>
      <c r="B7" s="12" t="s">
        <v>42</v>
      </c>
    </row>
    <row r="8" spans="1:2" ht="19.149999999999999" customHeight="1" x14ac:dyDescent="0.3">
      <c r="A8" s="13">
        <v>1</v>
      </c>
      <c r="B8" s="13" t="s">
        <v>48</v>
      </c>
    </row>
    <row r="9" spans="1:2" ht="19.149999999999999" customHeight="1" x14ac:dyDescent="0.3">
      <c r="A9" s="13">
        <v>2</v>
      </c>
      <c r="B9" s="13" t="s">
        <v>49</v>
      </c>
    </row>
    <row r="10" spans="1:2" ht="31.9" customHeight="1" x14ac:dyDescent="0.3">
      <c r="A10" s="13">
        <v>3</v>
      </c>
      <c r="B10" s="14" t="s">
        <v>50</v>
      </c>
    </row>
    <row r="11" spans="1:2" ht="58.15" customHeight="1" x14ac:dyDescent="0.3">
      <c r="A11" s="13">
        <v>4</v>
      </c>
      <c r="B11" s="14" t="s">
        <v>51</v>
      </c>
    </row>
    <row r="12" spans="1:2" ht="29.45" customHeight="1" x14ac:dyDescent="0.3">
      <c r="A12" s="13">
        <v>5</v>
      </c>
      <c r="B12" s="12" t="s">
        <v>52</v>
      </c>
    </row>
    <row r="13" spans="1:2" ht="21.6" customHeight="1" x14ac:dyDescent="0.3">
      <c r="A13" s="13">
        <v>6</v>
      </c>
      <c r="B13" t="s">
        <v>53</v>
      </c>
    </row>
    <row r="14" spans="1:2" ht="33" customHeight="1" x14ac:dyDescent="0.3">
      <c r="A14" s="13">
        <v>7</v>
      </c>
      <c r="B14" s="14" t="s">
        <v>54</v>
      </c>
    </row>
    <row r="15" spans="1:2" ht="10.9" customHeight="1" x14ac:dyDescent="0.3">
      <c r="A15" s="13">
        <v>8</v>
      </c>
      <c r="B15" t="s">
        <v>55</v>
      </c>
    </row>
    <row r="16" spans="1:2" ht="29.45" customHeight="1" x14ac:dyDescent="0.3">
      <c r="A16" s="13">
        <v>9</v>
      </c>
      <c r="B16" s="12" t="s">
        <v>56</v>
      </c>
    </row>
    <row r="17" spans="1:2" ht="18" customHeight="1" x14ac:dyDescent="0.3">
      <c r="A17" s="13">
        <v>10</v>
      </c>
      <c r="B17" t="s">
        <v>57</v>
      </c>
    </row>
    <row r="18" spans="1:2" ht="27.6" customHeight="1" x14ac:dyDescent="0.25">
      <c r="A18" s="13">
        <v>11</v>
      </c>
      <c r="B18" s="12" t="s">
        <v>58</v>
      </c>
    </row>
    <row r="19" spans="1:2" ht="27.6" customHeight="1" x14ac:dyDescent="0.25">
      <c r="A19" s="13">
        <v>12</v>
      </c>
      <c r="B19" s="12" t="s">
        <v>59</v>
      </c>
    </row>
    <row r="20" spans="1:2" ht="27.6" customHeight="1" x14ac:dyDescent="0.25">
      <c r="A20" s="13">
        <v>13</v>
      </c>
      <c r="B20" s="12" t="s">
        <v>60</v>
      </c>
    </row>
    <row r="21" spans="1:2" ht="27.6" customHeight="1" x14ac:dyDescent="0.25">
      <c r="A21" s="13">
        <v>14</v>
      </c>
      <c r="B21" s="12" t="s">
        <v>61</v>
      </c>
    </row>
    <row r="22" spans="1:2" ht="27.6" customHeight="1" x14ac:dyDescent="0.25">
      <c r="A22" s="13">
        <v>15</v>
      </c>
      <c r="B22" s="12" t="s">
        <v>62</v>
      </c>
    </row>
    <row r="23" spans="1:2" ht="27.6" customHeight="1" x14ac:dyDescent="0.25">
      <c r="A23" s="13">
        <v>16</v>
      </c>
      <c r="B23" t="s">
        <v>63</v>
      </c>
    </row>
    <row r="24" spans="1:2" ht="32.450000000000003" customHeight="1" x14ac:dyDescent="0.25">
      <c r="A24" s="13">
        <v>17</v>
      </c>
      <c r="B24" s="15" t="s">
        <v>64</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145" zoomScaleNormal="145" workbookViewId="0">
      <selection activeCell="B12" sqref="B12"/>
    </sheetView>
  </sheetViews>
  <sheetFormatPr defaultColWidth="8.85546875" defaultRowHeight="15" x14ac:dyDescent="0.25"/>
  <cols>
    <col min="1" max="1" width="18.140625" customWidth="1"/>
    <col min="2" max="2" width="69.28515625" customWidth="1"/>
    <col min="3" max="21" width="8.85546875" customWidth="1"/>
  </cols>
  <sheetData>
    <row r="1" spans="1:2" ht="14.45" x14ac:dyDescent="0.3">
      <c r="A1" s="3" t="s">
        <v>27</v>
      </c>
      <c r="B1" s="3" t="s">
        <v>28</v>
      </c>
    </row>
    <row r="2" spans="1:2" ht="14.45" x14ac:dyDescent="0.3">
      <c r="A2" s="9" t="s">
        <v>29</v>
      </c>
      <c r="B2" s="3" t="s">
        <v>30</v>
      </c>
    </row>
    <row r="3" spans="1:2" ht="14.45" x14ac:dyDescent="0.3">
      <c r="A3" s="9" t="s">
        <v>31</v>
      </c>
      <c r="B3" s="3" t="s">
        <v>65</v>
      </c>
    </row>
    <row r="4" spans="1:2" ht="14.45" x14ac:dyDescent="0.3">
      <c r="A4" s="9" t="s">
        <v>32</v>
      </c>
      <c r="B4" s="16" t="s">
        <v>68</v>
      </c>
    </row>
    <row r="5" spans="1:2" ht="84.6" customHeight="1" x14ac:dyDescent="0.25">
      <c r="A5" s="9" t="s">
        <v>33</v>
      </c>
      <c r="B5" s="11" t="s">
        <v>128</v>
      </c>
    </row>
    <row r="6" spans="1:2" ht="14.45" x14ac:dyDescent="0.3">
      <c r="A6" s="9" t="s">
        <v>34</v>
      </c>
      <c r="B6" s="3" t="s">
        <v>129</v>
      </c>
    </row>
    <row r="7" spans="1:2" ht="14.45" x14ac:dyDescent="0.3">
      <c r="A7" s="9" t="s">
        <v>35</v>
      </c>
      <c r="B7" s="3" t="s">
        <v>130</v>
      </c>
    </row>
    <row r="8" spans="1:2" ht="14.45" x14ac:dyDescent="0.3">
      <c r="A8" s="9" t="s">
        <v>36</v>
      </c>
      <c r="B8" s="3" t="s">
        <v>66</v>
      </c>
    </row>
    <row r="9" spans="1:2" ht="14.45" x14ac:dyDescent="0.3">
      <c r="A9" s="9" t="s">
        <v>37</v>
      </c>
      <c r="B9" s="10" t="s">
        <v>67</v>
      </c>
    </row>
    <row r="10" spans="1:2" ht="14.45" x14ac:dyDescent="0.3">
      <c r="A10" s="9" t="s">
        <v>38</v>
      </c>
      <c r="B10" s="3" t="s">
        <v>69</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115" zoomScaleNormal="115" workbookViewId="0">
      <selection activeCell="A22" sqref="A22"/>
    </sheetView>
  </sheetViews>
  <sheetFormatPr defaultRowHeight="15" x14ac:dyDescent="0.25"/>
  <cols>
    <col min="1" max="1" width="38" customWidth="1"/>
    <col min="2" max="2" width="134.7109375" customWidth="1"/>
  </cols>
  <sheetData>
    <row r="1" spans="1:8" ht="14.45" x14ac:dyDescent="0.3">
      <c r="A1" s="12" t="s">
        <v>39</v>
      </c>
      <c r="B1" s="12" t="s">
        <v>40</v>
      </c>
    </row>
    <row r="2" spans="1:8" ht="24.75" customHeight="1" x14ac:dyDescent="0.3">
      <c r="A2" s="12" t="s">
        <v>41</v>
      </c>
      <c r="B2" s="12" t="s">
        <v>42</v>
      </c>
    </row>
    <row r="3" spans="1:8" ht="21.75" customHeight="1" x14ac:dyDescent="0.3">
      <c r="A3" s="12">
        <v>1</v>
      </c>
      <c r="B3" s="12" t="s">
        <v>80</v>
      </c>
    </row>
    <row r="4" spans="1:8" ht="34.5" customHeight="1" x14ac:dyDescent="0.3">
      <c r="A4" s="12">
        <v>2</v>
      </c>
      <c r="B4" s="12" t="s">
        <v>79</v>
      </c>
    </row>
    <row r="5" spans="1:8" ht="24.75" customHeight="1" x14ac:dyDescent="0.3">
      <c r="A5" s="12">
        <v>3</v>
      </c>
      <c r="B5" s="12" t="s">
        <v>78</v>
      </c>
    </row>
    <row r="6" spans="1:8" ht="18.75" customHeight="1" x14ac:dyDescent="0.3">
      <c r="A6" s="12">
        <v>4</v>
      </c>
      <c r="B6" s="12" t="s">
        <v>81</v>
      </c>
    </row>
    <row r="7" spans="1:8" ht="14.45" x14ac:dyDescent="0.3">
      <c r="A7" s="12">
        <v>5</v>
      </c>
      <c r="B7" s="12" t="s">
        <v>82</v>
      </c>
    </row>
    <row r="8" spans="1:8" ht="14.45" x14ac:dyDescent="0.3">
      <c r="A8" s="13">
        <v>6</v>
      </c>
      <c r="B8" s="13" t="s">
        <v>83</v>
      </c>
    </row>
    <row r="9" spans="1:8" ht="24" customHeight="1" x14ac:dyDescent="0.3">
      <c r="A9" s="13">
        <v>7</v>
      </c>
      <c r="B9" s="14" t="s">
        <v>84</v>
      </c>
    </row>
    <row r="10" spans="1:8" ht="23.25" customHeight="1" x14ac:dyDescent="0.3">
      <c r="A10" s="13">
        <v>8</v>
      </c>
      <c r="B10" s="14" t="s">
        <v>85</v>
      </c>
      <c r="H10" t="s">
        <v>77</v>
      </c>
    </row>
    <row r="11" spans="1:8" ht="30" customHeight="1" x14ac:dyDescent="0.3">
      <c r="A11" s="13">
        <v>9</v>
      </c>
      <c r="B11" s="12" t="s">
        <v>86</v>
      </c>
    </row>
    <row r="12" spans="1:8" ht="22.5" customHeight="1" x14ac:dyDescent="0.3">
      <c r="A12" s="13">
        <v>10</v>
      </c>
      <c r="B12" t="s">
        <v>87</v>
      </c>
    </row>
    <row r="13" spans="1:8" ht="39.75" customHeight="1" x14ac:dyDescent="0.3">
      <c r="A13" s="13">
        <v>11</v>
      </c>
      <c r="B13" s="14" t="s">
        <v>88</v>
      </c>
    </row>
    <row r="14" spans="1:8" ht="16.5" customHeight="1" x14ac:dyDescent="0.3">
      <c r="A14" s="13">
        <v>12</v>
      </c>
      <c r="B14" s="12" t="s">
        <v>89</v>
      </c>
    </row>
    <row r="15" spans="1:8" ht="14.45" x14ac:dyDescent="0.3">
      <c r="A15" s="13">
        <v>13</v>
      </c>
      <c r="B15" t="s">
        <v>90</v>
      </c>
    </row>
    <row r="16" spans="1:8" ht="42" customHeight="1" x14ac:dyDescent="0.25">
      <c r="A16" s="13"/>
      <c r="B16" s="12" t="s">
        <v>91</v>
      </c>
    </row>
    <row r="17" spans="1:2" ht="34.5" customHeight="1" x14ac:dyDescent="0.25">
      <c r="A17" s="13"/>
      <c r="B17" s="12" t="s">
        <v>94</v>
      </c>
    </row>
    <row r="18" spans="1:2" ht="32.25" customHeight="1" x14ac:dyDescent="0.25">
      <c r="A18" s="13"/>
      <c r="B18" s="12" t="s">
        <v>93</v>
      </c>
    </row>
    <row r="19" spans="1:2" ht="19.5" customHeight="1" x14ac:dyDescent="0.25">
      <c r="A19" s="13"/>
      <c r="B19" s="12" t="s">
        <v>92</v>
      </c>
    </row>
    <row r="20" spans="1:2" ht="29.25" customHeight="1" x14ac:dyDescent="0.25">
      <c r="A20" s="13">
        <v>14</v>
      </c>
      <c r="B20" s="12" t="s">
        <v>95</v>
      </c>
    </row>
    <row r="21" spans="1:2" ht="23.25" customHeight="1" x14ac:dyDescent="0.25">
      <c r="A21">
        <v>15</v>
      </c>
      <c r="B21" t="s">
        <v>96</v>
      </c>
    </row>
    <row r="22" spans="1:2" x14ac:dyDescent="0.25">
      <c r="A22">
        <v>16</v>
      </c>
      <c r="B22" t="s">
        <v>97</v>
      </c>
    </row>
    <row r="23" spans="1:2" x14ac:dyDescent="0.25">
      <c r="A23" t="s">
        <v>98</v>
      </c>
      <c r="B23" s="12" t="s">
        <v>42</v>
      </c>
    </row>
    <row r="24" spans="1:2" ht="30" x14ac:dyDescent="0.25">
      <c r="A24">
        <v>1</v>
      </c>
      <c r="B24" s="12" t="s">
        <v>99</v>
      </c>
    </row>
    <row r="25" spans="1:2" x14ac:dyDescent="0.25">
      <c r="A25">
        <v>2</v>
      </c>
      <c r="B25" t="s">
        <v>100</v>
      </c>
    </row>
    <row r="26" spans="1:2" ht="43.5" customHeight="1" x14ac:dyDescent="0.25">
      <c r="A26">
        <v>3</v>
      </c>
      <c r="B26" s="12" t="s">
        <v>104</v>
      </c>
    </row>
    <row r="27" spans="1:2" ht="30" x14ac:dyDescent="0.25">
      <c r="A27">
        <v>4</v>
      </c>
      <c r="B27" s="12" t="s">
        <v>101</v>
      </c>
    </row>
    <row r="28" spans="1:2" ht="60" x14ac:dyDescent="0.25">
      <c r="A28">
        <v>5</v>
      </c>
      <c r="B28" s="12" t="s">
        <v>102</v>
      </c>
    </row>
    <row r="29" spans="1:2" ht="41.25" customHeight="1" x14ac:dyDescent="0.25">
      <c r="A29" s="18">
        <v>6</v>
      </c>
      <c r="B29" s="1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Raw_Cross_Section_Data</vt:lpstr>
      <vt:lpstr>Package_Info</vt:lpstr>
      <vt:lpstr>Data_index</vt:lpstr>
      <vt:lpstr>Khal_Info</vt:lpstr>
      <vt:lpstr>Notes_DC8</vt:lpstr>
      <vt:lpstr>Headers</vt:lpstr>
      <vt:lpstr>Лист1</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2024-12-23T10:04:03Z</dcterms:modified>
</cp:coreProperties>
</file>