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 From My Laptop\SE_DC_5\SE_DC_5\Kustia O&amp;M Division\Talbaria\Revetment Drawings\First Draft\"/>
    </mc:Choice>
  </mc:AlternateContent>
  <xr:revisionPtr revIDLastSave="0" documentId="13_ncr:1_{BFB970B6-A750-4C8D-AFF0-18D18DF954F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X-section_planning" sheetId="1" r:id="rId1"/>
    <sheet name="Profile_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K11" i="2"/>
  <c r="I17" i="2"/>
  <c r="J15" i="2"/>
  <c r="J14" i="2"/>
  <c r="J13" i="2"/>
  <c r="I12" i="2"/>
  <c r="J9" i="2"/>
  <c r="J8" i="2"/>
  <c r="H9" i="2"/>
  <c r="B38" i="2" l="1"/>
  <c r="B7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4" i="2"/>
  <c r="B5" i="2"/>
  <c r="B6" i="2"/>
  <c r="B3" i="2"/>
  <c r="E7" i="1"/>
  <c r="E6" i="1"/>
  <c r="F5" i="1"/>
  <c r="D3" i="1"/>
  <c r="E4" i="1"/>
  <c r="F3" i="1"/>
  <c r="E3" i="1"/>
  <c r="D2" i="1"/>
</calcChain>
</file>

<file path=xl/sharedStrings.xml><?xml version="1.0" encoding="utf-8"?>
<sst xmlns="http://schemas.openxmlformats.org/spreadsheetml/2006/main" count="59" uniqueCount="56">
  <si>
    <t xml:space="preserve">End </t>
  </si>
  <si>
    <t>Length</t>
  </si>
  <si>
    <t>Start</t>
  </si>
  <si>
    <t>Total work</t>
  </si>
  <si>
    <t>Revetment Strengthening</t>
  </si>
  <si>
    <t>sec1</t>
  </si>
  <si>
    <t>profile_no</t>
  </si>
  <si>
    <t>Chainage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</si>
  <si>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</si>
  <si>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</si>
  <si>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</si>
  <si>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</si>
  <si>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</si>
  <si>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</si>
  <si>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</si>
  <si>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</si>
  <si>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</si>
  <si>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</si>
  <si>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</si>
  <si>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</si>
  <si>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</si>
  <si>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</si>
  <si>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</si>
  <si>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</si>
  <si>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</si>
  <si>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</si>
  <si>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</si>
  <si>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</si>
  <si>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</si>
  <si>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</si>
  <si>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</si>
  <si>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</si>
  <si>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</si>
  <si>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</si>
  <si>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</si>
  <si>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</si>
  <si>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</si>
  <si>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</si>
  <si>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</si>
  <si>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</si>
  <si>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</si>
  <si>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</si>
  <si>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</si>
  <si>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</si>
  <si>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</si>
  <si>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start</t>
  </si>
  <si>
    <t>section location</t>
  </si>
  <si>
    <t>finish</t>
  </si>
  <si>
    <t>section no</t>
  </si>
  <si>
    <t>XS1</t>
  </si>
  <si>
    <t>XS2</t>
  </si>
  <si>
    <t>2a</t>
  </si>
  <si>
    <t>2b</t>
  </si>
  <si>
    <t>SF</t>
  </si>
  <si>
    <t>XS3</t>
  </si>
  <si>
    <t>XS4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</si>
</sst>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45" zoomScaleNormal="145" workbookViewId="0">
      <selection activeCell="C8" sqref="C8"/>
    </sheetView>
  </sheetViews>
  <sheetFormatPr defaultRowHeight="14.4" x14ac:dyDescent="0.3"/>
  <cols>
    <col min="1" max="1" width="35.6640625" customWidth="1"/>
    <col min="2" max="2" width="22.33203125" customWidth="1"/>
    <col min="3" max="3" width="22.21875" customWidth="1"/>
    <col min="4" max="4" width="17.44140625" customWidth="1"/>
  </cols>
  <sheetData>
    <row r="1" spans="1:6" x14ac:dyDescent="0.3">
      <c r="A1" t="s">
        <v>3</v>
      </c>
      <c r="B1" s="1" t="s">
        <v>2</v>
      </c>
      <c r="C1" s="1" t="s">
        <v>0</v>
      </c>
      <c r="D1" s="1" t="s">
        <v>1</v>
      </c>
    </row>
    <row r="2" spans="1:6" x14ac:dyDescent="0.3">
      <c r="B2" s="1">
        <v>6720</v>
      </c>
      <c r="C2" s="1">
        <v>15720</v>
      </c>
      <c r="D2" s="1">
        <f>C2-B2</f>
        <v>9000</v>
      </c>
    </row>
    <row r="3" spans="1:6" x14ac:dyDescent="0.3">
      <c r="A3" t="s">
        <v>4</v>
      </c>
      <c r="B3" s="1">
        <v>7920</v>
      </c>
      <c r="C3" s="1">
        <v>13680</v>
      </c>
      <c r="D3" s="1">
        <f>C3-B3</f>
        <v>5760</v>
      </c>
      <c r="E3">
        <f>5*240</f>
        <v>1200</v>
      </c>
      <c r="F3">
        <f>B2+E3</f>
        <v>7920</v>
      </c>
    </row>
    <row r="4" spans="1:6" x14ac:dyDescent="0.3">
      <c r="A4" t="s">
        <v>5</v>
      </c>
      <c r="B4" s="1">
        <v>7920</v>
      </c>
      <c r="C4" s="1">
        <v>10230</v>
      </c>
      <c r="E4">
        <f>15*240</f>
        <v>3600</v>
      </c>
    </row>
    <row r="5" spans="1:6" x14ac:dyDescent="0.3">
      <c r="F5">
        <f>1200/240</f>
        <v>5</v>
      </c>
    </row>
    <row r="6" spans="1:6" x14ac:dyDescent="0.3">
      <c r="B6" t="s">
        <v>46</v>
      </c>
      <c r="C6" t="s">
        <v>45</v>
      </c>
      <c r="D6" t="s">
        <v>47</v>
      </c>
      <c r="E6">
        <f>24*240</f>
        <v>5760</v>
      </c>
    </row>
    <row r="7" spans="1:6" x14ac:dyDescent="0.3">
      <c r="A7" t="s">
        <v>49</v>
      </c>
      <c r="B7" s="1">
        <v>7440</v>
      </c>
      <c r="C7" s="1">
        <v>6720</v>
      </c>
      <c r="D7" s="1">
        <v>7920</v>
      </c>
      <c r="E7">
        <f>7920+E6</f>
        <v>13680</v>
      </c>
    </row>
    <row r="8" spans="1:6" x14ac:dyDescent="0.3">
      <c r="A8" s="1" t="s">
        <v>50</v>
      </c>
      <c r="B8" s="1">
        <v>9060</v>
      </c>
      <c r="C8" s="1">
        <v>7920</v>
      </c>
      <c r="D8" s="1">
        <v>10230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3C3B-67D0-42AE-8217-FAE91DF91000}">
  <dimension ref="A1:L38"/>
  <sheetViews>
    <sheetView tabSelected="1" topLeftCell="A25" zoomScale="160" zoomScaleNormal="160" workbookViewId="0">
      <selection activeCell="F38" sqref="F38"/>
    </sheetView>
  </sheetViews>
  <sheetFormatPr defaultRowHeight="14.4" x14ac:dyDescent="0.3"/>
  <cols>
    <col min="1" max="1" width="15.6640625" customWidth="1"/>
    <col min="2" max="2" width="14" customWidth="1"/>
    <col min="3" max="3" width="10.33203125" customWidth="1"/>
    <col min="4" max="4" width="13.88671875" customWidth="1"/>
    <col min="10" max="10" width="12.6640625" bestFit="1" customWidth="1"/>
  </cols>
  <sheetData>
    <row r="1" spans="1:12" x14ac:dyDescent="0.3">
      <c r="A1" s="2" t="s">
        <v>6</v>
      </c>
      <c r="B1" s="2" t="s">
        <v>7</v>
      </c>
      <c r="C1" s="3" t="s">
        <v>46</v>
      </c>
      <c r="D1" s="3" t="s">
        <v>48</v>
      </c>
    </row>
    <row r="2" spans="1:12" x14ac:dyDescent="0.3">
      <c r="A2" s="8" t="s">
        <v>8</v>
      </c>
      <c r="B2" s="8">
        <v>6720</v>
      </c>
      <c r="C2" s="9"/>
      <c r="D2" s="9"/>
    </row>
    <row r="3" spans="1:12" x14ac:dyDescent="0.3">
      <c r="A3" s="8" t="s">
        <v>9</v>
      </c>
      <c r="B3" s="8">
        <f>B2+240</f>
        <v>6960</v>
      </c>
      <c r="C3" s="9"/>
      <c r="D3" s="9"/>
    </row>
    <row r="4" spans="1:12" x14ac:dyDescent="0.3">
      <c r="A4" s="8" t="s">
        <v>10</v>
      </c>
      <c r="B4" s="8">
        <f t="shared" ref="B4:B38" si="0">B3+240</f>
        <v>7200</v>
      </c>
      <c r="C4" s="9"/>
      <c r="D4" s="9"/>
    </row>
    <row r="5" spans="1:12" x14ac:dyDescent="0.3">
      <c r="A5" s="8" t="s">
        <v>11</v>
      </c>
      <c r="B5" s="8">
        <f t="shared" si="0"/>
        <v>7440</v>
      </c>
      <c r="C5" s="8">
        <v>1</v>
      </c>
      <c r="D5" s="8" t="s">
        <v>49</v>
      </c>
    </row>
    <row r="6" spans="1:12" x14ac:dyDescent="0.3">
      <c r="A6" s="8" t="s">
        <v>12</v>
      </c>
      <c r="B6" s="8">
        <f t="shared" si="0"/>
        <v>7680</v>
      </c>
      <c r="C6" s="9"/>
      <c r="D6" s="9"/>
    </row>
    <row r="7" spans="1:12" x14ac:dyDescent="0.3">
      <c r="A7" s="5" t="s">
        <v>13</v>
      </c>
      <c r="B7" s="5">
        <f t="shared" si="0"/>
        <v>7920</v>
      </c>
      <c r="C7" s="6"/>
      <c r="D7" s="6"/>
      <c r="I7" t="s">
        <v>53</v>
      </c>
    </row>
    <row r="8" spans="1:12" x14ac:dyDescent="0.3">
      <c r="A8" s="7" t="s">
        <v>14</v>
      </c>
      <c r="B8" s="7">
        <f t="shared" si="0"/>
        <v>8160</v>
      </c>
      <c r="C8" s="6"/>
      <c r="D8" s="6"/>
      <c r="G8" t="s">
        <v>51</v>
      </c>
      <c r="H8">
        <v>1.25</v>
      </c>
      <c r="I8">
        <v>40</v>
      </c>
      <c r="J8">
        <f>H8*I8</f>
        <v>50</v>
      </c>
    </row>
    <row r="9" spans="1:12" x14ac:dyDescent="0.3">
      <c r="A9" s="7" t="s">
        <v>15</v>
      </c>
      <c r="B9" s="7">
        <f t="shared" si="0"/>
        <v>8400</v>
      </c>
      <c r="C9" s="6"/>
      <c r="D9" s="6"/>
      <c r="G9" t="s">
        <v>52</v>
      </c>
      <c r="H9">
        <f>H8*0.75</f>
        <v>0.9375</v>
      </c>
      <c r="I9">
        <v>40</v>
      </c>
      <c r="J9">
        <f>H9*I9</f>
        <v>37.5</v>
      </c>
    </row>
    <row r="10" spans="1:12" x14ac:dyDescent="0.3">
      <c r="A10" s="7" t="s">
        <v>16</v>
      </c>
      <c r="B10" s="7">
        <f t="shared" si="0"/>
        <v>8640</v>
      </c>
      <c r="C10" s="6"/>
      <c r="D10" s="6"/>
    </row>
    <row r="11" spans="1:12" x14ac:dyDescent="0.3">
      <c r="A11" s="7" t="s">
        <v>17</v>
      </c>
      <c r="B11" s="7">
        <f t="shared" si="0"/>
        <v>8880</v>
      </c>
      <c r="C11" s="6"/>
      <c r="D11" s="6"/>
      <c r="I11">
        <v>57365.859900000003</v>
      </c>
      <c r="K11">
        <f>(PI()/4)*H8*H9</f>
        <v>0.92038847273138469</v>
      </c>
      <c r="L11">
        <f>K11*34</f>
        <v>31.293208072867081</v>
      </c>
    </row>
    <row r="12" spans="1:12" x14ac:dyDescent="0.3">
      <c r="A12" s="7" t="s">
        <v>18</v>
      </c>
      <c r="B12" s="7">
        <f t="shared" si="0"/>
        <v>9120</v>
      </c>
      <c r="C12" s="7">
        <v>2</v>
      </c>
      <c r="D12" s="7" t="s">
        <v>50</v>
      </c>
      <c r="I12">
        <f>I11/40^2</f>
        <v>35.853662437499999</v>
      </c>
    </row>
    <row r="13" spans="1:12" x14ac:dyDescent="0.3">
      <c r="A13" s="7" t="s">
        <v>19</v>
      </c>
      <c r="B13" s="7">
        <f t="shared" si="0"/>
        <v>9360</v>
      </c>
      <c r="C13" s="6"/>
      <c r="D13" s="6"/>
      <c r="J13">
        <f>I12*1100</f>
        <v>39439.028681249998</v>
      </c>
    </row>
    <row r="14" spans="1:12" x14ac:dyDescent="0.3">
      <c r="A14" s="7" t="s">
        <v>20</v>
      </c>
      <c r="B14" s="7">
        <f t="shared" si="0"/>
        <v>9600</v>
      </c>
      <c r="C14" s="6"/>
      <c r="D14" s="6"/>
      <c r="J14">
        <f>B16-B7</f>
        <v>2160</v>
      </c>
    </row>
    <row r="15" spans="1:12" x14ac:dyDescent="0.3">
      <c r="A15" s="7" t="s">
        <v>21</v>
      </c>
      <c r="B15" s="7">
        <f t="shared" si="0"/>
        <v>9840</v>
      </c>
      <c r="C15" s="6"/>
      <c r="D15" s="6"/>
      <c r="J15" s="4">
        <f>J13*J14</f>
        <v>85188301.951499999</v>
      </c>
    </row>
    <row r="16" spans="1:12" x14ac:dyDescent="0.3">
      <c r="A16" s="5" t="s">
        <v>22</v>
      </c>
      <c r="B16" s="5">
        <f t="shared" si="0"/>
        <v>10080</v>
      </c>
      <c r="C16" s="6"/>
      <c r="D16" s="6"/>
    </row>
    <row r="17" spans="1:9" x14ac:dyDescent="0.3">
      <c r="A17" s="8" t="s">
        <v>23</v>
      </c>
      <c r="B17" s="8">
        <f t="shared" si="0"/>
        <v>10320</v>
      </c>
      <c r="C17" s="9"/>
      <c r="D17" s="9"/>
      <c r="I17">
        <f>3.39*2</f>
        <v>6.78</v>
      </c>
    </row>
    <row r="18" spans="1:9" x14ac:dyDescent="0.3">
      <c r="A18" s="8" t="s">
        <v>24</v>
      </c>
      <c r="B18" s="8">
        <f t="shared" si="0"/>
        <v>10560</v>
      </c>
      <c r="C18" s="9"/>
      <c r="D18" s="9"/>
    </row>
    <row r="19" spans="1:9" x14ac:dyDescent="0.3">
      <c r="A19" s="8" t="s">
        <v>25</v>
      </c>
      <c r="B19" s="8">
        <f t="shared" si="0"/>
        <v>10800</v>
      </c>
      <c r="C19" s="9"/>
      <c r="D19" s="9"/>
    </row>
    <row r="20" spans="1:9" x14ac:dyDescent="0.3">
      <c r="A20" s="8" t="s">
        <v>26</v>
      </c>
      <c r="B20" s="8">
        <f t="shared" si="0"/>
        <v>11040</v>
      </c>
      <c r="C20" s="9"/>
      <c r="D20" s="9"/>
    </row>
    <row r="21" spans="1:9" x14ac:dyDescent="0.3">
      <c r="A21" s="8" t="s">
        <v>27</v>
      </c>
      <c r="B21" s="8">
        <f t="shared" si="0"/>
        <v>11280</v>
      </c>
      <c r="C21" s="9"/>
      <c r="D21" s="9"/>
    </row>
    <row r="22" spans="1:9" x14ac:dyDescent="0.3">
      <c r="A22" s="8" t="s">
        <v>28</v>
      </c>
      <c r="B22" s="8">
        <f t="shared" si="0"/>
        <v>11520</v>
      </c>
      <c r="C22" s="9">
        <v>3</v>
      </c>
      <c r="D22" s="8" t="s">
        <v>54</v>
      </c>
    </row>
    <row r="23" spans="1:9" x14ac:dyDescent="0.3">
      <c r="A23" s="8" t="s">
        <v>29</v>
      </c>
      <c r="B23" s="8">
        <f t="shared" si="0"/>
        <v>11760</v>
      </c>
      <c r="C23" s="9"/>
      <c r="D23" s="9"/>
    </row>
    <row r="24" spans="1:9" x14ac:dyDescent="0.3">
      <c r="A24" s="8" t="s">
        <v>30</v>
      </c>
      <c r="B24" s="8">
        <f t="shared" si="0"/>
        <v>12000</v>
      </c>
      <c r="C24" s="9"/>
      <c r="D24" s="9"/>
    </row>
    <row r="25" spans="1:9" x14ac:dyDescent="0.3">
      <c r="A25" s="8" t="s">
        <v>31</v>
      </c>
      <c r="B25" s="8">
        <f t="shared" si="0"/>
        <v>12240</v>
      </c>
      <c r="C25" s="9"/>
      <c r="D25" s="9"/>
    </row>
    <row r="26" spans="1:9" x14ac:dyDescent="0.3">
      <c r="A26" s="8" t="s">
        <v>32</v>
      </c>
      <c r="B26" s="8">
        <f t="shared" si="0"/>
        <v>12480</v>
      </c>
      <c r="C26" s="9"/>
      <c r="D26" s="9"/>
    </row>
    <row r="27" spans="1:9" x14ac:dyDescent="0.3">
      <c r="A27" s="8" t="s">
        <v>33</v>
      </c>
      <c r="B27" s="8">
        <f t="shared" si="0"/>
        <v>12720</v>
      </c>
      <c r="C27" s="9"/>
      <c r="D27" s="9"/>
    </row>
    <row r="28" spans="1:9" x14ac:dyDescent="0.3">
      <c r="A28" s="8" t="s">
        <v>34</v>
      </c>
      <c r="B28" s="8">
        <f t="shared" si="0"/>
        <v>12960</v>
      </c>
      <c r="C28" s="9"/>
      <c r="D28" s="9"/>
    </row>
    <row r="29" spans="1:9" x14ac:dyDescent="0.3">
      <c r="A29" s="8" t="s">
        <v>35</v>
      </c>
      <c r="B29" s="8">
        <f t="shared" si="0"/>
        <v>13200</v>
      </c>
      <c r="C29" s="9"/>
      <c r="D29" s="9"/>
    </row>
    <row r="30" spans="1:9" x14ac:dyDescent="0.3">
      <c r="A30" s="8" t="s">
        <v>36</v>
      </c>
      <c r="B30" s="8">
        <f t="shared" si="0"/>
        <v>13440</v>
      </c>
      <c r="C30" s="9"/>
      <c r="D30" s="9"/>
    </row>
    <row r="31" spans="1:9" x14ac:dyDescent="0.3">
      <c r="A31" s="7" t="s">
        <v>37</v>
      </c>
      <c r="B31" s="7">
        <f t="shared" si="0"/>
        <v>13680</v>
      </c>
      <c r="C31" s="6"/>
      <c r="D31" s="6"/>
    </row>
    <row r="32" spans="1:9" x14ac:dyDescent="0.3">
      <c r="A32" s="7" t="s">
        <v>38</v>
      </c>
      <c r="B32" s="7">
        <f t="shared" si="0"/>
        <v>13920</v>
      </c>
      <c r="C32" s="7"/>
      <c r="D32" s="7"/>
    </row>
    <row r="33" spans="1:4" x14ac:dyDescent="0.3">
      <c r="A33" s="7" t="s">
        <v>39</v>
      </c>
      <c r="B33" s="7">
        <f t="shared" si="0"/>
        <v>14160</v>
      </c>
      <c r="C33" s="7"/>
      <c r="D33" s="7"/>
    </row>
    <row r="34" spans="1:4" x14ac:dyDescent="0.3">
      <c r="A34" s="7" t="s">
        <v>40</v>
      </c>
      <c r="B34" s="7">
        <f t="shared" si="0"/>
        <v>14400</v>
      </c>
      <c r="C34" s="7">
        <v>4</v>
      </c>
      <c r="D34" s="7" t="s">
        <v>55</v>
      </c>
    </row>
    <row r="35" spans="1:4" x14ac:dyDescent="0.3">
      <c r="A35" s="7" t="s">
        <v>41</v>
      </c>
      <c r="B35" s="7">
        <f t="shared" si="0"/>
        <v>14640</v>
      </c>
      <c r="C35" s="7"/>
      <c r="D35" s="7"/>
    </row>
    <row r="36" spans="1:4" x14ac:dyDescent="0.3">
      <c r="A36" s="7" t="s">
        <v>42</v>
      </c>
      <c r="B36" s="7">
        <f t="shared" si="0"/>
        <v>14880</v>
      </c>
      <c r="C36" s="7"/>
      <c r="D36" s="7"/>
    </row>
    <row r="37" spans="1:4" x14ac:dyDescent="0.3">
      <c r="A37" s="7" t="s">
        <v>43</v>
      </c>
      <c r="B37" s="7">
        <f t="shared" si="0"/>
        <v>15120</v>
      </c>
      <c r="C37" s="7"/>
      <c r="D37" s="7"/>
    </row>
    <row r="38" spans="1:4" x14ac:dyDescent="0.3">
      <c r="A38" s="7" t="s">
        <v>44</v>
      </c>
      <c r="B38" s="7">
        <f t="shared" si="0"/>
        <v>15360</v>
      </c>
      <c r="C38" s="7"/>
      <c r="D38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X-section_planning</vt:lpstr>
      <vt:lpstr>Profile_info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mafruha afrin</cp:lastModifiedBy>
  <dcterms:created xsi:type="dcterms:W3CDTF">2015-06-05T18:17:20Z</dcterms:created>
  <dcterms:modified xsi:type="dcterms:W3CDTF">2025-01-18T15:03:15Z</dcterms:modified>
</cp:coreProperties>
</file>