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filterPrivacy="1" updateLinks="never"/>
  <xr:revisionPtr revIDLastSave="0" documentId="13_ncr:1_{8CB6BDC0-43F2-4AAB-8828-7BCA95B3C03B}" xr6:coauthVersionLast="47" xr6:coauthVersionMax="47" xr10:uidLastSave="{00000000-0000-0000-0000-000000000000}"/>
  <bookViews>
    <workbookView xWindow="-108" yWindow="-108" windowWidth="23256" windowHeight="12456" firstSheet="1" activeTab="2" xr2:uid="{00000000-000D-0000-FFFF-FFFF0000000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s>
  <definedNames>
    <definedName name="_xlnm.Print_Area" localSheetId="0">Raw_Cross_Section_Data!#REF!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67" i="2" l="1"/>
  <c r="K667" i="2"/>
  <c r="L666" i="2"/>
  <c r="K666" i="2"/>
  <c r="L665" i="2"/>
  <c r="K665" i="2"/>
  <c r="M665" i="2" s="1"/>
  <c r="L664" i="2"/>
  <c r="K664" i="2"/>
  <c r="F664" i="2"/>
  <c r="E664" i="2"/>
  <c r="G664" i="2" s="1"/>
  <c r="L663" i="2"/>
  <c r="K663" i="2"/>
  <c r="M663" i="2" s="1"/>
  <c r="G663" i="2"/>
  <c r="F663" i="2"/>
  <c r="E663" i="2"/>
  <c r="K662" i="2"/>
  <c r="F662" i="2"/>
  <c r="E662" i="2"/>
  <c r="K661" i="2"/>
  <c r="F661" i="2"/>
  <c r="E661" i="2"/>
  <c r="G661" i="2" s="1"/>
  <c r="K660" i="2"/>
  <c r="J660" i="2"/>
  <c r="F660" i="2"/>
  <c r="E660" i="2"/>
  <c r="G660" i="2" s="1"/>
  <c r="J659" i="2"/>
  <c r="K659" i="2" s="1"/>
  <c r="I659" i="2"/>
  <c r="F659" i="2"/>
  <c r="E659" i="2"/>
  <c r="G659" i="2" s="1"/>
  <c r="K658" i="2"/>
  <c r="I658" i="2"/>
  <c r="L658" i="2" s="1"/>
  <c r="F658" i="2"/>
  <c r="E658" i="2"/>
  <c r="L657" i="2"/>
  <c r="K657" i="2"/>
  <c r="F657" i="2"/>
  <c r="G657" i="2" s="1"/>
  <c r="E657" i="2"/>
  <c r="L656" i="2"/>
  <c r="K656" i="2"/>
  <c r="F656" i="2"/>
  <c r="G656" i="2" s="1"/>
  <c r="E656" i="2"/>
  <c r="L655" i="2"/>
  <c r="K655" i="2"/>
  <c r="M655" i="2" s="1"/>
  <c r="F655" i="2"/>
  <c r="E655" i="2"/>
  <c r="L654" i="2"/>
  <c r="K654" i="2"/>
  <c r="G654" i="2"/>
  <c r="F654" i="2"/>
  <c r="E654" i="2"/>
  <c r="L653" i="2"/>
  <c r="K653" i="2"/>
  <c r="F653" i="2"/>
  <c r="G653" i="2" s="1"/>
  <c r="E653" i="2"/>
  <c r="F652" i="2"/>
  <c r="E652" i="2"/>
  <c r="F651" i="2"/>
  <c r="E651" i="2"/>
  <c r="G651" i="2" s="1"/>
  <c r="P649" i="2"/>
  <c r="L637" i="2"/>
  <c r="K637" i="2"/>
  <c r="K636" i="2"/>
  <c r="J634" i="2"/>
  <c r="K635" i="2" s="1"/>
  <c r="K633" i="2"/>
  <c r="J633" i="2"/>
  <c r="I633" i="2"/>
  <c r="I634" i="2" s="1"/>
  <c r="K632" i="2"/>
  <c r="I632" i="2"/>
  <c r="L632" i="2" s="1"/>
  <c r="M632" i="2" s="1"/>
  <c r="F632" i="2"/>
  <c r="E632" i="2"/>
  <c r="L631" i="2"/>
  <c r="K631" i="2"/>
  <c r="F631" i="2"/>
  <c r="G631" i="2" s="1"/>
  <c r="E631" i="2"/>
  <c r="L630" i="2"/>
  <c r="M630" i="2" s="1"/>
  <c r="K630" i="2"/>
  <c r="F630" i="2"/>
  <c r="E630" i="2"/>
  <c r="G630" i="2" s="1"/>
  <c r="F629" i="2"/>
  <c r="E629" i="2"/>
  <c r="F628" i="2"/>
  <c r="E628" i="2"/>
  <c r="G628" i="2" s="1"/>
  <c r="F627" i="2"/>
  <c r="E627" i="2"/>
  <c r="G627" i="2" s="1"/>
  <c r="F626" i="2"/>
  <c r="E626" i="2"/>
  <c r="G625" i="2"/>
  <c r="F625" i="2"/>
  <c r="E625" i="2"/>
  <c r="F624" i="2"/>
  <c r="E624" i="2"/>
  <c r="G624" i="2" s="1"/>
  <c r="F623" i="2"/>
  <c r="E623" i="2"/>
  <c r="F622" i="2"/>
  <c r="E622" i="2"/>
  <c r="G622" i="2" s="1"/>
  <c r="F621" i="2"/>
  <c r="E621" i="2"/>
  <c r="L608" i="2"/>
  <c r="K608" i="2"/>
  <c r="L607" i="2"/>
  <c r="K607" i="2"/>
  <c r="K606" i="2"/>
  <c r="J604" i="2"/>
  <c r="K605" i="2" s="1"/>
  <c r="J603" i="2"/>
  <c r="F603" i="2"/>
  <c r="E603" i="2"/>
  <c r="G603" i="2" s="1"/>
  <c r="K602" i="2"/>
  <c r="I602" i="2"/>
  <c r="I603" i="2" s="1"/>
  <c r="F602" i="2"/>
  <c r="E602" i="2"/>
  <c r="G602" i="2" s="1"/>
  <c r="L601" i="2"/>
  <c r="K601" i="2"/>
  <c r="F601" i="2"/>
  <c r="E601" i="2"/>
  <c r="L600" i="2"/>
  <c r="K600" i="2"/>
  <c r="F600" i="2"/>
  <c r="E600" i="2"/>
  <c r="G600" i="2" s="1"/>
  <c r="L599" i="2"/>
  <c r="M599" i="2" s="1"/>
  <c r="K599" i="2"/>
  <c r="F599" i="2"/>
  <c r="E599" i="2"/>
  <c r="F598" i="2"/>
  <c r="E598" i="2"/>
  <c r="G598" i="2" s="1"/>
  <c r="F597" i="2"/>
  <c r="G597" i="2" s="1"/>
  <c r="E597" i="2"/>
  <c r="F596" i="2"/>
  <c r="E596" i="2"/>
  <c r="F595" i="2"/>
  <c r="E595" i="2"/>
  <c r="G595" i="2" s="1"/>
  <c r="F594" i="2"/>
  <c r="E594" i="2"/>
  <c r="G594" i="2" s="1"/>
  <c r="F593" i="2"/>
  <c r="E593" i="2"/>
  <c r="F592" i="2"/>
  <c r="E592" i="2"/>
  <c r="G592" i="2" s="1"/>
  <c r="F591" i="2"/>
  <c r="E591" i="2"/>
  <c r="L573" i="2"/>
  <c r="M573" i="2" s="1"/>
  <c r="K573" i="2"/>
  <c r="L572" i="2"/>
  <c r="K572" i="2"/>
  <c r="G572" i="2"/>
  <c r="F572" i="2"/>
  <c r="E572" i="2"/>
  <c r="K571" i="2"/>
  <c r="F571" i="2"/>
  <c r="E571" i="2"/>
  <c r="G571" i="2" s="1"/>
  <c r="F570" i="2"/>
  <c r="E570" i="2"/>
  <c r="G570" i="2" s="1"/>
  <c r="J569" i="2"/>
  <c r="K570" i="2" s="1"/>
  <c r="F569" i="2"/>
  <c r="G569" i="2" s="1"/>
  <c r="E569" i="2"/>
  <c r="J568" i="2"/>
  <c r="F568" i="2"/>
  <c r="E568" i="2"/>
  <c r="L567" i="2"/>
  <c r="K567" i="2"/>
  <c r="I567" i="2"/>
  <c r="I568" i="2" s="1"/>
  <c r="I569" i="2" s="1"/>
  <c r="F567" i="2"/>
  <c r="E567" i="2"/>
  <c r="G567" i="2" s="1"/>
  <c r="L566" i="2"/>
  <c r="K566" i="2"/>
  <c r="F566" i="2"/>
  <c r="E566" i="2"/>
  <c r="L565" i="2"/>
  <c r="K565" i="2"/>
  <c r="M565" i="2" s="1"/>
  <c r="F565" i="2"/>
  <c r="E565" i="2"/>
  <c r="F564" i="2"/>
  <c r="E564" i="2"/>
  <c r="F563" i="2"/>
  <c r="E563" i="2"/>
  <c r="G563" i="2" s="1"/>
  <c r="F562" i="2"/>
  <c r="G562" i="2" s="1"/>
  <c r="E562" i="2"/>
  <c r="F561" i="2"/>
  <c r="E561" i="2"/>
  <c r="P559" i="2"/>
  <c r="L547" i="2"/>
  <c r="K547" i="2"/>
  <c r="L546" i="2"/>
  <c r="K546" i="2"/>
  <c r="F546" i="2"/>
  <c r="E546" i="2"/>
  <c r="L545" i="2"/>
  <c r="M545" i="2" s="1"/>
  <c r="K545" i="2"/>
  <c r="F545" i="2"/>
  <c r="E545" i="2"/>
  <c r="G545" i="2" s="1"/>
  <c r="K544" i="2"/>
  <c r="F544" i="2"/>
  <c r="E544" i="2"/>
  <c r="G544" i="2" s="1"/>
  <c r="F543" i="2"/>
  <c r="E543" i="2"/>
  <c r="J542" i="2"/>
  <c r="K543" i="2" s="1"/>
  <c r="F542" i="2"/>
  <c r="E542" i="2"/>
  <c r="J541" i="2"/>
  <c r="K541" i="2" s="1"/>
  <c r="I541" i="2"/>
  <c r="I542" i="2" s="1"/>
  <c r="I543" i="2" s="1"/>
  <c r="F541" i="2"/>
  <c r="E541" i="2"/>
  <c r="K540" i="2"/>
  <c r="I540" i="2"/>
  <c r="L540" i="2" s="1"/>
  <c r="M540" i="2" s="1"/>
  <c r="F540" i="2"/>
  <c r="E540" i="2"/>
  <c r="M539" i="2"/>
  <c r="L539" i="2"/>
  <c r="K539" i="2"/>
  <c r="F539" i="2"/>
  <c r="E539" i="2"/>
  <c r="L538" i="2"/>
  <c r="M538" i="2" s="1"/>
  <c r="K538" i="2"/>
  <c r="F538" i="2"/>
  <c r="E538" i="2"/>
  <c r="L537" i="2"/>
  <c r="K537" i="2"/>
  <c r="F537" i="2"/>
  <c r="E537" i="2"/>
  <c r="G537" i="2" s="1"/>
  <c r="L536" i="2"/>
  <c r="K536" i="2"/>
  <c r="F536" i="2"/>
  <c r="E536" i="2"/>
  <c r="G536" i="2" s="1"/>
  <c r="F535" i="2"/>
  <c r="E535" i="2"/>
  <c r="F534" i="2"/>
  <c r="E534" i="2"/>
  <c r="G534" i="2" s="1"/>
  <c r="F533" i="2"/>
  <c r="E533" i="2"/>
  <c r="G533" i="2" s="1"/>
  <c r="F532" i="2"/>
  <c r="E532" i="2"/>
  <c r="F531" i="2"/>
  <c r="E531" i="2"/>
  <c r="L512" i="2"/>
  <c r="M512" i="2" s="1"/>
  <c r="K512" i="2"/>
  <c r="F512" i="2"/>
  <c r="E512" i="2"/>
  <c r="K511" i="2"/>
  <c r="F511" i="2"/>
  <c r="E511" i="2"/>
  <c r="G511" i="2" s="1"/>
  <c r="K510" i="2"/>
  <c r="F510" i="2"/>
  <c r="E510" i="2"/>
  <c r="J509" i="2"/>
  <c r="F509" i="2"/>
  <c r="E509" i="2"/>
  <c r="G509" i="2" s="1"/>
  <c r="J508" i="2"/>
  <c r="K509" i="2" s="1"/>
  <c r="F508" i="2"/>
  <c r="E508" i="2"/>
  <c r="G508" i="2" s="1"/>
  <c r="K507" i="2"/>
  <c r="I507" i="2"/>
  <c r="L507" i="2" s="1"/>
  <c r="F507" i="2"/>
  <c r="E507" i="2"/>
  <c r="G507" i="2" s="1"/>
  <c r="L506" i="2"/>
  <c r="K506" i="2"/>
  <c r="F506" i="2"/>
  <c r="E506" i="2"/>
  <c r="G506" i="2" s="1"/>
  <c r="L505" i="2"/>
  <c r="M505" i="2" s="1"/>
  <c r="K505" i="2"/>
  <c r="F505" i="2"/>
  <c r="E505" i="2"/>
  <c r="F504" i="2"/>
  <c r="E504" i="2"/>
  <c r="G504" i="2" s="1"/>
  <c r="F503" i="2"/>
  <c r="E503" i="2"/>
  <c r="G503" i="2" s="1"/>
  <c r="F502" i="2"/>
  <c r="E502" i="2"/>
  <c r="G502" i="2" s="1"/>
  <c r="F501" i="2"/>
  <c r="E501" i="2"/>
  <c r="G501" i="2" s="1"/>
  <c r="P499" i="2"/>
  <c r="F483" i="2"/>
  <c r="E483" i="2"/>
  <c r="L482" i="2"/>
  <c r="K482" i="2"/>
  <c r="M482" i="2" s="1"/>
  <c r="F482" i="2"/>
  <c r="G482" i="2" s="1"/>
  <c r="E482" i="2"/>
  <c r="K481" i="2"/>
  <c r="F481" i="2"/>
  <c r="E481" i="2"/>
  <c r="G481" i="2" s="1"/>
  <c r="K480" i="2"/>
  <c r="G480" i="2"/>
  <c r="F480" i="2"/>
  <c r="E480" i="2"/>
  <c r="J479" i="2"/>
  <c r="F479" i="2"/>
  <c r="E479" i="2"/>
  <c r="J478" i="2"/>
  <c r="G478" i="2"/>
  <c r="F478" i="2"/>
  <c r="E478" i="2"/>
  <c r="L477" i="2"/>
  <c r="M477" i="2" s="1"/>
  <c r="K477" i="2"/>
  <c r="I477" i="2"/>
  <c r="I478" i="2" s="1"/>
  <c r="I479" i="2" s="1"/>
  <c r="F477" i="2"/>
  <c r="E477" i="2"/>
  <c r="G477" i="2" s="1"/>
  <c r="L476" i="2"/>
  <c r="M476" i="2" s="1"/>
  <c r="K476" i="2"/>
  <c r="F476" i="2"/>
  <c r="E476" i="2"/>
  <c r="L475" i="2"/>
  <c r="K475" i="2"/>
  <c r="F475" i="2"/>
  <c r="E475" i="2"/>
  <c r="F474" i="2"/>
  <c r="E474" i="2"/>
  <c r="F473" i="2"/>
  <c r="F496" i="2" s="1"/>
  <c r="E473" i="2"/>
  <c r="G472" i="2"/>
  <c r="F472" i="2"/>
  <c r="E472" i="2"/>
  <c r="P470" i="2"/>
  <c r="L455" i="2"/>
  <c r="K455" i="2"/>
  <c r="K454" i="2"/>
  <c r="F454" i="2"/>
  <c r="E454" i="2"/>
  <c r="F453" i="2"/>
  <c r="E453" i="2"/>
  <c r="G453" i="2" s="1"/>
  <c r="J452" i="2"/>
  <c r="K453" i="2" s="1"/>
  <c r="F452" i="2"/>
  <c r="E452" i="2"/>
  <c r="J451" i="2"/>
  <c r="K451" i="2" s="1"/>
  <c r="F451" i="2"/>
  <c r="E451" i="2"/>
  <c r="G451" i="2" s="1"/>
  <c r="K450" i="2"/>
  <c r="I450" i="2"/>
  <c r="I451" i="2" s="1"/>
  <c r="F450" i="2"/>
  <c r="E450" i="2"/>
  <c r="G450" i="2" s="1"/>
  <c r="L449" i="2"/>
  <c r="M449" i="2" s="1"/>
  <c r="K449" i="2"/>
  <c r="F449" i="2"/>
  <c r="E449" i="2"/>
  <c r="L448" i="2"/>
  <c r="K448" i="2"/>
  <c r="F448" i="2"/>
  <c r="G448" i="2" s="1"/>
  <c r="E448" i="2"/>
  <c r="F447" i="2"/>
  <c r="E447" i="2"/>
  <c r="G447" i="2" s="1"/>
  <c r="F446" i="2"/>
  <c r="E446" i="2"/>
  <c r="F445" i="2"/>
  <c r="E445" i="2"/>
  <c r="G445" i="2" s="1"/>
  <c r="F444" i="2"/>
  <c r="E444" i="2"/>
  <c r="G444" i="2" s="1"/>
  <c r="F443" i="2"/>
  <c r="E443" i="2"/>
  <c r="P441" i="2"/>
  <c r="F425" i="2"/>
  <c r="E425" i="2"/>
  <c r="G425" i="2" s="1"/>
  <c r="F424" i="2"/>
  <c r="E424" i="2"/>
  <c r="G424" i="2" s="1"/>
  <c r="F423" i="2"/>
  <c r="E423" i="2"/>
  <c r="G423" i="2" s="1"/>
  <c r="L422" i="2"/>
  <c r="M422" i="2" s="1"/>
  <c r="K422" i="2"/>
  <c r="F422" i="2"/>
  <c r="E422" i="2"/>
  <c r="K421" i="2"/>
  <c r="F421" i="2"/>
  <c r="E421" i="2"/>
  <c r="G421" i="2" s="1"/>
  <c r="F420" i="2"/>
  <c r="E420" i="2"/>
  <c r="J419" i="2"/>
  <c r="K420" i="2" s="1"/>
  <c r="F419" i="2"/>
  <c r="E419" i="2"/>
  <c r="G419" i="2" s="1"/>
  <c r="J418" i="2"/>
  <c r="K418" i="2" s="1"/>
  <c r="F418" i="2"/>
  <c r="E418" i="2"/>
  <c r="K417" i="2"/>
  <c r="I417" i="2"/>
  <c r="I418" i="2" s="1"/>
  <c r="F417" i="2"/>
  <c r="E417" i="2"/>
  <c r="G417" i="2" s="1"/>
  <c r="L416" i="2"/>
  <c r="K416" i="2"/>
  <c r="M416" i="2" s="1"/>
  <c r="F416" i="2"/>
  <c r="E416" i="2"/>
  <c r="G416" i="2" s="1"/>
  <c r="L415" i="2"/>
  <c r="K415" i="2"/>
  <c r="F415" i="2"/>
  <c r="E415" i="2"/>
  <c r="F414" i="2"/>
  <c r="E414" i="2"/>
  <c r="P412" i="2"/>
  <c r="L402" i="2"/>
  <c r="K402" i="2"/>
  <c r="K401" i="2"/>
  <c r="K400" i="2"/>
  <c r="J399" i="2"/>
  <c r="F399" i="2"/>
  <c r="G399" i="2" s="1"/>
  <c r="E399" i="2"/>
  <c r="J398" i="2"/>
  <c r="K398" i="2" s="1"/>
  <c r="F398" i="2"/>
  <c r="E398" i="2"/>
  <c r="G398" i="2" s="1"/>
  <c r="K397" i="2"/>
  <c r="I397" i="2"/>
  <c r="I398" i="2" s="1"/>
  <c r="I399" i="2" s="1"/>
  <c r="G397" i="2"/>
  <c r="F397" i="2"/>
  <c r="E397" i="2"/>
  <c r="L396" i="2"/>
  <c r="K396" i="2"/>
  <c r="M396" i="2" s="1"/>
  <c r="F396" i="2"/>
  <c r="E396" i="2"/>
  <c r="L395" i="2"/>
  <c r="K395" i="2"/>
  <c r="F395" i="2"/>
  <c r="E395" i="2"/>
  <c r="G395" i="2" s="1"/>
  <c r="F394" i="2"/>
  <c r="G394" i="2" s="1"/>
  <c r="E394" i="2"/>
  <c r="F393" i="2"/>
  <c r="E393" i="2"/>
  <c r="F392" i="2"/>
  <c r="E392" i="2"/>
  <c r="G392" i="2" s="1"/>
  <c r="F391" i="2"/>
  <c r="E391" i="2"/>
  <c r="G391" i="2" s="1"/>
  <c r="F390" i="2"/>
  <c r="E390" i="2"/>
  <c r="G390" i="2" s="1"/>
  <c r="F389" i="2"/>
  <c r="E389" i="2"/>
  <c r="G388" i="2"/>
  <c r="F388" i="2"/>
  <c r="E388" i="2"/>
  <c r="L375" i="2"/>
  <c r="M375" i="2" s="1"/>
  <c r="K375" i="2"/>
  <c r="K374" i="2"/>
  <c r="J372" i="2"/>
  <c r="K373" i="2" s="1"/>
  <c r="F372" i="2"/>
  <c r="E372" i="2"/>
  <c r="G372" i="2" s="1"/>
  <c r="J371" i="2"/>
  <c r="K372" i="2" s="1"/>
  <c r="F371" i="2"/>
  <c r="G371" i="2" s="1"/>
  <c r="E371" i="2"/>
  <c r="K370" i="2"/>
  <c r="I370" i="2"/>
  <c r="L370" i="2" s="1"/>
  <c r="F370" i="2"/>
  <c r="E370" i="2"/>
  <c r="G370" i="2" s="1"/>
  <c r="L369" i="2"/>
  <c r="K369" i="2"/>
  <c r="F369" i="2"/>
  <c r="G369" i="2" s="1"/>
  <c r="E369" i="2"/>
  <c r="L368" i="2"/>
  <c r="M368" i="2" s="1"/>
  <c r="K368" i="2"/>
  <c r="F368" i="2"/>
  <c r="G368" i="2" s="1"/>
  <c r="E368" i="2"/>
  <c r="F367" i="2"/>
  <c r="E367" i="2"/>
  <c r="G367" i="2" s="1"/>
  <c r="F366" i="2"/>
  <c r="E366" i="2"/>
  <c r="G366" i="2" s="1"/>
  <c r="F365" i="2"/>
  <c r="E365" i="2"/>
  <c r="F364" i="2"/>
  <c r="E364" i="2"/>
  <c r="G363" i="2"/>
  <c r="F363" i="2"/>
  <c r="E363" i="2"/>
  <c r="F362" i="2"/>
  <c r="E362" i="2"/>
  <c r="F361" i="2"/>
  <c r="E361" i="2"/>
  <c r="L353" i="2"/>
  <c r="M353" i="2" s="1"/>
  <c r="K353" i="2"/>
  <c r="M352" i="2"/>
  <c r="L352" i="2"/>
  <c r="K352" i="2"/>
  <c r="L351" i="2"/>
  <c r="M351" i="2" s="1"/>
  <c r="K351" i="2"/>
  <c r="L350" i="2"/>
  <c r="M350" i="2" s="1"/>
  <c r="K350" i="2"/>
  <c r="L349" i="2"/>
  <c r="K349" i="2"/>
  <c r="K348" i="2"/>
  <c r="F348" i="2"/>
  <c r="E348" i="2"/>
  <c r="F347" i="2"/>
  <c r="E347" i="2"/>
  <c r="J346" i="2"/>
  <c r="K347" i="2" s="1"/>
  <c r="F346" i="2"/>
  <c r="E346" i="2"/>
  <c r="J345" i="2"/>
  <c r="F345" i="2"/>
  <c r="E345" i="2"/>
  <c r="G345" i="2" s="1"/>
  <c r="K344" i="2"/>
  <c r="I344" i="2"/>
  <c r="F344" i="2"/>
  <c r="E344" i="2"/>
  <c r="G344" i="2" s="1"/>
  <c r="L343" i="2"/>
  <c r="K343" i="2"/>
  <c r="F343" i="2"/>
  <c r="E343" i="2"/>
  <c r="L342" i="2"/>
  <c r="M342" i="2" s="1"/>
  <c r="K342" i="2"/>
  <c r="F342" i="2"/>
  <c r="E342" i="2"/>
  <c r="G342" i="2" s="1"/>
  <c r="F341" i="2"/>
  <c r="E341" i="2"/>
  <c r="G341" i="2" s="1"/>
  <c r="F340" i="2"/>
  <c r="E340" i="2"/>
  <c r="F339" i="2"/>
  <c r="E339" i="2"/>
  <c r="G339" i="2" s="1"/>
  <c r="F338" i="2"/>
  <c r="E338" i="2"/>
  <c r="F337" i="2"/>
  <c r="E337" i="2"/>
  <c r="G336" i="2"/>
  <c r="F336" i="2"/>
  <c r="E336" i="2"/>
  <c r="F335" i="2"/>
  <c r="E335" i="2"/>
  <c r="G335" i="2" s="1"/>
  <c r="L325" i="2"/>
  <c r="M325" i="2" s="1"/>
  <c r="K325" i="2"/>
  <c r="M324" i="2"/>
  <c r="L324" i="2"/>
  <c r="K324" i="2"/>
  <c r="L323" i="2"/>
  <c r="K323" i="2"/>
  <c r="K322" i="2"/>
  <c r="J320" i="2"/>
  <c r="K321" i="2" s="1"/>
  <c r="I320" i="2"/>
  <c r="K319" i="2"/>
  <c r="J319" i="2"/>
  <c r="K318" i="2"/>
  <c r="I318" i="2"/>
  <c r="I319" i="2" s="1"/>
  <c r="L319" i="2" s="1"/>
  <c r="M319" i="2" s="1"/>
  <c r="G318" i="2"/>
  <c r="F318" i="2"/>
  <c r="E318" i="2"/>
  <c r="M317" i="2"/>
  <c r="L317" i="2"/>
  <c r="K317" i="2"/>
  <c r="F317" i="2"/>
  <c r="E317" i="2"/>
  <c r="G317" i="2" s="1"/>
  <c r="L316" i="2"/>
  <c r="K316" i="2"/>
  <c r="F316" i="2"/>
  <c r="E316" i="2"/>
  <c r="M315" i="2"/>
  <c r="L315" i="2"/>
  <c r="K315" i="2"/>
  <c r="F315" i="2"/>
  <c r="E315" i="2"/>
  <c r="G314" i="2"/>
  <c r="F314" i="2"/>
  <c r="E314" i="2"/>
  <c r="F313" i="2"/>
  <c r="E313" i="2"/>
  <c r="F312" i="2"/>
  <c r="G312" i="2" s="1"/>
  <c r="E312" i="2"/>
  <c r="F311" i="2"/>
  <c r="E311" i="2"/>
  <c r="F310" i="2"/>
  <c r="E310" i="2"/>
  <c r="G310" i="2" s="1"/>
  <c r="F309" i="2"/>
  <c r="E309" i="2"/>
  <c r="G309" i="2" s="1"/>
  <c r="F308" i="2"/>
  <c r="E308" i="2"/>
  <c r="L296" i="2"/>
  <c r="K296" i="2"/>
  <c r="L295" i="2"/>
  <c r="K295" i="2"/>
  <c r="K294" i="2"/>
  <c r="J292" i="2"/>
  <c r="K293" i="2" s="1"/>
  <c r="J291" i="2"/>
  <c r="K291" i="2" s="1"/>
  <c r="F291" i="2"/>
  <c r="G291" i="2" s="1"/>
  <c r="E291" i="2"/>
  <c r="K290" i="2"/>
  <c r="I290" i="2"/>
  <c r="I291" i="2" s="1"/>
  <c r="F290" i="2"/>
  <c r="E290" i="2"/>
  <c r="L289" i="2"/>
  <c r="M289" i="2" s="1"/>
  <c r="K289" i="2"/>
  <c r="F289" i="2"/>
  <c r="E289" i="2"/>
  <c r="G289" i="2" s="1"/>
  <c r="L288" i="2"/>
  <c r="K288" i="2"/>
  <c r="F288" i="2"/>
  <c r="E288" i="2"/>
  <c r="M287" i="2"/>
  <c r="L287" i="2"/>
  <c r="K287" i="2"/>
  <c r="F287" i="2"/>
  <c r="E287" i="2"/>
  <c r="G287" i="2" s="1"/>
  <c r="F286" i="2"/>
  <c r="E286" i="2"/>
  <c r="G286" i="2" s="1"/>
  <c r="F285" i="2"/>
  <c r="E285" i="2"/>
  <c r="G285" i="2" s="1"/>
  <c r="F284" i="2"/>
  <c r="G284" i="2" s="1"/>
  <c r="E284" i="2"/>
  <c r="G283" i="2"/>
  <c r="F283" i="2"/>
  <c r="E283" i="2"/>
  <c r="F282" i="2"/>
  <c r="E282" i="2"/>
  <c r="G282" i="2" s="1"/>
  <c r="F281" i="2"/>
  <c r="E281" i="2"/>
  <c r="G281" i="2" s="1"/>
  <c r="L267" i="2"/>
  <c r="M267" i="2" s="1"/>
  <c r="K267" i="2"/>
  <c r="K266" i="2"/>
  <c r="K265" i="2"/>
  <c r="F265" i="2"/>
  <c r="E265" i="2"/>
  <c r="J264" i="2"/>
  <c r="F264" i="2"/>
  <c r="E264" i="2"/>
  <c r="G264" i="2" s="1"/>
  <c r="J263" i="2"/>
  <c r="K264" i="2" s="1"/>
  <c r="F263" i="2"/>
  <c r="E263" i="2"/>
  <c r="K262" i="2"/>
  <c r="I262" i="2"/>
  <c r="I263" i="2" s="1"/>
  <c r="F262" i="2"/>
  <c r="E262" i="2"/>
  <c r="G262" i="2" s="1"/>
  <c r="M261" i="2"/>
  <c r="L261" i="2"/>
  <c r="K261" i="2"/>
  <c r="F261" i="2"/>
  <c r="E261" i="2"/>
  <c r="G261" i="2" s="1"/>
  <c r="L260" i="2"/>
  <c r="M260" i="2" s="1"/>
  <c r="K260" i="2"/>
  <c r="F260" i="2"/>
  <c r="E260" i="2"/>
  <c r="F259" i="2"/>
  <c r="E259" i="2"/>
  <c r="G259" i="2" s="1"/>
  <c r="F258" i="2"/>
  <c r="E258" i="2"/>
  <c r="F257" i="2"/>
  <c r="E257" i="2"/>
  <c r="F256" i="2"/>
  <c r="E256" i="2"/>
  <c r="F255" i="2"/>
  <c r="E255" i="2"/>
  <c r="F254" i="2"/>
  <c r="E254" i="2"/>
  <c r="L246" i="2"/>
  <c r="K246" i="2"/>
  <c r="L245" i="2"/>
  <c r="M245" i="2" s="1"/>
  <c r="K245" i="2"/>
  <c r="L244" i="2"/>
  <c r="K244" i="2"/>
  <c r="K243" i="2"/>
  <c r="J241" i="2"/>
  <c r="K242" i="2" s="1"/>
  <c r="I241" i="2"/>
  <c r="J240" i="2"/>
  <c r="G240" i="2"/>
  <c r="F240" i="2"/>
  <c r="E240" i="2"/>
  <c r="L239" i="2"/>
  <c r="M239" i="2" s="1"/>
  <c r="K239" i="2"/>
  <c r="I239" i="2"/>
  <c r="I240" i="2" s="1"/>
  <c r="L240" i="2" s="1"/>
  <c r="F239" i="2"/>
  <c r="E239" i="2"/>
  <c r="G239" i="2" s="1"/>
  <c r="L238" i="2"/>
  <c r="K238" i="2"/>
  <c r="F238" i="2"/>
  <c r="E238" i="2"/>
  <c r="L237" i="2"/>
  <c r="M237" i="2" s="1"/>
  <c r="K237" i="2"/>
  <c r="F237" i="2"/>
  <c r="E237" i="2"/>
  <c r="L236" i="2"/>
  <c r="K236" i="2"/>
  <c r="F236" i="2"/>
  <c r="E236" i="2"/>
  <c r="L235" i="2"/>
  <c r="M235" i="2" s="1"/>
  <c r="K235" i="2"/>
  <c r="F235" i="2"/>
  <c r="E235" i="2"/>
  <c r="F234" i="2"/>
  <c r="E234" i="2"/>
  <c r="F233" i="2"/>
  <c r="E233" i="2"/>
  <c r="G233" i="2" s="1"/>
  <c r="F232" i="2"/>
  <c r="E232" i="2"/>
  <c r="G232" i="2" s="1"/>
  <c r="F231" i="2"/>
  <c r="G231" i="2" s="1"/>
  <c r="E231" i="2"/>
  <c r="F230" i="2"/>
  <c r="E230" i="2"/>
  <c r="F229" i="2"/>
  <c r="E229" i="2"/>
  <c r="G229" i="2" s="1"/>
  <c r="F228" i="2"/>
  <c r="E228" i="2"/>
  <c r="P226" i="2"/>
  <c r="L217" i="2"/>
  <c r="K217" i="2"/>
  <c r="L216" i="2"/>
  <c r="K216" i="2"/>
  <c r="L215" i="2"/>
  <c r="K215" i="2"/>
  <c r="L214" i="2"/>
  <c r="K214" i="2"/>
  <c r="M214" i="2" s="1"/>
  <c r="K213" i="2"/>
  <c r="J211" i="2"/>
  <c r="K212" i="2" s="1"/>
  <c r="F211" i="2"/>
  <c r="E211" i="2"/>
  <c r="G211" i="2" s="1"/>
  <c r="J210" i="2"/>
  <c r="G210" i="2"/>
  <c r="F210" i="2"/>
  <c r="E210" i="2"/>
  <c r="K209" i="2"/>
  <c r="I209" i="2"/>
  <c r="G209" i="2"/>
  <c r="F209" i="2"/>
  <c r="E209" i="2"/>
  <c r="L208" i="2"/>
  <c r="K208" i="2"/>
  <c r="G208" i="2"/>
  <c r="F208" i="2"/>
  <c r="E208" i="2"/>
  <c r="L207" i="2"/>
  <c r="K207" i="2"/>
  <c r="F207" i="2"/>
  <c r="E207" i="2"/>
  <c r="L206" i="2"/>
  <c r="K206" i="2"/>
  <c r="F206" i="2"/>
  <c r="E206" i="2"/>
  <c r="G206" i="2" s="1"/>
  <c r="F205" i="2"/>
  <c r="E205" i="2"/>
  <c r="F204" i="2"/>
  <c r="G204" i="2" s="1"/>
  <c r="E204" i="2"/>
  <c r="F203" i="2"/>
  <c r="E203" i="2"/>
  <c r="F202" i="2"/>
  <c r="E202" i="2"/>
  <c r="G202" i="2" s="1"/>
  <c r="F201" i="2"/>
  <c r="E201" i="2"/>
  <c r="F200" i="2"/>
  <c r="E200" i="2"/>
  <c r="G200" i="2" s="1"/>
  <c r="F185" i="2"/>
  <c r="E185" i="2"/>
  <c r="G185" i="2" s="1"/>
  <c r="L184" i="2"/>
  <c r="K184" i="2"/>
  <c r="M184" i="2" s="1"/>
  <c r="F184" i="2"/>
  <c r="E184" i="2"/>
  <c r="G184" i="2" s="1"/>
  <c r="L183" i="2"/>
  <c r="K183" i="2"/>
  <c r="M183" i="2" s="1"/>
  <c r="F183" i="2"/>
  <c r="E183" i="2"/>
  <c r="G183" i="2" s="1"/>
  <c r="L182" i="2"/>
  <c r="K182" i="2"/>
  <c r="F182" i="2"/>
  <c r="E182" i="2"/>
  <c r="G182" i="2" s="1"/>
  <c r="K181" i="2"/>
  <c r="F181" i="2"/>
  <c r="E181" i="2"/>
  <c r="G181" i="2" s="1"/>
  <c r="F180" i="2"/>
  <c r="E180" i="2"/>
  <c r="J179" i="2"/>
  <c r="K180" i="2" s="1"/>
  <c r="I179" i="2"/>
  <c r="I180" i="2" s="1"/>
  <c r="F179" i="2"/>
  <c r="G179" i="2" s="1"/>
  <c r="E179" i="2"/>
  <c r="L178" i="2"/>
  <c r="M178" i="2" s="1"/>
  <c r="J178" i="2"/>
  <c r="K178" i="2" s="1"/>
  <c r="G178" i="2"/>
  <c r="F178" i="2"/>
  <c r="E178" i="2"/>
  <c r="K177" i="2"/>
  <c r="I177" i="2"/>
  <c r="I178" i="2" s="1"/>
  <c r="F177" i="2"/>
  <c r="E177" i="2"/>
  <c r="G177" i="2" s="1"/>
  <c r="L176" i="2"/>
  <c r="K176" i="2"/>
  <c r="F176" i="2"/>
  <c r="E176" i="2"/>
  <c r="L175" i="2"/>
  <c r="K175" i="2"/>
  <c r="F175" i="2"/>
  <c r="E175" i="2"/>
  <c r="M174" i="2"/>
  <c r="L174" i="2"/>
  <c r="K174" i="2"/>
  <c r="F174" i="2"/>
  <c r="E174" i="2"/>
  <c r="P172" i="2"/>
  <c r="L164" i="2"/>
  <c r="M164" i="2" s="1"/>
  <c r="K164" i="2"/>
  <c r="M163" i="2"/>
  <c r="L163" i="2"/>
  <c r="K163" i="2"/>
  <c r="L162" i="2"/>
  <c r="M162" i="2" s="1"/>
  <c r="K162" i="2"/>
  <c r="K161" i="2"/>
  <c r="K160" i="2"/>
  <c r="F160" i="2"/>
  <c r="E160" i="2"/>
  <c r="G160" i="2" s="1"/>
  <c r="J159" i="2"/>
  <c r="F159" i="2"/>
  <c r="E159" i="2"/>
  <c r="J158" i="2"/>
  <c r="K159" i="2" s="1"/>
  <c r="I158" i="2"/>
  <c r="F158" i="2"/>
  <c r="E158" i="2"/>
  <c r="G158" i="2" s="1"/>
  <c r="K157" i="2"/>
  <c r="I157" i="2"/>
  <c r="L157" i="2" s="1"/>
  <c r="F157" i="2"/>
  <c r="E157" i="2"/>
  <c r="G157" i="2" s="1"/>
  <c r="L156" i="2"/>
  <c r="M156" i="2" s="1"/>
  <c r="K156" i="2"/>
  <c r="F156" i="2"/>
  <c r="G156" i="2" s="1"/>
  <c r="E156" i="2"/>
  <c r="M155" i="2"/>
  <c r="L155" i="2"/>
  <c r="K155" i="2"/>
  <c r="F155" i="2"/>
  <c r="E155" i="2"/>
  <c r="L154" i="2"/>
  <c r="K154" i="2"/>
  <c r="F154" i="2"/>
  <c r="E154" i="2"/>
  <c r="G154" i="2" s="1"/>
  <c r="L153" i="2"/>
  <c r="K153" i="2"/>
  <c r="M153" i="2" s="1"/>
  <c r="F153" i="2"/>
  <c r="E153" i="2"/>
  <c r="G153" i="2" s="1"/>
  <c r="L152" i="2"/>
  <c r="K152" i="2"/>
  <c r="F152" i="2"/>
  <c r="E152" i="2"/>
  <c r="F151" i="2"/>
  <c r="E151" i="2"/>
  <c r="G151" i="2" s="1"/>
  <c r="F150" i="2"/>
  <c r="E150" i="2"/>
  <c r="F149" i="2"/>
  <c r="E149" i="2"/>
  <c r="F148" i="2"/>
  <c r="G148" i="2" s="1"/>
  <c r="E148" i="2"/>
  <c r="L134" i="2"/>
  <c r="K134" i="2"/>
  <c r="F134" i="2"/>
  <c r="E134" i="2"/>
  <c r="L133" i="2"/>
  <c r="K133" i="2"/>
  <c r="G133" i="2"/>
  <c r="F133" i="2"/>
  <c r="E133" i="2"/>
  <c r="L132" i="2"/>
  <c r="M132" i="2" s="1"/>
  <c r="K132" i="2"/>
  <c r="F132" i="2"/>
  <c r="E132" i="2"/>
  <c r="L131" i="2"/>
  <c r="K131" i="2"/>
  <c r="F131" i="2"/>
  <c r="E131" i="2"/>
  <c r="G131" i="2" s="1"/>
  <c r="L130" i="2"/>
  <c r="K130" i="2"/>
  <c r="F130" i="2"/>
  <c r="E130" i="2"/>
  <c r="K129" i="2"/>
  <c r="F129" i="2"/>
  <c r="E129" i="2"/>
  <c r="G128" i="2"/>
  <c r="F128" i="2"/>
  <c r="E128" i="2"/>
  <c r="J127" i="2"/>
  <c r="K128" i="2" s="1"/>
  <c r="G127" i="2"/>
  <c r="F127" i="2"/>
  <c r="E127" i="2"/>
  <c r="J126" i="2"/>
  <c r="K126" i="2" s="1"/>
  <c r="F126" i="2"/>
  <c r="E126" i="2"/>
  <c r="K125" i="2"/>
  <c r="I125" i="2"/>
  <c r="I126" i="2" s="1"/>
  <c r="L126" i="2" s="1"/>
  <c r="M126" i="2" s="1"/>
  <c r="F125" i="2"/>
  <c r="E125" i="2"/>
  <c r="L124" i="2"/>
  <c r="M124" i="2" s="1"/>
  <c r="K124" i="2"/>
  <c r="F124" i="2"/>
  <c r="E124" i="2"/>
  <c r="G124" i="2" s="1"/>
  <c r="L123" i="2"/>
  <c r="K123" i="2"/>
  <c r="F123" i="2"/>
  <c r="E123" i="2"/>
  <c r="L122" i="2"/>
  <c r="K122" i="2"/>
  <c r="F122" i="2"/>
  <c r="E122" i="2"/>
  <c r="G122" i="2" s="1"/>
  <c r="P120" i="2"/>
  <c r="L117" i="2"/>
  <c r="L115" i="2"/>
  <c r="M115" i="2" s="1"/>
  <c r="K115" i="2"/>
  <c r="L114" i="2"/>
  <c r="M114" i="2" s="1"/>
  <c r="K114" i="2"/>
  <c r="L113" i="2"/>
  <c r="K113" i="2"/>
  <c r="L112" i="2"/>
  <c r="M112" i="2" s="1"/>
  <c r="K112" i="2"/>
  <c r="L111" i="2"/>
  <c r="M111" i="2" s="1"/>
  <c r="K111" i="2"/>
  <c r="K110" i="2"/>
  <c r="F109" i="2"/>
  <c r="E109" i="2"/>
  <c r="J108" i="2"/>
  <c r="K109" i="2" s="1"/>
  <c r="F108" i="2"/>
  <c r="E108" i="2"/>
  <c r="G108" i="2" s="1"/>
  <c r="J107" i="2"/>
  <c r="K107" i="2" s="1"/>
  <c r="F107" i="2"/>
  <c r="E107" i="2"/>
  <c r="G107" i="2" s="1"/>
  <c r="K106" i="2"/>
  <c r="I106" i="2"/>
  <c r="I107" i="2" s="1"/>
  <c r="L107" i="2" s="1"/>
  <c r="M107" i="2" s="1"/>
  <c r="F106" i="2"/>
  <c r="E106" i="2"/>
  <c r="M105" i="2"/>
  <c r="L105" i="2"/>
  <c r="K105" i="2"/>
  <c r="G105" i="2"/>
  <c r="F105" i="2"/>
  <c r="E105" i="2"/>
  <c r="L104" i="2"/>
  <c r="K104" i="2"/>
  <c r="F104" i="2"/>
  <c r="G104" i="2" s="1"/>
  <c r="E104" i="2"/>
  <c r="M103" i="2"/>
  <c r="L103" i="2"/>
  <c r="K103" i="2"/>
  <c r="F103" i="2"/>
  <c r="E103" i="2"/>
  <c r="L102" i="2"/>
  <c r="K102" i="2"/>
  <c r="F102" i="2"/>
  <c r="E102" i="2"/>
  <c r="G102" i="2" s="1"/>
  <c r="L101" i="2"/>
  <c r="K101" i="2"/>
  <c r="M101" i="2" s="1"/>
  <c r="F101" i="2"/>
  <c r="E101" i="2"/>
  <c r="G101" i="2" s="1"/>
  <c r="F100" i="2"/>
  <c r="E100" i="2"/>
  <c r="F99" i="2"/>
  <c r="E99" i="2"/>
  <c r="F98" i="2"/>
  <c r="E98" i="2"/>
  <c r="G98" i="2" s="1"/>
  <c r="F97" i="2"/>
  <c r="E97" i="2"/>
  <c r="F96" i="2"/>
  <c r="E96" i="2"/>
  <c r="G95" i="2"/>
  <c r="F95" i="2"/>
  <c r="E95" i="2"/>
  <c r="P92" i="2"/>
  <c r="L86" i="2"/>
  <c r="K86" i="2"/>
  <c r="L85" i="2"/>
  <c r="K85" i="2"/>
  <c r="L84" i="2"/>
  <c r="K84" i="2"/>
  <c r="L83" i="2"/>
  <c r="K83" i="2"/>
  <c r="L82" i="2"/>
  <c r="K82" i="2"/>
  <c r="M82" i="2" s="1"/>
  <c r="K81" i="2"/>
  <c r="F81" i="2"/>
  <c r="E81" i="2"/>
  <c r="F80" i="2"/>
  <c r="E80" i="2"/>
  <c r="G80" i="2" s="1"/>
  <c r="J79" i="2"/>
  <c r="K80" i="2" s="1"/>
  <c r="I79" i="2"/>
  <c r="I80" i="2" s="1"/>
  <c r="F79" i="2"/>
  <c r="E79" i="2"/>
  <c r="J78" i="2"/>
  <c r="K78" i="2" s="1"/>
  <c r="F78" i="2"/>
  <c r="E78" i="2"/>
  <c r="G78" i="2" s="1"/>
  <c r="L77" i="2"/>
  <c r="K77" i="2"/>
  <c r="I77" i="2"/>
  <c r="I78" i="2" s="1"/>
  <c r="L78" i="2" s="1"/>
  <c r="M78" i="2" s="1"/>
  <c r="G77" i="2"/>
  <c r="F77" i="2"/>
  <c r="E77" i="2"/>
  <c r="L76" i="2"/>
  <c r="M76" i="2" s="1"/>
  <c r="K76" i="2"/>
  <c r="F76" i="2"/>
  <c r="E76" i="2"/>
  <c r="L75" i="2"/>
  <c r="K75" i="2"/>
  <c r="F75" i="2"/>
  <c r="E75" i="2"/>
  <c r="G75" i="2" s="1"/>
  <c r="L74" i="2"/>
  <c r="K74" i="2"/>
  <c r="F74" i="2"/>
  <c r="E74" i="2"/>
  <c r="G74" i="2" s="1"/>
  <c r="F73" i="2"/>
  <c r="E73" i="2"/>
  <c r="G73" i="2" s="1"/>
  <c r="F72" i="2"/>
  <c r="E72" i="2"/>
  <c r="G72" i="2" s="1"/>
  <c r="F71" i="2"/>
  <c r="G71" i="2" s="1"/>
  <c r="E71" i="2"/>
  <c r="F70" i="2"/>
  <c r="E70" i="2"/>
  <c r="F69" i="2"/>
  <c r="E69" i="2"/>
  <c r="F68" i="2"/>
  <c r="E68" i="2"/>
  <c r="G68" i="2" s="1"/>
  <c r="P65" i="2"/>
  <c r="L49" i="2"/>
  <c r="K49" i="2"/>
  <c r="L48" i="2"/>
  <c r="K48" i="2"/>
  <c r="F48" i="2"/>
  <c r="E48" i="2"/>
  <c r="K47" i="2"/>
  <c r="G47" i="2"/>
  <c r="F47" i="2"/>
  <c r="E47" i="2"/>
  <c r="F46" i="2"/>
  <c r="E46" i="2"/>
  <c r="J45" i="2"/>
  <c r="K46" i="2" s="1"/>
  <c r="F45" i="2"/>
  <c r="E45" i="2"/>
  <c r="G45" i="2" s="1"/>
  <c r="J44" i="2"/>
  <c r="K44" i="2" s="1"/>
  <c r="F44" i="2"/>
  <c r="G44" i="2" s="1"/>
  <c r="E44" i="2"/>
  <c r="K43" i="2"/>
  <c r="I43" i="2"/>
  <c r="F43" i="2"/>
  <c r="E43" i="2"/>
  <c r="G43" i="2" s="1"/>
  <c r="L42" i="2"/>
  <c r="K42" i="2"/>
  <c r="M42" i="2" s="1"/>
  <c r="F42" i="2"/>
  <c r="E42" i="2"/>
  <c r="G42" i="2" s="1"/>
  <c r="L41" i="2"/>
  <c r="K41" i="2"/>
  <c r="M41" i="2" s="1"/>
  <c r="F41" i="2"/>
  <c r="E41" i="2"/>
  <c r="L40" i="2"/>
  <c r="K40" i="2"/>
  <c r="M40" i="2" s="1"/>
  <c r="F40" i="2"/>
  <c r="E40" i="2"/>
  <c r="L39" i="2"/>
  <c r="M39" i="2" s="1"/>
  <c r="K39" i="2"/>
  <c r="F39" i="2"/>
  <c r="G39" i="2" s="1"/>
  <c r="E39" i="2"/>
  <c r="L38" i="2"/>
  <c r="K38" i="2"/>
  <c r="F38" i="2"/>
  <c r="E38" i="2"/>
  <c r="G38" i="2" s="1"/>
  <c r="F37" i="2"/>
  <c r="E37" i="2"/>
  <c r="P29" i="2"/>
  <c r="P28" i="2"/>
  <c r="O27" i="2"/>
  <c r="O28" i="2" s="1"/>
  <c r="O29" i="2" s="1"/>
  <c r="L19" i="2"/>
  <c r="K19" i="2"/>
  <c r="F19" i="2"/>
  <c r="E19" i="2"/>
  <c r="M18" i="2"/>
  <c r="L18" i="2"/>
  <c r="K18" i="2"/>
  <c r="F18" i="2"/>
  <c r="E18" i="2"/>
  <c r="G18" i="2" s="1"/>
  <c r="L17" i="2"/>
  <c r="K17" i="2"/>
  <c r="F17" i="2"/>
  <c r="E17" i="2"/>
  <c r="G17" i="2" s="1"/>
  <c r="L16" i="2"/>
  <c r="M16" i="2" s="1"/>
  <c r="K16" i="2"/>
  <c r="F16" i="2"/>
  <c r="E16" i="2"/>
  <c r="K15" i="2"/>
  <c r="F15" i="2"/>
  <c r="E15" i="2"/>
  <c r="G15" i="2" s="1"/>
  <c r="K14" i="2"/>
  <c r="F14" i="2"/>
  <c r="E14" i="2"/>
  <c r="G14" i="2" s="1"/>
  <c r="J13" i="2"/>
  <c r="I13" i="2"/>
  <c r="L13" i="2" s="1"/>
  <c r="F13" i="2"/>
  <c r="E13" i="2"/>
  <c r="G13" i="2" s="1"/>
  <c r="J12" i="2"/>
  <c r="K12" i="2" s="1"/>
  <c r="F12" i="2"/>
  <c r="E12" i="2"/>
  <c r="G12" i="2" s="1"/>
  <c r="K11" i="2"/>
  <c r="I11" i="2"/>
  <c r="I12" i="2" s="1"/>
  <c r="L12" i="2" s="1"/>
  <c r="F11" i="2"/>
  <c r="G11" i="2" s="1"/>
  <c r="E11" i="2"/>
  <c r="L10" i="2"/>
  <c r="K10" i="2"/>
  <c r="F10" i="2"/>
  <c r="E10" i="2"/>
  <c r="L9" i="2"/>
  <c r="K9" i="2"/>
  <c r="F9" i="2"/>
  <c r="E9" i="2"/>
  <c r="G9" i="2" s="1"/>
  <c r="L8" i="2"/>
  <c r="M8" i="2" s="1"/>
  <c r="K8" i="2"/>
  <c r="G8" i="2"/>
  <c r="F8" i="2"/>
  <c r="E8" i="2"/>
  <c r="L7" i="2"/>
  <c r="M7" i="2" s="1"/>
  <c r="K7" i="2"/>
  <c r="F7" i="2"/>
  <c r="E7" i="2"/>
  <c r="F6" i="2"/>
  <c r="E6" i="2"/>
  <c r="G6" i="2" s="1"/>
  <c r="I400" i="2" l="1"/>
  <c r="L399" i="2"/>
  <c r="F525" i="2"/>
  <c r="G535" i="2"/>
  <c r="G538" i="2"/>
  <c r="G541" i="2"/>
  <c r="G568" i="2"/>
  <c r="G593" i="2"/>
  <c r="M601" i="2"/>
  <c r="G655" i="2"/>
  <c r="M12" i="2"/>
  <c r="M17" i="2"/>
  <c r="G48" i="2"/>
  <c r="M74" i="2"/>
  <c r="M84" i="2"/>
  <c r="G97" i="2"/>
  <c r="M130" i="2"/>
  <c r="G150" i="2"/>
  <c r="F169" i="2"/>
  <c r="M182" i="2"/>
  <c r="K211" i="2"/>
  <c r="M238" i="2"/>
  <c r="G315" i="2"/>
  <c r="G361" i="2"/>
  <c r="G396" i="2"/>
  <c r="G414" i="2"/>
  <c r="G437" i="2" s="1"/>
  <c r="J439" i="2" s="1"/>
  <c r="G446" i="2"/>
  <c r="G473" i="2"/>
  <c r="G479" i="2"/>
  <c r="G561" i="2"/>
  <c r="G599" i="2"/>
  <c r="G652" i="2"/>
  <c r="G675" i="2" s="1"/>
  <c r="J676" i="2" s="1"/>
  <c r="K569" i="2"/>
  <c r="G658" i="2"/>
  <c r="K292" i="2"/>
  <c r="M323" i="2"/>
  <c r="G337" i="2"/>
  <c r="M349" i="2"/>
  <c r="G362" i="2"/>
  <c r="G415" i="2"/>
  <c r="G474" i="2"/>
  <c r="G539" i="2"/>
  <c r="M566" i="2"/>
  <c r="G626" i="2"/>
  <c r="M658" i="2"/>
  <c r="F275" i="2"/>
  <c r="G311" i="2"/>
  <c r="G393" i="2"/>
  <c r="G418" i="2"/>
  <c r="G454" i="2"/>
  <c r="G483" i="2"/>
  <c r="G505" i="2"/>
  <c r="M507" i="2"/>
  <c r="G510" i="2"/>
  <c r="G542" i="2"/>
  <c r="G621" i="2"/>
  <c r="G645" i="2" s="1"/>
  <c r="J646" i="2" s="1"/>
  <c r="M176" i="2"/>
  <c r="G205" i="2"/>
  <c r="M217" i="2"/>
  <c r="G236" i="2"/>
  <c r="O30" i="2"/>
  <c r="M104" i="2"/>
  <c r="K127" i="2"/>
  <c r="M208" i="2"/>
  <c r="M244" i="2"/>
  <c r="G37" i="2"/>
  <c r="G58" i="2" s="1"/>
  <c r="J64" i="2" s="1"/>
  <c r="G40" i="2"/>
  <c r="M49" i="2"/>
  <c r="M75" i="2"/>
  <c r="G81" i="2"/>
  <c r="M86" i="2"/>
  <c r="G125" i="2"/>
  <c r="M131" i="2"/>
  <c r="G134" i="2"/>
  <c r="G152" i="2"/>
  <c r="M157" i="2"/>
  <c r="G180" i="2"/>
  <c r="G201" i="2"/>
  <c r="G228" i="2"/>
  <c r="M236" i="2"/>
  <c r="G258" i="2"/>
  <c r="G265" i="2"/>
  <c r="G290" i="2"/>
  <c r="M295" i="2"/>
  <c r="K346" i="2"/>
  <c r="K399" i="2"/>
  <c r="G422" i="2"/>
  <c r="G443" i="2"/>
  <c r="G475" i="2"/>
  <c r="G662" i="2"/>
  <c r="G7" i="2"/>
  <c r="G16" i="2"/>
  <c r="G46" i="2"/>
  <c r="G76" i="2"/>
  <c r="F221" i="2"/>
  <c r="G237" i="2"/>
  <c r="G316" i="2"/>
  <c r="F356" i="2"/>
  <c r="G346" i="2"/>
  <c r="I371" i="2"/>
  <c r="F466" i="2"/>
  <c r="G532" i="2"/>
  <c r="F585" i="2"/>
  <c r="K542" i="2"/>
  <c r="G546" i="2"/>
  <c r="G564" i="2"/>
  <c r="G591" i="2"/>
  <c r="G615" i="2" s="1"/>
  <c r="J616" i="2" s="1"/>
  <c r="G596" i="2"/>
  <c r="G19" i="2"/>
  <c r="G100" i="2"/>
  <c r="G123" i="2"/>
  <c r="G129" i="2"/>
  <c r="M134" i="2"/>
  <c r="G175" i="2"/>
  <c r="G207" i="2"/>
  <c r="G234" i="2"/>
  <c r="G288" i="2"/>
  <c r="G302" i="2" s="1"/>
  <c r="J303" i="2" s="1"/>
  <c r="M296" i="2"/>
  <c r="G313" i="2"/>
  <c r="L318" i="2"/>
  <c r="M318" i="2" s="1"/>
  <c r="G364" i="2"/>
  <c r="M455" i="2"/>
  <c r="L542" i="2"/>
  <c r="K604" i="2"/>
  <c r="G623" i="2"/>
  <c r="G632" i="2"/>
  <c r="M637" i="2"/>
  <c r="M10" i="2"/>
  <c r="M38" i="2"/>
  <c r="G69" i="2"/>
  <c r="G89" i="2" s="1"/>
  <c r="J90" i="2" s="1"/>
  <c r="I108" i="2"/>
  <c r="I109" i="2" s="1"/>
  <c r="G126" i="2"/>
  <c r="G203" i="2"/>
  <c r="G230" i="2"/>
  <c r="G254" i="2"/>
  <c r="G260" i="2"/>
  <c r="L290" i="2"/>
  <c r="M290" i="2" s="1"/>
  <c r="P306" i="2"/>
  <c r="G347" i="2"/>
  <c r="F409" i="2"/>
  <c r="L397" i="2"/>
  <c r="M397" i="2" s="1"/>
  <c r="G449" i="2"/>
  <c r="G476" i="2"/>
  <c r="I508" i="2"/>
  <c r="M537" i="2"/>
  <c r="G540" i="2"/>
  <c r="G543" i="2"/>
  <c r="M546" i="2"/>
  <c r="G565" i="2"/>
  <c r="G601" i="2"/>
  <c r="M13" i="2"/>
  <c r="K419" i="2"/>
  <c r="G629" i="2"/>
  <c r="K13" i="2"/>
  <c r="M19" i="2"/>
  <c r="G41" i="2"/>
  <c r="G70" i="2"/>
  <c r="G79" i="2"/>
  <c r="M83" i="2"/>
  <c r="G96" i="2"/>
  <c r="G106" i="2"/>
  <c r="G109" i="2"/>
  <c r="G130" i="2"/>
  <c r="G143" i="2" s="1"/>
  <c r="J144" i="2" s="1"/>
  <c r="G149" i="2"/>
  <c r="G159" i="2"/>
  <c r="M175" i="2"/>
  <c r="M207" i="2"/>
  <c r="G255" i="2"/>
  <c r="G263" i="2"/>
  <c r="G340" i="2"/>
  <c r="G348" i="2"/>
  <c r="F382" i="2"/>
  <c r="M402" i="2"/>
  <c r="G420" i="2"/>
  <c r="G452" i="2"/>
  <c r="M654" i="2"/>
  <c r="M667" i="2"/>
  <c r="I635" i="2"/>
  <c r="P619" i="2"/>
  <c r="L634" i="2"/>
  <c r="I159" i="2"/>
  <c r="P146" i="2"/>
  <c r="M102" i="2"/>
  <c r="L633" i="2"/>
  <c r="M216" i="2"/>
  <c r="I604" i="2"/>
  <c r="L603" i="2"/>
  <c r="L125" i="2"/>
  <c r="M125" i="2" s="1"/>
  <c r="K508" i="2"/>
  <c r="M607" i="2"/>
  <c r="F27" i="2"/>
  <c r="K345" i="2"/>
  <c r="K371" i="2"/>
  <c r="M122" i="2"/>
  <c r="M572" i="2"/>
  <c r="I14" i="2"/>
  <c r="G365" i="2"/>
  <c r="G382" i="2" s="1"/>
  <c r="J383" i="2" s="1"/>
  <c r="K240" i="2"/>
  <c r="K241" i="2"/>
  <c r="I242" i="2"/>
  <c r="L241" i="2"/>
  <c r="M215" i="2"/>
  <c r="M9" i="2"/>
  <c r="G389" i="2"/>
  <c r="L450" i="2"/>
  <c r="M450" i="2" s="1"/>
  <c r="L602" i="2"/>
  <c r="M602" i="2" s="1"/>
  <c r="K45" i="2"/>
  <c r="G466" i="2"/>
  <c r="J468" i="2" s="1"/>
  <c r="M506" i="2"/>
  <c r="F249" i="2"/>
  <c r="F555" i="2"/>
  <c r="F58" i="2"/>
  <c r="M370" i="2"/>
  <c r="M77" i="2"/>
  <c r="K158" i="2"/>
  <c r="L451" i="2"/>
  <c r="M451" i="2" s="1"/>
  <c r="I452" i="2"/>
  <c r="M113" i="2"/>
  <c r="G99" i="2"/>
  <c r="G116" i="2" s="1"/>
  <c r="J117" i="2" s="1"/>
  <c r="M117" i="2" s="1"/>
  <c r="I127" i="2"/>
  <c r="L158" i="2"/>
  <c r="M158" i="2" s="1"/>
  <c r="F116" i="2"/>
  <c r="L209" i="2"/>
  <c r="M209" i="2" s="1"/>
  <c r="I210" i="2"/>
  <c r="G257" i="2"/>
  <c r="L400" i="2"/>
  <c r="M400" i="2" s="1"/>
  <c r="L401" i="2"/>
  <c r="M401" i="2" s="1"/>
  <c r="L181" i="2"/>
  <c r="M181" i="2" s="1"/>
  <c r="L180" i="2"/>
  <c r="M180" i="2" s="1"/>
  <c r="F615" i="2"/>
  <c r="I321" i="2"/>
  <c r="L320" i="2"/>
  <c r="I419" i="2"/>
  <c r="L418" i="2"/>
  <c r="M418" i="2" s="1"/>
  <c r="G174" i="2"/>
  <c r="F195" i="2"/>
  <c r="K179" i="2"/>
  <c r="M85" i="2"/>
  <c r="L179" i="2"/>
  <c r="M179" i="2" s="1"/>
  <c r="L417" i="2"/>
  <c r="M417" i="2" s="1"/>
  <c r="P529" i="2"/>
  <c r="M152" i="2"/>
  <c r="G531" i="2"/>
  <c r="G496" i="2"/>
  <c r="J497" i="2" s="1"/>
  <c r="I44" i="2"/>
  <c r="L43" i="2"/>
  <c r="K79" i="2"/>
  <c r="M395" i="2"/>
  <c r="L79" i="2"/>
  <c r="M547" i="2"/>
  <c r="M123" i="2"/>
  <c r="F329" i="2"/>
  <c r="M343" i="2"/>
  <c r="L543" i="2"/>
  <c r="M543" i="2" s="1"/>
  <c r="L544" i="2"/>
  <c r="M544" i="2" s="1"/>
  <c r="M600" i="2"/>
  <c r="M664" i="2"/>
  <c r="M154" i="2"/>
  <c r="I264" i="2"/>
  <c r="L263" i="2"/>
  <c r="M263" i="2" s="1"/>
  <c r="G308" i="2"/>
  <c r="F437" i="2"/>
  <c r="I570" i="2"/>
  <c r="L569" i="2"/>
  <c r="M569" i="2" s="1"/>
  <c r="M631" i="2"/>
  <c r="L177" i="2"/>
  <c r="M177" i="2" s="1"/>
  <c r="L262" i="2"/>
  <c r="M475" i="2"/>
  <c r="L541" i="2"/>
  <c r="M541" i="2" s="1"/>
  <c r="K568" i="2"/>
  <c r="F645" i="2"/>
  <c r="L11" i="2"/>
  <c r="M11" i="2" s="1"/>
  <c r="M240" i="2"/>
  <c r="F302" i="2"/>
  <c r="P279" i="2"/>
  <c r="I292" i="2"/>
  <c r="L291" i="2"/>
  <c r="I345" i="2"/>
  <c r="L344" i="2"/>
  <c r="M344" i="2" s="1"/>
  <c r="K452" i="2"/>
  <c r="M536" i="2"/>
  <c r="L568" i="2"/>
  <c r="I660" i="2"/>
  <c r="L659" i="2"/>
  <c r="M659" i="2" s="1"/>
  <c r="M657" i="2"/>
  <c r="L80" i="2"/>
  <c r="M80" i="2" s="1"/>
  <c r="L81" i="2"/>
  <c r="M81" i="2" s="1"/>
  <c r="M567" i="2"/>
  <c r="K210" i="2"/>
  <c r="M316" i="2"/>
  <c r="M206" i="2"/>
  <c r="M415" i="2"/>
  <c r="G409" i="2"/>
  <c r="J410" i="2" s="1"/>
  <c r="L398" i="2"/>
  <c r="M398" i="2" s="1"/>
  <c r="P386" i="2"/>
  <c r="G512" i="2"/>
  <c r="M48" i="2"/>
  <c r="M133" i="2"/>
  <c r="I480" i="2"/>
  <c r="L479" i="2"/>
  <c r="F675" i="2"/>
  <c r="K478" i="2"/>
  <c r="K479" i="2"/>
  <c r="L106" i="2"/>
  <c r="M106" i="2" s="1"/>
  <c r="G256" i="2"/>
  <c r="G275" i="2" s="1"/>
  <c r="J276" i="2" s="1"/>
  <c r="L478" i="2"/>
  <c r="M478" i="2" s="1"/>
  <c r="K603" i="2"/>
  <c r="F89" i="2"/>
  <c r="M608" i="2"/>
  <c r="K108" i="2"/>
  <c r="G176" i="2"/>
  <c r="M666" i="2"/>
  <c r="M448" i="2"/>
  <c r="M369" i="2"/>
  <c r="G132" i="2"/>
  <c r="G221" i="2"/>
  <c r="J222" i="2" s="1"/>
  <c r="M246" i="2"/>
  <c r="G566" i="2"/>
  <c r="G585" i="2" s="1"/>
  <c r="J586" i="2" s="1"/>
  <c r="G10" i="2"/>
  <c r="G27" i="2" s="1"/>
  <c r="J33" i="2" s="1"/>
  <c r="F143" i="2"/>
  <c r="G155" i="2"/>
  <c r="G235" i="2"/>
  <c r="G338" i="2"/>
  <c r="K634" i="2"/>
  <c r="M656" i="2"/>
  <c r="K263" i="2"/>
  <c r="M288" i="2"/>
  <c r="G103" i="2"/>
  <c r="K320" i="2"/>
  <c r="G238" i="2"/>
  <c r="G343" i="2"/>
  <c r="M653" i="2"/>
  <c r="M320" i="2" l="1"/>
  <c r="G555" i="2"/>
  <c r="J556" i="2" s="1"/>
  <c r="G329" i="2"/>
  <c r="J330" i="2" s="1"/>
  <c r="P359" i="2"/>
  <c r="L371" i="2"/>
  <c r="M371" i="2" s="1"/>
  <c r="I372" i="2"/>
  <c r="M603" i="2"/>
  <c r="L555" i="2"/>
  <c r="L108" i="2"/>
  <c r="M108" i="2" s="1"/>
  <c r="M193" i="2"/>
  <c r="L196" i="2" s="1"/>
  <c r="M634" i="2"/>
  <c r="M399" i="2"/>
  <c r="G356" i="2"/>
  <c r="J357" i="2" s="1"/>
  <c r="M542" i="2"/>
  <c r="G249" i="2"/>
  <c r="J250" i="2" s="1"/>
  <c r="G169" i="2"/>
  <c r="J170" i="2" s="1"/>
  <c r="G525" i="2"/>
  <c r="J526" i="2" s="1"/>
  <c r="M241" i="2"/>
  <c r="L508" i="2"/>
  <c r="M508" i="2" s="1"/>
  <c r="I509" i="2"/>
  <c r="M329" i="2"/>
  <c r="L330" i="2" s="1"/>
  <c r="M330" i="2" s="1"/>
  <c r="M116" i="2"/>
  <c r="M27" i="2"/>
  <c r="L33" i="2" s="1"/>
  <c r="M33" i="2" s="1"/>
  <c r="M79" i="2"/>
  <c r="L87" i="2"/>
  <c r="M409" i="2"/>
  <c r="L410" i="2" s="1"/>
  <c r="M410" i="2" s="1"/>
  <c r="L109" i="2"/>
  <c r="M109" i="2" s="1"/>
  <c r="L110" i="2"/>
  <c r="M110" i="2" s="1"/>
  <c r="L321" i="2"/>
  <c r="M321" i="2" s="1"/>
  <c r="L322" i="2"/>
  <c r="M322" i="2" s="1"/>
  <c r="L44" i="2"/>
  <c r="M44" i="2" s="1"/>
  <c r="I45" i="2"/>
  <c r="P333" i="2"/>
  <c r="I346" i="2"/>
  <c r="L345" i="2"/>
  <c r="M345" i="2" s="1"/>
  <c r="I420" i="2"/>
  <c r="L419" i="2"/>
  <c r="M419" i="2" s="1"/>
  <c r="I293" i="2"/>
  <c r="L292" i="2"/>
  <c r="M292" i="2" s="1"/>
  <c r="L329" i="2"/>
  <c r="I128" i="2"/>
  <c r="L127" i="2"/>
  <c r="M556" i="2"/>
  <c r="L660" i="2"/>
  <c r="M660" i="2" s="1"/>
  <c r="I661" i="2"/>
  <c r="I265" i="2"/>
  <c r="P252" i="2"/>
  <c r="L264" i="2"/>
  <c r="M264" i="2" s="1"/>
  <c r="L636" i="2"/>
  <c r="M636" i="2" s="1"/>
  <c r="L635" i="2"/>
  <c r="M635" i="2" s="1"/>
  <c r="M479" i="2"/>
  <c r="M555" i="2"/>
  <c r="L556" i="2" s="1"/>
  <c r="L409" i="2"/>
  <c r="L15" i="2"/>
  <c r="M15" i="2" s="1"/>
  <c r="L14" i="2"/>
  <c r="M14" i="2" s="1"/>
  <c r="M291" i="2"/>
  <c r="P198" i="2"/>
  <c r="I211" i="2"/>
  <c r="L210" i="2"/>
  <c r="M210" i="2" s="1"/>
  <c r="L570" i="2"/>
  <c r="M570" i="2" s="1"/>
  <c r="L571" i="2"/>
  <c r="M571" i="2" s="1"/>
  <c r="M633" i="2"/>
  <c r="M645" i="2" s="1"/>
  <c r="L646" i="2" s="1"/>
  <c r="M646" i="2" s="1"/>
  <c r="L645" i="2"/>
  <c r="I453" i="2"/>
  <c r="L452" i="2"/>
  <c r="M452" i="2" s="1"/>
  <c r="L481" i="2"/>
  <c r="M481" i="2" s="1"/>
  <c r="L480" i="2"/>
  <c r="M43" i="2"/>
  <c r="M262" i="2"/>
  <c r="L604" i="2"/>
  <c r="P589" i="2"/>
  <c r="I605" i="2"/>
  <c r="L193" i="2"/>
  <c r="L243" i="2"/>
  <c r="M243" i="2" s="1"/>
  <c r="L242" i="2"/>
  <c r="M242" i="2" s="1"/>
  <c r="L159" i="2"/>
  <c r="I160" i="2"/>
  <c r="M568" i="2"/>
  <c r="G195" i="2"/>
  <c r="J196" i="2" s="1"/>
  <c r="M87" i="2"/>
  <c r="L90" i="2" s="1"/>
  <c r="M90" i="2" s="1"/>
  <c r="M196" i="2" l="1"/>
  <c r="I373" i="2"/>
  <c r="L372" i="2"/>
  <c r="M372" i="2" s="1"/>
  <c r="I510" i="2"/>
  <c r="L509" i="2"/>
  <c r="M509" i="2" s="1"/>
  <c r="L27" i="2"/>
  <c r="L116" i="2"/>
  <c r="L585" i="2"/>
  <c r="L247" i="2"/>
  <c r="M247" i="2"/>
  <c r="L250" i="2" s="1"/>
  <c r="M250" i="2" s="1"/>
  <c r="M127" i="2"/>
  <c r="M585" i="2"/>
  <c r="L586" i="2" s="1"/>
  <c r="M586" i="2" s="1"/>
  <c r="L128" i="2"/>
  <c r="M128" i="2" s="1"/>
  <c r="L129" i="2"/>
  <c r="M129" i="2" s="1"/>
  <c r="L454" i="2"/>
  <c r="M454" i="2" s="1"/>
  <c r="L453" i="2"/>
  <c r="M453" i="2" s="1"/>
  <c r="M466" i="2" s="1"/>
  <c r="L468" i="2" s="1"/>
  <c r="M468" i="2" s="1"/>
  <c r="M480" i="2"/>
  <c r="M496" i="2" s="1"/>
  <c r="L497" i="2" s="1"/>
  <c r="M497" i="2" s="1"/>
  <c r="L496" i="2"/>
  <c r="L265" i="2"/>
  <c r="M265" i="2" s="1"/>
  <c r="L266" i="2"/>
  <c r="M266" i="2" s="1"/>
  <c r="L211" i="2"/>
  <c r="M211" i="2" s="1"/>
  <c r="I212" i="2"/>
  <c r="L293" i="2"/>
  <c r="M293" i="2" s="1"/>
  <c r="L294" i="2"/>
  <c r="M294" i="2" s="1"/>
  <c r="L421" i="2"/>
  <c r="M421" i="2" s="1"/>
  <c r="L420" i="2"/>
  <c r="L605" i="2"/>
  <c r="M605" i="2" s="1"/>
  <c r="L606" i="2"/>
  <c r="M606" i="2" s="1"/>
  <c r="L346" i="2"/>
  <c r="I347" i="2"/>
  <c r="I46" i="2"/>
  <c r="L45" i="2"/>
  <c r="M45" i="2" s="1"/>
  <c r="L662" i="2"/>
  <c r="M662" i="2" s="1"/>
  <c r="L661" i="2"/>
  <c r="M661" i="2" s="1"/>
  <c r="M675" i="2" s="1"/>
  <c r="L676" i="2" s="1"/>
  <c r="M676" i="2" s="1"/>
  <c r="L161" i="2"/>
  <c r="M161" i="2" s="1"/>
  <c r="L160" i="2"/>
  <c r="M160" i="2" s="1"/>
  <c r="M159" i="2"/>
  <c r="M604" i="2"/>
  <c r="L273" i="2"/>
  <c r="M273" i="2"/>
  <c r="L276" i="2" s="1"/>
  <c r="M276" i="2" s="1"/>
  <c r="L675" i="2" l="1"/>
  <c r="M302" i="2"/>
  <c r="L303" i="2" s="1"/>
  <c r="M303" i="2" s="1"/>
  <c r="L511" i="2"/>
  <c r="M511" i="2" s="1"/>
  <c r="L510" i="2"/>
  <c r="M167" i="2"/>
  <c r="L170" i="2" s="1"/>
  <c r="M170" i="2" s="1"/>
  <c r="L167" i="2"/>
  <c r="L302" i="2"/>
  <c r="L374" i="2"/>
  <c r="M374" i="2" s="1"/>
  <c r="L373" i="2"/>
  <c r="M346" i="2"/>
  <c r="L615" i="2"/>
  <c r="M420" i="2"/>
  <c r="M437" i="2" s="1"/>
  <c r="L439" i="2" s="1"/>
  <c r="M439" i="2" s="1"/>
  <c r="L437" i="2"/>
  <c r="L212" i="2"/>
  <c r="M212" i="2" s="1"/>
  <c r="L213" i="2"/>
  <c r="M213" i="2" s="1"/>
  <c r="M615" i="2"/>
  <c r="L616" i="2" s="1"/>
  <c r="M616" i="2" s="1"/>
  <c r="L219" i="2"/>
  <c r="L141" i="2"/>
  <c r="M141" i="2"/>
  <c r="L144" i="2" s="1"/>
  <c r="M144" i="2" s="1"/>
  <c r="L466" i="2"/>
  <c r="L46" i="2"/>
  <c r="L47" i="2"/>
  <c r="M47" i="2" s="1"/>
  <c r="L348" i="2"/>
  <c r="M348" i="2" s="1"/>
  <c r="L347" i="2"/>
  <c r="M347" i="2" s="1"/>
  <c r="L382" i="2" l="1"/>
  <c r="M373" i="2"/>
  <c r="M382" i="2" s="1"/>
  <c r="L383" i="2" s="1"/>
  <c r="M383" i="2" s="1"/>
  <c r="M219" i="2"/>
  <c r="L222" i="2" s="1"/>
  <c r="M222" i="2" s="1"/>
  <c r="M510" i="2"/>
  <c r="M525" i="2" s="1"/>
  <c r="L526" i="2" s="1"/>
  <c r="M526" i="2" s="1"/>
  <c r="L525" i="2"/>
  <c r="M46" i="2"/>
  <c r="M56" i="2" s="1"/>
  <c r="L64" i="2" s="1"/>
  <c r="M64" i="2" s="1"/>
  <c r="L56" i="2"/>
  <c r="L356" i="2"/>
  <c r="M356" i="2"/>
  <c r="L357" i="2" s="1"/>
  <c r="M357" i="2" s="1"/>
</calcChain>
</file>

<file path=xl/sharedStrings.xml><?xml version="1.0" encoding="utf-8"?>
<sst xmlns="http://schemas.openxmlformats.org/spreadsheetml/2006/main" count="476" uniqueCount="152">
  <si>
    <t>XsectionNo</t>
  </si>
  <si>
    <t>chainage</t>
  </si>
  <si>
    <t>r1</t>
  </si>
  <si>
    <t>r2</t>
  </si>
  <si>
    <t>c1</t>
  </si>
  <si>
    <t>c2</t>
  </si>
  <si>
    <t>B</t>
  </si>
  <si>
    <t>Data Name</t>
  </si>
  <si>
    <t>Value</t>
  </si>
  <si>
    <t>Package Name</t>
  </si>
  <si>
    <t>KhalName</t>
  </si>
  <si>
    <t>Ouftfall</t>
  </si>
  <si>
    <t>long_slope</t>
  </si>
  <si>
    <t>Khal_Code_Name</t>
  </si>
  <si>
    <t>DrawingNo</t>
  </si>
  <si>
    <t>Date</t>
  </si>
  <si>
    <t>DC8-0000</t>
  </si>
  <si>
    <t>GL</t>
  </si>
  <si>
    <t>Ivert Level</t>
  </si>
  <si>
    <t>Retention</t>
  </si>
  <si>
    <t>Direction</t>
  </si>
  <si>
    <t>Data Matrix</t>
  </si>
  <si>
    <t>Pre-work</t>
  </si>
  <si>
    <t>RB</t>
  </si>
  <si>
    <t>CL</t>
  </si>
  <si>
    <t>LB</t>
  </si>
  <si>
    <t>Ditch</t>
  </si>
  <si>
    <t>V</t>
  </si>
  <si>
    <t>D</t>
  </si>
  <si>
    <t>HMP</t>
  </si>
  <si>
    <t>29/11/2024</t>
  </si>
  <si>
    <t>SW_HMP_01</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</si>
  <si>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</si>
  <si>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</si>
  <si>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</si>
  <si>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</si>
  <si>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</si>
  <si>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</si>
  <si>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</si>
  <si>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</si>
  <si>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</si>
  <si>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</si>
  <si>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</si>
  <si>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</si>
  <si>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</si>
  <si>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</si>
  <si>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</si>
  <si>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</si>
  <si>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</si>
  <si>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</si>
  <si>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</si>
  <si>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</si>
  <si>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</si>
  <si>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</si>
  <si>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</si>
  <si>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</si>
  <si>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</si>
  <si>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</si>
  <si>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</si>
  <si>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</si>
  <si>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</si>
  <si>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</si>
  <si>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</si>
  <si>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</si>
  <si>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</si>
  <si>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</si>
  <si>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</si>
  <si>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</si>
  <si>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</si>
  <si>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</si>
  <si>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</si>
  <si>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(Md.Mostofa Kamal),AE</t>
  </si>
  <si>
    <t>(Kamrul Hasan),EE</t>
  </si>
  <si>
    <t>(Jakaria Pervez),SE</t>
  </si>
  <si>
    <t>SMO, IDWRM-KT</t>
  </si>
  <si>
    <t>CRISP-WRM</t>
  </si>
  <si>
    <t>December,2024</t>
  </si>
  <si>
    <t>Cross Section for Re-excavation of Kochua khal in polder -2 - 2.310 km Kochua khal from km. 0.000 to km. 2.310 in c/w Tarail-Pachuria Sub-Project under CRISPWRM under Specialized Division. BWDB, Gopalganj during the year 2023-24.</t>
  </si>
  <si>
    <t>X - Section at km.</t>
  </si>
  <si>
    <t>Post-work</t>
  </si>
  <si>
    <t>HBB road</t>
  </si>
  <si>
    <t>Road side</t>
  </si>
  <si>
    <t>Design</t>
  </si>
  <si>
    <t>Slope</t>
  </si>
  <si>
    <t>Width</t>
  </si>
  <si>
    <t>Depth</t>
  </si>
  <si>
    <t>1.00 : 1.50</t>
  </si>
  <si>
    <t>Ch 0.000 Km To Ch 2.310 Km</t>
  </si>
  <si>
    <t>Net Area :</t>
  </si>
  <si>
    <t>-</t>
  </si>
  <si>
    <t>.</t>
  </si>
  <si>
    <t>Paddy land</t>
  </si>
  <si>
    <t xml:space="preserve">HBB road </t>
  </si>
  <si>
    <t>Ditch bank</t>
  </si>
  <si>
    <t>Paddy nland</t>
  </si>
  <si>
    <t>Road slope</t>
  </si>
  <si>
    <t>Kochua khal</t>
  </si>
  <si>
    <t>KCK0</t>
  </si>
  <si>
    <t>KCK1</t>
  </si>
  <si>
    <t>KCK2</t>
  </si>
  <si>
    <t>KCK3</t>
  </si>
  <si>
    <t>KCK4</t>
  </si>
  <si>
    <t>KCK5</t>
  </si>
  <si>
    <t>KCK6</t>
  </si>
  <si>
    <t>KCK7</t>
  </si>
  <si>
    <t>KCK8</t>
  </si>
  <si>
    <t>KCK9</t>
  </si>
  <si>
    <t>KCK10</t>
  </si>
  <si>
    <t>KCK11</t>
  </si>
  <si>
    <t>KCK12</t>
  </si>
  <si>
    <t>KCK13</t>
  </si>
  <si>
    <t>KCK14</t>
  </si>
  <si>
    <t>KCK15</t>
  </si>
  <si>
    <t>KCK16</t>
  </si>
  <si>
    <t>KCK17</t>
  </si>
  <si>
    <t>KCK18</t>
  </si>
  <si>
    <t>KCK19</t>
  </si>
  <si>
    <t>KCK20</t>
  </si>
  <si>
    <t>KCK21</t>
  </si>
  <si>
    <t>KCK22</t>
  </si>
  <si>
    <t>KCK23</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</si>
  <si>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</si>
  <si>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</si>
  <si>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</si>
  <si>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</si>
  <si>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</si>
  <si>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</si>
  <si>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</si>
  <si>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</si>
  <si>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</si>
  <si>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</si>
  <si>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</si>
  <si>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</si>
  <si>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</si>
  <si>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</si>
  <si>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</si>
  <si>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</si>
  <si>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</si>
  <si>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</si>
  <si>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</si>
  <si>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</si>
  <si>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</si>
  <si>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</si>
  <si>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</si>
  <si>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</si>
  <si>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</si>
  <si>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</si>
  <si>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</si>
  <si>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</si>
  <si>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</si>
  <si>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Re-excavation of Kochua  khal from km. 0.000 to km. 2.310 in polder -2  in c/w Tarail-Pachuria Sub-Project under CRISP-WRM under Specialized Division. BWDB, Gopalganj during the year 2024-2025</t>
  </si>
  <si>
    <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</si>
</sst>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21"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2"/>
      <name val="Arial"/>
      <family val="2"/>
    </font>
    <font>
      <sz val="10"/>
      <name val="Times New Roman"/>
    </font>
    <font>
      <sz val="10"/>
      <name val="Times New Roman"/>
      <family val="1"/>
    </font>
    <font>
      <sz val="11"/>
      <color theme="1"/>
      <name val="Calibri"/>
      <family val="2"/>
      <charset val="1"/>
      <scheme val="minor"/>
    </font>
    <font>
      <sz val="8"/>
      <name val="Arial"/>
      <family val="2"/>
    </font>
    <font>
      <b/>
      <sz val="10"/>
      <name val="Arial"/>
      <family val="2"/>
    </font>
    <font>
      <sz val="10"/>
      <color rgb="FFFF0000"/>
      <name val="Arial"/>
      <family val="2"/>
    </font>
    <font>
      <sz val="8"/>
      <color rgb="FFFF0000"/>
      <name val="Arial"/>
      <family val="2"/>
    </font>
    <font>
      <sz val="10"/>
      <color theme="1"/>
      <name val="Arial"/>
      <family val="2"/>
    </font>
    <font>
      <b/>
      <sz val="10"/>
      <color theme="1"/>
      <name val="Arial"/>
      <family val="2"/>
    </font>
    <font>
      <sz val="12"/>
      <color theme="1"/>
      <name val="Arial"/>
      <family val="2"/>
    </font>
    <font>
      <sz val="8"/>
      <color theme="1"/>
      <name val="Arial"/>
      <family val="2"/>
    </font>
    <font>
      <b/>
      <sz val="10"/>
      <color rgb="FFFF0000"/>
      <name val="Arial"/>
      <family val="2"/>
    </font>
    <font>
      <b/>
      <sz val="10"/>
      <color theme="6"/>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8" fillId="0" borderId="0"/>
    <xf numFmtId="0" fontId="9" fillId="0" borderId="0"/>
    <xf numFmtId="0" fontId="5" fillId="0" borderId="0"/>
    <xf numFmtId="0" fontId="5" fillId="0" borderId="0"/>
    <xf numFmtId="0" fontId="9"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9" fillId="0" borderId="0"/>
    <xf numFmtId="0" fontId="5" fillId="0" borderId="0"/>
    <xf numFmtId="0" fontId="5" fillId="0" borderId="0"/>
    <xf numFmtId="0" fontId="10" fillId="0" borderId="0"/>
    <xf numFmtId="0" fontId="10" fillId="0" borderId="0"/>
  </cellStyleXfs>
  <cellXfs count="94">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5" fillId="0" borderId="0" xfId="14" applyFont="1"/>
    <xf numFmtId="2" fontId="6" fillId="0" borderId="0" xfId="14" applyNumberFormat="1" applyAlignment="1">
      <alignment horizontal="center"/>
    </xf>
    <xf numFmtId="164" fontId="6" fillId="0" borderId="0" xfId="14" applyNumberFormat="1" applyAlignment="1">
      <alignment horizontal="center"/>
    </xf>
    <xf numFmtId="0" fontId="5" fillId="0" borderId="0" xfId="9"/>
    <xf numFmtId="0" fontId="7" fillId="0" borderId="0" xfId="9" applyFont="1" applyAlignment="1">
      <alignment vertical="justify"/>
    </xf>
    <xf numFmtId="0" fontId="7" fillId="0" borderId="0" xfId="9" applyFont="1" applyAlignment="1">
      <alignment horizontal="center" vertical="justify"/>
    </xf>
    <xf numFmtId="0" fontId="5" fillId="0" borderId="0" xfId="9" applyAlignment="1">
      <alignment vertical="justify"/>
    </xf>
    <xf numFmtId="0" fontId="11" fillId="0" borderId="0" xfId="9" applyFont="1" applyAlignment="1">
      <alignment horizontal="center"/>
    </xf>
    <xf numFmtId="2" fontId="5" fillId="0" borderId="0" xfId="14" applyNumberFormat="1" applyFont="1" applyAlignment="1">
      <alignment horizontal="center"/>
    </xf>
    <xf numFmtId="2" fontId="5" fillId="0" borderId="0" xfId="14" applyNumberFormat="1" applyFont="1" applyAlignment="1">
      <alignment horizontal="center" vertical="center"/>
    </xf>
    <xf numFmtId="2" fontId="5" fillId="0" borderId="0" xfId="9" applyNumberFormat="1" applyAlignment="1">
      <alignment horizontal="center" vertical="center"/>
    </xf>
    <xf numFmtId="164" fontId="5" fillId="0" borderId="0" xfId="14" applyNumberFormat="1" applyFont="1" applyAlignment="1">
      <alignment horizont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applyAlignment="1">
      <alignment horizontal="center"/>
    </xf>
    <xf numFmtId="0" fontId="11" fillId="0" borderId="0" xfId="9" applyFont="1"/>
    <xf numFmtId="0" fontId="5" fillId="0" borderId="0" xfId="9" applyAlignment="1">
      <alignment horizontal="center"/>
    </xf>
    <xf numFmtId="2" fontId="5" fillId="0" borderId="0" xfId="14" applyNumberFormat="1" applyFont="1"/>
    <xf numFmtId="164" fontId="5" fillId="0" borderId="0" xfId="14" applyNumberFormat="1" applyFont="1"/>
    <xf numFmtId="2" fontId="12" fillId="0" borderId="0" xfId="14" applyNumberFormat="1" applyFont="1" applyAlignment="1">
      <alignment horizontal="center"/>
    </xf>
    <xf numFmtId="2" fontId="7" fillId="0" borderId="0" xfId="9" applyNumberFormat="1" applyFont="1" applyAlignment="1">
      <alignment horizontal="center" vertical="justify"/>
    </xf>
    <xf numFmtId="164" fontId="7" fillId="0" borderId="0" xfId="9" applyNumberFormat="1" applyFont="1" applyAlignment="1">
      <alignment horizontal="center" vertical="justify"/>
    </xf>
    <xf numFmtId="2" fontId="5" fillId="0" borderId="0" xfId="9" applyNumberFormat="1" applyAlignment="1">
      <alignment vertical="justify"/>
    </xf>
    <xf numFmtId="164" fontId="5" fillId="0" borderId="0" xfId="14" applyNumberFormat="1" applyFont="1" applyAlignment="1">
      <alignment horizontal="center" vertical="center"/>
    </xf>
    <xf numFmtId="164" fontId="5" fillId="0" borderId="0" xfId="9" applyNumberFormat="1" applyAlignment="1">
      <alignment horizontal="center" vertical="center"/>
    </xf>
    <xf numFmtId="164" fontId="5" fillId="0" borderId="0" xfId="9" applyNumberFormat="1"/>
    <xf numFmtId="2" fontId="14" fillId="0" borderId="0" xfId="9" applyNumberFormat="1" applyFont="1" applyAlignment="1">
      <alignment horizontal="center"/>
    </xf>
    <xf numFmtId="0" fontId="13" fillId="0" borderId="0" xfId="9" applyFont="1"/>
    <xf numFmtId="2" fontId="13" fillId="0" borderId="0" xfId="9" applyNumberFormat="1" applyFont="1"/>
    <xf numFmtId="0" fontId="14" fillId="0" borderId="0" xfId="9" applyFont="1"/>
    <xf numFmtId="0" fontId="13" fillId="0" borderId="0" xfId="9" applyFont="1" applyAlignment="1">
      <alignment vertical="justify"/>
    </xf>
    <xf numFmtId="164" fontId="13" fillId="0" borderId="0" xfId="9" applyNumberFormat="1" applyFont="1"/>
    <xf numFmtId="0" fontId="13" fillId="0" borderId="0" xfId="9" applyFont="1" applyAlignment="1">
      <alignment horizontal="center"/>
    </xf>
    <xf numFmtId="2" fontId="15" fillId="0" borderId="0" xfId="9" applyNumberFormat="1" applyFont="1" applyAlignment="1">
      <alignment horizontal="center"/>
    </xf>
    <xf numFmtId="0" fontId="15" fillId="0" borderId="0" xfId="9" applyFont="1"/>
    <xf numFmtId="2" fontId="15" fillId="0" borderId="0" xfId="14" applyNumberFormat="1" applyFont="1" applyAlignment="1">
      <alignment horizontal="center"/>
    </xf>
    <xf numFmtId="164" fontId="15" fillId="0" borderId="0" xfId="14" applyNumberFormat="1" applyFont="1" applyAlignment="1">
      <alignment horizontal="center"/>
    </xf>
    <xf numFmtId="2" fontId="15" fillId="0" borderId="0" xfId="14" applyNumberFormat="1" applyFont="1" applyAlignment="1">
      <alignment horizontal="center" vertical="center"/>
    </xf>
    <xf numFmtId="2" fontId="15" fillId="0" borderId="0" xfId="9" applyNumberFormat="1" applyFont="1" applyAlignment="1">
      <alignment horizontal="center" vertical="center"/>
    </xf>
    <xf numFmtId="0" fontId="15" fillId="0" borderId="0" xfId="14" applyFont="1"/>
    <xf numFmtId="164" fontId="15" fillId="0" borderId="0" xfId="14" applyNumberFormat="1" applyFont="1" applyAlignment="1">
      <alignment horizontal="center" vertical="center"/>
    </xf>
    <xf numFmtId="2" fontId="16" fillId="0" borderId="0" xfId="14" applyNumberFormat="1" applyFont="1" applyAlignment="1">
      <alignment horizontal="center"/>
    </xf>
    <xf numFmtId="0" fontId="17" fillId="0" borderId="0" xfId="9" applyFont="1" applyAlignment="1">
      <alignment horizontal="center" vertical="justify"/>
    </xf>
    <xf numFmtId="2" fontId="15" fillId="0" borderId="0" xfId="9" applyNumberFormat="1" applyFont="1"/>
    <xf numFmtId="164" fontId="15" fillId="0" borderId="0" xfId="9" applyNumberFormat="1" applyFont="1"/>
    <xf numFmtId="0" fontId="15" fillId="0" borderId="0" xfId="9" applyFont="1" applyAlignment="1">
      <alignment horizontal="center"/>
    </xf>
    <xf numFmtId="164" fontId="17" fillId="0" borderId="0" xfId="9" applyNumberFormat="1" applyFont="1" applyAlignment="1">
      <alignment horizontal="center" vertical="justify"/>
    </xf>
    <xf numFmtId="0" fontId="15" fillId="0" borderId="0" xfId="9" applyFont="1" applyAlignment="1">
      <alignment vertical="justify"/>
    </xf>
    <xf numFmtId="0" fontId="18" fillId="0" borderId="0" xfId="9" applyFont="1" applyAlignment="1">
      <alignment horizontal="center"/>
    </xf>
    <xf numFmtId="2" fontId="18" fillId="0" borderId="0" xfId="9" applyNumberFormat="1" applyFont="1" applyAlignment="1">
      <alignment horizontal="center"/>
    </xf>
    <xf numFmtId="0" fontId="18" fillId="0" borderId="0" xfId="9" applyFont="1"/>
    <xf numFmtId="0" fontId="12" fillId="0" borderId="6" xfId="9" applyFont="1" applyBorder="1" applyAlignment="1">
      <alignment horizontal="center" vertical="justify"/>
    </xf>
    <xf numFmtId="0" fontId="12" fillId="0" borderId="1" xfId="9" applyFont="1" applyBorder="1" applyAlignment="1">
      <alignment horizontal="center" vertical="justify"/>
    </xf>
    <xf numFmtId="0" fontId="12" fillId="0" borderId="7" xfId="9" applyFont="1" applyBorder="1" applyAlignment="1">
      <alignment horizontal="center"/>
    </xf>
    <xf numFmtId="0" fontId="12" fillId="0" borderId="6" xfId="9" applyFont="1" applyBorder="1" applyAlignment="1">
      <alignment horizontal="center" vertical="center"/>
    </xf>
    <xf numFmtId="2" fontId="12" fillId="0" borderId="1" xfId="9" applyNumberFormat="1" applyFont="1" applyBorder="1" applyAlignment="1">
      <alignment horizontal="center" vertical="center"/>
    </xf>
    <xf numFmtId="2" fontId="12" fillId="0" borderId="7" xfId="9" applyNumberFormat="1" applyFont="1" applyBorder="1" applyAlignment="1">
      <alignment horizontal="center" vertical="center"/>
    </xf>
    <xf numFmtId="2" fontId="19" fillId="0" borderId="0" xfId="9" applyNumberFormat="1" applyFont="1" applyAlignment="1">
      <alignment vertical="justify"/>
    </xf>
    <xf numFmtId="164" fontId="19" fillId="0" borderId="0" xfId="9" applyNumberFormat="1" applyFont="1" applyAlignment="1">
      <alignment vertical="justify"/>
    </xf>
    <xf numFmtId="2" fontId="20" fillId="0" borderId="0" xfId="9" applyNumberFormat="1" applyFont="1" applyAlignment="1">
      <alignment vertical="justify"/>
    </xf>
    <xf numFmtId="164" fontId="20" fillId="0" borderId="0" xfId="9" applyNumberFormat="1" applyFont="1" applyAlignment="1">
      <alignment vertical="justify"/>
    </xf>
    <xf numFmtId="164" fontId="12" fillId="0" borderId="0" xfId="9" applyNumberFormat="1" applyFont="1" applyAlignment="1">
      <alignment vertical="justify"/>
    </xf>
    <xf numFmtId="0" fontId="0" fillId="0" borderId="1" xfId="3" applyFont="1" applyBorder="1" applyAlignment="1">
      <alignment horizontal="center" vertical="center"/>
    </xf>
    <xf numFmtId="0" fontId="0" fillId="0" borderId="0" xfId="0" applyAlignment="1">
      <alignment horizontal="right" vertical="top"/>
    </xf>
    <xf numFmtId="164" fontId="15" fillId="0" borderId="0" xfId="14" applyNumberFormat="1" applyFont="1" applyAlignment="1">
      <alignment horizontal="center"/>
    </xf>
    <xf numFmtId="0" fontId="15" fillId="0" borderId="0" xfId="9" applyFont="1" applyAlignment="1">
      <alignment horizontal="center"/>
    </xf>
    <xf numFmtId="164" fontId="5" fillId="0" borderId="0" xfId="14" applyNumberFormat="1" applyFont="1" applyAlignment="1">
      <alignment horizontal="center"/>
    </xf>
    <xf numFmtId="0" fontId="5" fillId="0" borderId="0" xfId="9" applyAlignment="1">
      <alignment horizontal="center"/>
    </xf>
    <xf numFmtId="2" fontId="5" fillId="0" borderId="0" xfId="14" applyNumberFormat="1" applyFont="1" applyAlignment="1">
      <alignment horizontal="center"/>
    </xf>
    <xf numFmtId="0" fontId="12" fillId="0" borderId="3" xfId="9" applyFont="1" applyBorder="1" applyAlignment="1">
      <alignment horizontal="center" vertical="justify"/>
    </xf>
    <xf numFmtId="0" fontId="12" fillId="0" borderId="4" xfId="9" applyFont="1" applyBorder="1" applyAlignment="1">
      <alignment horizontal="center" vertical="justify"/>
    </xf>
    <xf numFmtId="0" fontId="12" fillId="0" borderId="5" xfId="9" applyFont="1" applyBorder="1" applyAlignment="1">
      <alignment horizontal="center" vertical="justify"/>
    </xf>
    <xf numFmtId="0" fontId="19" fillId="0" borderId="8" xfId="9" applyFont="1" applyBorder="1" applyAlignment="1">
      <alignment horizontal="center" vertical="justify"/>
    </xf>
    <xf numFmtId="0" fontId="19" fillId="0" borderId="9" xfId="9" applyFont="1" applyBorder="1" applyAlignment="1">
      <alignment horizontal="center" vertical="justify"/>
    </xf>
    <xf numFmtId="0" fontId="19" fillId="0" borderId="10" xfId="9" applyFont="1" applyBorder="1" applyAlignment="1">
      <alignment horizontal="center" vertical="justify"/>
    </xf>
    <xf numFmtId="0" fontId="7" fillId="0" borderId="0" xfId="9" applyFont="1" applyAlignment="1">
      <alignment horizontal="center" vertical="justify"/>
    </xf>
  </cellXfs>
  <cellStyles count="22">
    <cellStyle name="Comma 2" xfId="6" xr:uid="{00000000-0005-0000-0000-000000000000}"/>
    <cellStyle name="Comma 3" xfId="16" xr:uid="{00000000-0005-0000-0000-000001000000}"/>
    <cellStyle name="Normal" xfId="0" builtinId="0"/>
    <cellStyle name="Normal 2" xfId="1" xr:uid="{00000000-0005-0000-0000-000003000000}"/>
    <cellStyle name="Normal 2 2" xfId="7" xr:uid="{00000000-0005-0000-0000-000004000000}"/>
    <cellStyle name="Normal 2 2 2" xfId="10" xr:uid="{00000000-0005-0000-0000-000005000000}"/>
    <cellStyle name="Normal 2 2 2 2" xfId="11" xr:uid="{00000000-0005-0000-0000-000006000000}"/>
    <cellStyle name="Normal 2 2 2 3" xfId="17" xr:uid="{00000000-0005-0000-0000-000007000000}"/>
    <cellStyle name="Normal 2 2 3" xfId="18" xr:uid="{00000000-0005-0000-0000-000008000000}"/>
    <cellStyle name="Normal 2 3" xfId="9" xr:uid="{00000000-0005-0000-0000-000009000000}"/>
    <cellStyle name="Normal 2 4" xfId="13" xr:uid="{00000000-0005-0000-0000-00000A000000}"/>
    <cellStyle name="Normal 2 4 2" xfId="14" xr:uid="{00000000-0005-0000-0000-00000B000000}"/>
    <cellStyle name="Normal 2 5" xfId="19" xr:uid="{00000000-0005-0000-0000-00000C000000}"/>
    <cellStyle name="Normal 2 5 2" xfId="15" xr:uid="{00000000-0005-0000-0000-00000D000000}"/>
    <cellStyle name="Normal 2 6" xfId="5" xr:uid="{00000000-0005-0000-0000-00000E000000}"/>
    <cellStyle name="Normal 3" xfId="8" xr:uid="{00000000-0005-0000-0000-00000F000000}"/>
    <cellStyle name="Normal 3 2" xfId="12" xr:uid="{00000000-0005-0000-0000-000010000000}"/>
    <cellStyle name="Normal 4" xfId="20" xr:uid="{00000000-0005-0000-0000-000011000000}"/>
    <cellStyle name="Normal 4 2" xfId="21" xr:uid="{00000000-0005-0000-0000-000012000000}"/>
    <cellStyle name="Normal 6" xfId="2" xr:uid="{00000000-0005-0000-0000-000013000000}"/>
    <cellStyle name="Normal 7" xfId="3" xr:uid="{00000000-0005-0000-0000-000014000000}"/>
    <cellStyle name="Normal 7 2" xfId="4" xr:uid="{00000000-0005-0000-0000-00001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khal'!$B$5:$B$26</c:f>
              <c:numCache>
                <c:formatCode>General</c:formatCode>
                <c:ptCount val="22"/>
                <c:pt idx="0">
                  <c:v>0</c:v>
                </c:pt>
                <c:pt idx="1">
                  <c:v>3</c:v>
                </c:pt>
                <c:pt idx="2">
                  <c:v>5</c:v>
                </c:pt>
                <c:pt idx="3">
                  <c:v>10</c:v>
                </c:pt>
                <c:pt idx="4">
                  <c:v>12</c:v>
                </c:pt>
                <c:pt idx="5">
                  <c:v>14</c:v>
                </c:pt>
                <c:pt idx="6">
                  <c:v>15</c:v>
                </c:pt>
                <c:pt idx="7">
                  <c:v>16</c:v>
                </c:pt>
                <c:pt idx="8">
                  <c:v>17</c:v>
                </c:pt>
                <c:pt idx="9">
                  <c:v>18</c:v>
                </c:pt>
                <c:pt idx="10">
                  <c:v>20</c:v>
                </c:pt>
                <c:pt idx="11">
                  <c:v>22</c:v>
                </c:pt>
                <c:pt idx="12">
                  <c:v>27</c:v>
                </c:pt>
                <c:pt idx="13">
                  <c:v>30</c:v>
                </c:pt>
                <c:pt idx="14">
                  <c:v>35</c:v>
                </c:pt>
              </c:numCache>
            </c:numRef>
          </c:xVal>
          <c:yVal>
            <c:numRef>
              <c:f>'[1]Kochua khal'!$C$5:$C$26</c:f>
              <c:numCache>
                <c:formatCode>General</c:formatCode>
                <c:ptCount val="22"/>
                <c:pt idx="0">
                  <c:v>3.8809999999999998</c:v>
                </c:pt>
                <c:pt idx="1">
                  <c:v>3.8839999999999999</c:v>
                </c:pt>
                <c:pt idx="2">
                  <c:v>1.099</c:v>
                </c:pt>
                <c:pt idx="3">
                  <c:v>0.98899999999999999</c:v>
                </c:pt>
                <c:pt idx="4">
                  <c:v>-3.5999999999999997E-2</c:v>
                </c:pt>
                <c:pt idx="5">
                  <c:v>-0.41099999999999998</c:v>
                </c:pt>
                <c:pt idx="6">
                  <c:v>-0.67700000000000005</c:v>
                </c:pt>
                <c:pt idx="7">
                  <c:v>-0.74099999999999999</c:v>
                </c:pt>
                <c:pt idx="8">
                  <c:v>-0.68600000000000005</c:v>
                </c:pt>
                <c:pt idx="9">
                  <c:v>-0.36199999999999999</c:v>
                </c:pt>
                <c:pt idx="10">
                  <c:v>-1.0999999999999999E-2</c:v>
                </c:pt>
                <c:pt idx="11">
                  <c:v>0.92900000000000005</c:v>
                </c:pt>
                <c:pt idx="12">
                  <c:v>0.98899999999999999</c:v>
                </c:pt>
                <c:pt idx="13">
                  <c:v>1.044</c:v>
                </c:pt>
                <c:pt idx="14">
                  <c:v>1.169</c:v>
                </c:pt>
              </c:numCache>
            </c:numRef>
          </c:yVal>
          <c:smooth val="0"/>
          <c:extLs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'[1]Kochua khal'!$I$5:$I$26</c:f>
              <c:numCache>
                <c:formatCode>General</c:formatCode>
                <c:ptCount val="22"/>
                <c:pt idx="1">
                  <c:v>0</c:v>
                </c:pt>
                <c:pt idx="2">
                  <c:v>3</c:v>
                </c:pt>
                <c:pt idx="3">
                  <c:v>5</c:v>
                </c:pt>
                <c:pt idx="4">
                  <c:v>10</c:v>
                </c:pt>
                <c:pt idx="5">
                  <c:v>12</c:v>
                </c:pt>
                <c:pt idx="6">
                  <c:v>14.196</c:v>
                </c:pt>
                <c:pt idx="7">
                  <c:v>15.696</c:v>
                </c:pt>
                <c:pt idx="8">
                  <c:v>17.195999999999998</c:v>
                </c:pt>
                <c:pt idx="9">
                  <c:v>19.165499999999998</c:v>
                </c:pt>
                <c:pt idx="10">
                  <c:v>20</c:v>
                </c:pt>
                <c:pt idx="11">
                  <c:v>22</c:v>
                </c:pt>
                <c:pt idx="12">
                  <c:v>27</c:v>
                </c:pt>
                <c:pt idx="13">
                  <c:v>30</c:v>
                </c:pt>
                <c:pt idx="14">
                  <c:v>35</c:v>
                </c:pt>
              </c:numCache>
            </c:numRef>
          </c:xVal>
          <c:yVal>
            <c:numRef>
              <c:f>'[1]Kochua khal'!$J$5:$J$26</c:f>
              <c:numCache>
                <c:formatCode>General</c:formatCode>
                <c:ptCount val="22"/>
                <c:pt idx="1">
                  <c:v>3.8809999999999998</c:v>
                </c:pt>
                <c:pt idx="2">
                  <c:v>3.8839999999999999</c:v>
                </c:pt>
                <c:pt idx="3">
                  <c:v>1.099</c:v>
                </c:pt>
                <c:pt idx="4">
                  <c:v>0.98899999999999999</c:v>
                </c:pt>
                <c:pt idx="5">
                  <c:v>-3.5999999999999997E-2</c:v>
                </c:pt>
                <c:pt idx="6">
                  <c:v>-1.5</c:v>
                </c:pt>
                <c:pt idx="7">
                  <c:v>-1.5</c:v>
                </c:pt>
                <c:pt idx="8">
                  <c:v>-1.5</c:v>
                </c:pt>
                <c:pt idx="9">
                  <c:v>-0.187</c:v>
                </c:pt>
                <c:pt idx="10">
                  <c:v>-1.0999999999999999E-2</c:v>
                </c:pt>
                <c:pt idx="11">
                  <c:v>0.92900000000000005</c:v>
                </c:pt>
                <c:pt idx="12">
                  <c:v>0.98899999999999999</c:v>
                </c:pt>
                <c:pt idx="13">
                  <c:v>1.044</c:v>
                </c:pt>
                <c:pt idx="14">
                  <c:v>1.169</c:v>
                </c:pt>
              </c:numCache>
            </c:numRef>
          </c:yVal>
          <c:smooth val="0"/>
          <c:extLs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47788672"/>
        <c:axId val="247790208"/>
      </c:scatterChart>
      <c:valAx>
        <c:axId val="2477886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7790208"/>
        <c:crosses val="autoZero"/>
        <c:crossBetween val="midCat"/>
      </c:valAx>
      <c:valAx>
        <c:axId val="2477902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77886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khal'!$B$253:$B$274</c:f>
              <c:numCache>
                <c:formatCode>General</c:formatCode>
                <c:ptCount val="22"/>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'[1]Kochua khal'!$C$253:$C$274</c:f>
              <c:numCache>
                <c:formatCode>General</c:formatCode>
                <c:ptCount val="22"/>
                <c:pt idx="0">
                  <c:v>0.46200000000000002</c:v>
                </c:pt>
                <c:pt idx="1">
                  <c:v>0.45900000000000002</c:v>
                </c:pt>
                <c:pt idx="2">
                  <c:v>0.45200000000000001</c:v>
                </c:pt>
                <c:pt idx="3">
                  <c:v>-0.14799999999999999</c:v>
                </c:pt>
                <c:pt idx="4">
                  <c:v>-0.39900000000000002</c:v>
                </c:pt>
                <c:pt idx="5">
                  <c:v>-0.59299999999999997</c:v>
                </c:pt>
                <c:pt idx="6">
                  <c:v>-0.64800000000000002</c:v>
                </c:pt>
                <c:pt idx="7">
                  <c:v>-0.59799999999999998</c:v>
                </c:pt>
                <c:pt idx="8">
                  <c:v>-0.44800000000000001</c:v>
                </c:pt>
                <c:pt idx="9">
                  <c:v>-0.16800000000000001</c:v>
                </c:pt>
                <c:pt idx="10">
                  <c:v>0.40100000000000002</c:v>
                </c:pt>
                <c:pt idx="11">
                  <c:v>0.40699999999999997</c:v>
                </c:pt>
                <c:pt idx="12">
                  <c:v>0.41199999999999998</c:v>
                </c:pt>
              </c:numCache>
            </c:numRef>
          </c:yVal>
          <c:smooth val="0"/>
          <c:extLs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'[1]Kochua khal'!$I$253:$I$274</c:f>
              <c:numCache>
                <c:formatCode>General</c:formatCode>
                <c:ptCount val="22"/>
                <c:pt idx="6">
                  <c:v>0</c:v>
                </c:pt>
                <c:pt idx="7">
                  <c:v>5</c:v>
                </c:pt>
                <c:pt idx="8">
                  <c:v>9.75</c:v>
                </c:pt>
                <c:pt idx="9">
                  <c:v>12.678000000000001</c:v>
                </c:pt>
                <c:pt idx="10">
                  <c:v>14.178000000000001</c:v>
                </c:pt>
                <c:pt idx="11">
                  <c:v>15.678000000000001</c:v>
                </c:pt>
                <c:pt idx="12">
                  <c:v>18.527999999999999</c:v>
                </c:pt>
                <c:pt idx="13">
                  <c:v>25</c:v>
                </c:pt>
                <c:pt idx="14">
                  <c:v>30</c:v>
                </c:pt>
              </c:numCache>
            </c:numRef>
          </c:xVal>
          <c:yVal>
            <c:numRef>
              <c:f>'[1]Kochua khal'!$J$253:$J$274</c:f>
              <c:numCache>
                <c:formatCode>General</c:formatCode>
                <c:ptCount val="22"/>
                <c:pt idx="6">
                  <c:v>0.46200000000000002</c:v>
                </c:pt>
                <c:pt idx="7">
                  <c:v>0.45900000000000002</c:v>
                </c:pt>
                <c:pt idx="8">
                  <c:v>0.45200000000000001</c:v>
                </c:pt>
                <c:pt idx="9">
                  <c:v>-1.5</c:v>
                </c:pt>
                <c:pt idx="10">
                  <c:v>-1.5</c:v>
                </c:pt>
                <c:pt idx="11">
                  <c:v>-1.5</c:v>
                </c:pt>
                <c:pt idx="12">
                  <c:v>0.4</c:v>
                </c:pt>
                <c:pt idx="13">
                  <c:v>0.40699999999999997</c:v>
                </c:pt>
                <c:pt idx="14">
                  <c:v>0.41199999999999998</c:v>
                </c:pt>
              </c:numCache>
            </c:numRef>
          </c:yVal>
          <c:smooth val="0"/>
          <c:extLs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48302208"/>
        <c:axId val="248308096"/>
      </c:scatterChart>
      <c:valAx>
        <c:axId val="2483022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308096"/>
        <c:crosses val="autoZero"/>
        <c:crossBetween val="midCat"/>
      </c:valAx>
      <c:valAx>
        <c:axId val="2483080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3022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khal'!$B$280:$B$301</c:f>
              <c:numCache>
                <c:formatCode>General</c:formatCode>
                <c:ptCount val="22"/>
                <c:pt idx="0">
                  <c:v>0</c:v>
                </c:pt>
                <c:pt idx="1">
                  <c:v>5</c:v>
                </c:pt>
                <c:pt idx="2">
                  <c:v>10</c:v>
                </c:pt>
                <c:pt idx="3">
                  <c:v>11</c:v>
                </c:pt>
                <c:pt idx="4">
                  <c:v>12</c:v>
                </c:pt>
                <c:pt idx="5">
                  <c:v>14</c:v>
                </c:pt>
                <c:pt idx="6">
                  <c:v>15</c:v>
                </c:pt>
                <c:pt idx="7">
                  <c:v>16</c:v>
                </c:pt>
                <c:pt idx="8">
                  <c:v>17</c:v>
                </c:pt>
                <c:pt idx="9">
                  <c:v>18</c:v>
                </c:pt>
                <c:pt idx="10">
                  <c:v>20</c:v>
                </c:pt>
                <c:pt idx="11">
                  <c:v>23</c:v>
                </c:pt>
              </c:numCache>
            </c:numRef>
          </c:xVal>
          <c:yVal>
            <c:numRef>
              <c:f>'[1]Kochua khal'!$C$280:$C$301</c:f>
              <c:numCache>
                <c:formatCode>General</c:formatCode>
                <c:ptCount val="22"/>
                <c:pt idx="0">
                  <c:v>0.498</c:v>
                </c:pt>
                <c:pt idx="1">
                  <c:v>0.503</c:v>
                </c:pt>
                <c:pt idx="2">
                  <c:v>0.51300000000000001</c:v>
                </c:pt>
                <c:pt idx="3">
                  <c:v>-0.22700000000000001</c:v>
                </c:pt>
                <c:pt idx="4">
                  <c:v>-0.45800000000000002</c:v>
                </c:pt>
                <c:pt idx="5">
                  <c:v>-0.65200000000000002</c:v>
                </c:pt>
                <c:pt idx="6">
                  <c:v>-0.70699999999999996</c:v>
                </c:pt>
                <c:pt idx="7">
                  <c:v>-0.64700000000000002</c:v>
                </c:pt>
                <c:pt idx="8">
                  <c:v>-0.47699999999999998</c:v>
                </c:pt>
                <c:pt idx="9">
                  <c:v>-0.22800000000000001</c:v>
                </c:pt>
                <c:pt idx="10">
                  <c:v>2.1739999999999999</c:v>
                </c:pt>
                <c:pt idx="11">
                  <c:v>2.173</c:v>
                </c:pt>
              </c:numCache>
            </c:numRef>
          </c:yVal>
          <c:smooth val="0"/>
          <c:extLs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'[1]Kochua khal'!$I$280:$I$301</c:f>
              <c:numCache>
                <c:formatCode>General</c:formatCode>
                <c:ptCount val="22"/>
                <c:pt idx="6">
                  <c:v>0</c:v>
                </c:pt>
                <c:pt idx="7">
                  <c:v>5</c:v>
                </c:pt>
                <c:pt idx="8">
                  <c:v>10</c:v>
                </c:pt>
                <c:pt idx="9">
                  <c:v>11</c:v>
                </c:pt>
                <c:pt idx="10">
                  <c:v>12.9095</c:v>
                </c:pt>
                <c:pt idx="11">
                  <c:v>14.4095</c:v>
                </c:pt>
                <c:pt idx="12">
                  <c:v>15.9095</c:v>
                </c:pt>
                <c:pt idx="13">
                  <c:v>17.784500000000001</c:v>
                </c:pt>
                <c:pt idx="14">
                  <c:v>18</c:v>
                </c:pt>
                <c:pt idx="15">
                  <c:v>20</c:v>
                </c:pt>
                <c:pt idx="16">
                  <c:v>23</c:v>
                </c:pt>
              </c:numCache>
            </c:numRef>
          </c:xVal>
          <c:yVal>
            <c:numRef>
              <c:f>'[1]Kochua khal'!$J$280:$J$301</c:f>
              <c:numCache>
                <c:formatCode>General</c:formatCode>
                <c:ptCount val="22"/>
                <c:pt idx="6">
                  <c:v>0.498</c:v>
                </c:pt>
                <c:pt idx="7">
                  <c:v>0.503</c:v>
                </c:pt>
                <c:pt idx="8">
                  <c:v>0.51300000000000001</c:v>
                </c:pt>
                <c:pt idx="9">
                  <c:v>-0.22700000000000001</c:v>
                </c:pt>
                <c:pt idx="10">
                  <c:v>-1.5</c:v>
                </c:pt>
                <c:pt idx="11">
                  <c:v>-1.5</c:v>
                </c:pt>
                <c:pt idx="12">
                  <c:v>-1.5</c:v>
                </c:pt>
                <c:pt idx="13">
                  <c:v>-0.25</c:v>
                </c:pt>
                <c:pt idx="14">
                  <c:v>-0.22800000000000001</c:v>
                </c:pt>
                <c:pt idx="15">
                  <c:v>2.1739999999999999</c:v>
                </c:pt>
                <c:pt idx="16">
                  <c:v>2.173</c:v>
                </c:pt>
              </c:numCache>
            </c:numRef>
          </c:yVal>
          <c:smooth val="0"/>
          <c:extLs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48337536"/>
        <c:axId val="248339072"/>
      </c:scatterChart>
      <c:valAx>
        <c:axId val="2483375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339072"/>
        <c:crosses val="autoZero"/>
        <c:crossBetween val="midCat"/>
      </c:valAx>
      <c:valAx>
        <c:axId val="2483390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3375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khal'!$B$307:$B$328</c:f>
              <c:numCache>
                <c:formatCode>General</c:formatCode>
                <c:ptCount val="22"/>
                <c:pt idx="0">
                  <c:v>0</c:v>
                </c:pt>
                <c:pt idx="1">
                  <c:v>5</c:v>
                </c:pt>
                <c:pt idx="2">
                  <c:v>10</c:v>
                </c:pt>
                <c:pt idx="3">
                  <c:v>11</c:v>
                </c:pt>
                <c:pt idx="4">
                  <c:v>12</c:v>
                </c:pt>
                <c:pt idx="5">
                  <c:v>13</c:v>
                </c:pt>
                <c:pt idx="6">
                  <c:v>15</c:v>
                </c:pt>
                <c:pt idx="7">
                  <c:v>17</c:v>
                </c:pt>
                <c:pt idx="8">
                  <c:v>18</c:v>
                </c:pt>
                <c:pt idx="9">
                  <c:v>19</c:v>
                </c:pt>
                <c:pt idx="10">
                  <c:v>20</c:v>
                </c:pt>
                <c:pt idx="11">
                  <c:v>23</c:v>
                </c:pt>
              </c:numCache>
            </c:numRef>
          </c:xVal>
          <c:yVal>
            <c:numRef>
              <c:f>'[1]Kochua khal'!$C$307:$C$328</c:f>
              <c:numCache>
                <c:formatCode>General</c:formatCode>
                <c:ptCount val="22"/>
                <c:pt idx="0">
                  <c:v>0.51300000000000001</c:v>
                </c:pt>
                <c:pt idx="1">
                  <c:v>0.51800000000000002</c:v>
                </c:pt>
                <c:pt idx="2">
                  <c:v>0.52300000000000002</c:v>
                </c:pt>
                <c:pt idx="3">
                  <c:v>-2.8000000000000001E-2</c:v>
                </c:pt>
                <c:pt idx="4">
                  <c:v>-0.377</c:v>
                </c:pt>
                <c:pt idx="5">
                  <c:v>-0.55200000000000005</c:v>
                </c:pt>
                <c:pt idx="6">
                  <c:v>-0.60699999999999998</c:v>
                </c:pt>
                <c:pt idx="7">
                  <c:v>-0.54800000000000004</c:v>
                </c:pt>
                <c:pt idx="8">
                  <c:v>-0.38700000000000001</c:v>
                </c:pt>
                <c:pt idx="9">
                  <c:v>-3.3000000000000002E-2</c:v>
                </c:pt>
                <c:pt idx="10">
                  <c:v>2.1230000000000002</c:v>
                </c:pt>
                <c:pt idx="11">
                  <c:v>2.1179999999999999</c:v>
                </c:pt>
              </c:numCache>
            </c:numRef>
          </c:yVal>
          <c:smooth val="0"/>
          <c:extLs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'[1]Kochua khal'!$I$308:$I$329</c:f>
              <c:numCache>
                <c:formatCode>General</c:formatCode>
                <c:ptCount val="22"/>
                <c:pt idx="6">
                  <c:v>0</c:v>
                </c:pt>
                <c:pt idx="7">
                  <c:v>5</c:v>
                </c:pt>
                <c:pt idx="8">
                  <c:v>10</c:v>
                </c:pt>
                <c:pt idx="9">
                  <c:v>11</c:v>
                </c:pt>
                <c:pt idx="10">
                  <c:v>13.208</c:v>
                </c:pt>
                <c:pt idx="11">
                  <c:v>14.708</c:v>
                </c:pt>
                <c:pt idx="12">
                  <c:v>16.207999999999998</c:v>
                </c:pt>
                <c:pt idx="13">
                  <c:v>17.933</c:v>
                </c:pt>
                <c:pt idx="14">
                  <c:v>18</c:v>
                </c:pt>
                <c:pt idx="15">
                  <c:v>19</c:v>
                </c:pt>
                <c:pt idx="16">
                  <c:v>20</c:v>
                </c:pt>
                <c:pt idx="17">
                  <c:v>23</c:v>
                </c:pt>
              </c:numCache>
            </c:numRef>
          </c:xVal>
          <c:yVal>
            <c:numRef>
              <c:f>'[1]Kochua khal'!$J$308:$J$329</c:f>
              <c:numCache>
                <c:formatCode>General</c:formatCode>
                <c:ptCount val="22"/>
                <c:pt idx="6">
                  <c:v>0.51300000000000001</c:v>
                </c:pt>
                <c:pt idx="7">
                  <c:v>0.51800000000000002</c:v>
                </c:pt>
                <c:pt idx="8">
                  <c:v>0.52300000000000002</c:v>
                </c:pt>
                <c:pt idx="9">
                  <c:v>-2.8000000000000001E-2</c:v>
                </c:pt>
                <c:pt idx="10">
                  <c:v>-1.5</c:v>
                </c:pt>
                <c:pt idx="11">
                  <c:v>-1.5</c:v>
                </c:pt>
                <c:pt idx="12">
                  <c:v>-1.5</c:v>
                </c:pt>
                <c:pt idx="13">
                  <c:v>-0.35</c:v>
                </c:pt>
                <c:pt idx="14">
                  <c:v>-0.38700000000000001</c:v>
                </c:pt>
                <c:pt idx="15">
                  <c:v>-3.3000000000000002E-2</c:v>
                </c:pt>
                <c:pt idx="16">
                  <c:v>2.1230000000000002</c:v>
                </c:pt>
                <c:pt idx="17">
                  <c:v>2.1179999999999999</c:v>
                </c:pt>
              </c:numCache>
            </c:numRef>
          </c:yVal>
          <c:smooth val="0"/>
          <c:extLs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48372608"/>
        <c:axId val="248378496"/>
      </c:scatterChart>
      <c:valAx>
        <c:axId val="2483726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378496"/>
        <c:crosses val="autoZero"/>
        <c:crossBetween val="midCat"/>
      </c:valAx>
      <c:valAx>
        <c:axId val="2483784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3726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khal'!$B$334:$B$355</c:f>
              <c:numCache>
                <c:formatCode>General</c:formatCode>
                <c:ptCount val="22"/>
                <c:pt idx="0">
                  <c:v>0</c:v>
                </c:pt>
                <c:pt idx="1">
                  <c:v>5</c:v>
                </c:pt>
                <c:pt idx="2">
                  <c:v>10</c:v>
                </c:pt>
                <c:pt idx="3">
                  <c:v>11</c:v>
                </c:pt>
                <c:pt idx="4">
                  <c:v>12</c:v>
                </c:pt>
                <c:pt idx="5">
                  <c:v>13</c:v>
                </c:pt>
                <c:pt idx="6">
                  <c:v>14</c:v>
                </c:pt>
                <c:pt idx="7">
                  <c:v>15</c:v>
                </c:pt>
                <c:pt idx="8">
                  <c:v>16</c:v>
                </c:pt>
                <c:pt idx="9">
                  <c:v>17</c:v>
                </c:pt>
                <c:pt idx="10">
                  <c:v>18</c:v>
                </c:pt>
                <c:pt idx="11">
                  <c:v>19</c:v>
                </c:pt>
                <c:pt idx="12">
                  <c:v>20</c:v>
                </c:pt>
                <c:pt idx="13">
                  <c:v>22</c:v>
                </c:pt>
                <c:pt idx="14">
                  <c:v>23</c:v>
                </c:pt>
              </c:numCache>
            </c:numRef>
          </c:xVal>
          <c:yVal>
            <c:numRef>
              <c:f>'[1]Kochua khal'!$C$334:$C$355</c:f>
              <c:numCache>
                <c:formatCode>General</c:formatCode>
                <c:ptCount val="22"/>
                <c:pt idx="0">
                  <c:v>0.41199999999999998</c:v>
                </c:pt>
                <c:pt idx="1">
                  <c:v>0.40699999999999997</c:v>
                </c:pt>
                <c:pt idx="2">
                  <c:v>0.40200000000000002</c:v>
                </c:pt>
                <c:pt idx="3">
                  <c:v>0.252</c:v>
                </c:pt>
                <c:pt idx="4">
                  <c:v>4.5999999999999999E-2</c:v>
                </c:pt>
                <c:pt idx="5">
                  <c:v>-0.14499999999999999</c:v>
                </c:pt>
                <c:pt idx="6">
                  <c:v>-0.19800000000000001</c:v>
                </c:pt>
                <c:pt idx="7">
                  <c:v>-0.14299999999999999</c:v>
                </c:pt>
                <c:pt idx="8">
                  <c:v>2E-3</c:v>
                </c:pt>
                <c:pt idx="9">
                  <c:v>0.20200000000000001</c:v>
                </c:pt>
                <c:pt idx="10">
                  <c:v>1.6919999999999999</c:v>
                </c:pt>
                <c:pt idx="11">
                  <c:v>1.6870000000000001</c:v>
                </c:pt>
                <c:pt idx="12">
                  <c:v>0.312</c:v>
                </c:pt>
                <c:pt idx="13">
                  <c:v>-0.68799999999999994</c:v>
                </c:pt>
                <c:pt idx="14">
                  <c:v>-1.0880000000000001</c:v>
                </c:pt>
              </c:numCache>
            </c:numRef>
          </c:yVal>
          <c:smooth val="0"/>
          <c:extLs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'[1]Kochua khal'!$I$334:$I$355</c:f>
              <c:numCache>
                <c:formatCode>General</c:formatCode>
                <c:ptCount val="22"/>
                <c:pt idx="7">
                  <c:v>0</c:v>
                </c:pt>
                <c:pt idx="8">
                  <c:v>5</c:v>
                </c:pt>
                <c:pt idx="9">
                  <c:v>8.5</c:v>
                </c:pt>
                <c:pt idx="10">
                  <c:v>11.353</c:v>
                </c:pt>
                <c:pt idx="11">
                  <c:v>12.853</c:v>
                </c:pt>
                <c:pt idx="12">
                  <c:v>14.353</c:v>
                </c:pt>
                <c:pt idx="13">
                  <c:v>16.905999999999999</c:v>
                </c:pt>
                <c:pt idx="14">
                  <c:v>17</c:v>
                </c:pt>
                <c:pt idx="15">
                  <c:v>18</c:v>
                </c:pt>
                <c:pt idx="16">
                  <c:v>19</c:v>
                </c:pt>
                <c:pt idx="17">
                  <c:v>20</c:v>
                </c:pt>
                <c:pt idx="18">
                  <c:v>22</c:v>
                </c:pt>
                <c:pt idx="19">
                  <c:v>23</c:v>
                </c:pt>
              </c:numCache>
            </c:numRef>
          </c:xVal>
          <c:yVal>
            <c:numRef>
              <c:f>'[1]Kochua khal'!$J$334:$J$355</c:f>
              <c:numCache>
                <c:formatCode>General</c:formatCode>
                <c:ptCount val="22"/>
                <c:pt idx="7">
                  <c:v>0.41199999999999998</c:v>
                </c:pt>
                <c:pt idx="8">
                  <c:v>0.40699999999999997</c:v>
                </c:pt>
                <c:pt idx="9">
                  <c:v>0.40200000000000002</c:v>
                </c:pt>
                <c:pt idx="10">
                  <c:v>-1.5</c:v>
                </c:pt>
                <c:pt idx="11">
                  <c:v>-1.5</c:v>
                </c:pt>
                <c:pt idx="12">
                  <c:v>-1.5</c:v>
                </c:pt>
                <c:pt idx="13">
                  <c:v>0.20200000000000001</c:v>
                </c:pt>
                <c:pt idx="14">
                  <c:v>0.20200000000000001</c:v>
                </c:pt>
                <c:pt idx="15">
                  <c:v>1.6919999999999999</c:v>
                </c:pt>
                <c:pt idx="16">
                  <c:v>1.6870000000000001</c:v>
                </c:pt>
                <c:pt idx="17">
                  <c:v>0.312</c:v>
                </c:pt>
                <c:pt idx="18">
                  <c:v>-0.68799999999999994</c:v>
                </c:pt>
                <c:pt idx="19">
                  <c:v>-1.0880000000000001</c:v>
                </c:pt>
              </c:numCache>
            </c:numRef>
          </c:yVal>
          <c:smooth val="0"/>
          <c:extLs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248739712"/>
        <c:axId val="248741248"/>
      </c:scatterChart>
      <c:valAx>
        <c:axId val="2487397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741248"/>
        <c:crosses val="autoZero"/>
        <c:crossBetween val="midCat"/>
      </c:valAx>
      <c:valAx>
        <c:axId val="2487412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7397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khal'!$B$360:$B$381</c:f>
              <c:numCache>
                <c:formatCode>General</c:formatCode>
                <c:ptCount val="22"/>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'[1]Kochua khal'!$C$360:$C$381</c:f>
              <c:numCache>
                <c:formatCode>General</c:formatCode>
                <c:ptCount val="22"/>
                <c:pt idx="0">
                  <c:v>0.41199999999999998</c:v>
                </c:pt>
                <c:pt idx="1">
                  <c:v>0.40699999999999997</c:v>
                </c:pt>
                <c:pt idx="2">
                  <c:v>0.40200000000000002</c:v>
                </c:pt>
                <c:pt idx="3">
                  <c:v>0.251</c:v>
                </c:pt>
                <c:pt idx="4">
                  <c:v>0.151</c:v>
                </c:pt>
                <c:pt idx="5">
                  <c:v>-0.13100000000000001</c:v>
                </c:pt>
                <c:pt idx="6">
                  <c:v>-0.14799999999999999</c:v>
                </c:pt>
                <c:pt idx="7">
                  <c:v>-0.13200000000000001</c:v>
                </c:pt>
                <c:pt idx="8">
                  <c:v>0.112</c:v>
                </c:pt>
                <c:pt idx="9">
                  <c:v>0.24199999999999999</c:v>
                </c:pt>
                <c:pt idx="10">
                  <c:v>0.38200000000000001</c:v>
                </c:pt>
                <c:pt idx="11">
                  <c:v>0.39200000000000002</c:v>
                </c:pt>
                <c:pt idx="12">
                  <c:v>0.39700000000000002</c:v>
                </c:pt>
              </c:numCache>
            </c:numRef>
          </c:yVal>
          <c:smooth val="0"/>
          <c:extLs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'[1]Kochua khal'!$I$360:$I$381</c:f>
              <c:numCache>
                <c:formatCode>General</c:formatCode>
                <c:ptCount val="22"/>
                <c:pt idx="7">
                  <c:v>0</c:v>
                </c:pt>
                <c:pt idx="8">
                  <c:v>5</c:v>
                </c:pt>
                <c:pt idx="9">
                  <c:v>9</c:v>
                </c:pt>
                <c:pt idx="10">
                  <c:v>11.853</c:v>
                </c:pt>
                <c:pt idx="11">
                  <c:v>13.353</c:v>
                </c:pt>
                <c:pt idx="12">
                  <c:v>14.853</c:v>
                </c:pt>
                <c:pt idx="13">
                  <c:v>17.676000000000002</c:v>
                </c:pt>
                <c:pt idx="14">
                  <c:v>20</c:v>
                </c:pt>
                <c:pt idx="15">
                  <c:v>25</c:v>
                </c:pt>
              </c:numCache>
            </c:numRef>
          </c:xVal>
          <c:yVal>
            <c:numRef>
              <c:f>'[1]Kochua khal'!$J$360:$J$381</c:f>
              <c:numCache>
                <c:formatCode>General</c:formatCode>
                <c:ptCount val="22"/>
                <c:pt idx="7">
                  <c:v>0.41199999999999998</c:v>
                </c:pt>
                <c:pt idx="8">
                  <c:v>0.40699999999999997</c:v>
                </c:pt>
                <c:pt idx="9">
                  <c:v>0.40200000000000002</c:v>
                </c:pt>
                <c:pt idx="10">
                  <c:v>-1.5</c:v>
                </c:pt>
                <c:pt idx="11">
                  <c:v>-1.5</c:v>
                </c:pt>
                <c:pt idx="12">
                  <c:v>-1.5</c:v>
                </c:pt>
                <c:pt idx="13">
                  <c:v>0.38200000000000001</c:v>
                </c:pt>
                <c:pt idx="14">
                  <c:v>0.39200000000000002</c:v>
                </c:pt>
                <c:pt idx="15">
                  <c:v>0.39700000000000002</c:v>
                </c:pt>
              </c:numCache>
            </c:numRef>
          </c:yVal>
          <c:smooth val="0"/>
          <c:extLs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49037184"/>
        <c:axId val="249038720"/>
      </c:scatterChart>
      <c:valAx>
        <c:axId val="2490371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038720"/>
        <c:crosses val="autoZero"/>
        <c:crossBetween val="midCat"/>
      </c:valAx>
      <c:valAx>
        <c:axId val="2490387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0371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khal'!$B$387:$B$408</c:f>
              <c:numCache>
                <c:formatCode>General</c:formatCode>
                <c:ptCount val="22"/>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'[1]Kochua khal'!$C$387:$C$408</c:f>
              <c:numCache>
                <c:formatCode>General</c:formatCode>
                <c:ptCount val="22"/>
                <c:pt idx="0">
                  <c:v>0.40200000000000002</c:v>
                </c:pt>
                <c:pt idx="1">
                  <c:v>0.39200000000000002</c:v>
                </c:pt>
                <c:pt idx="2">
                  <c:v>0.38200000000000001</c:v>
                </c:pt>
                <c:pt idx="3">
                  <c:v>0.29199999999999998</c:v>
                </c:pt>
                <c:pt idx="4">
                  <c:v>0.151</c:v>
                </c:pt>
                <c:pt idx="5">
                  <c:v>-4.8000000000000001E-2</c:v>
                </c:pt>
                <c:pt idx="6">
                  <c:v>-9.8000000000000004E-2</c:v>
                </c:pt>
                <c:pt idx="7">
                  <c:v>-4.9000000000000002E-2</c:v>
                </c:pt>
                <c:pt idx="8">
                  <c:v>0.10199999999999999</c:v>
                </c:pt>
                <c:pt idx="9">
                  <c:v>0.35099999999999998</c:v>
                </c:pt>
                <c:pt idx="10">
                  <c:v>0.42199999999999999</c:v>
                </c:pt>
                <c:pt idx="11">
                  <c:v>0.42699999999999999</c:v>
                </c:pt>
                <c:pt idx="12">
                  <c:v>0.432</c:v>
                </c:pt>
              </c:numCache>
            </c:numRef>
          </c:yVal>
          <c:smooth val="0"/>
          <c:extLs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'[1]Kochua khal'!$I$387:$I$408</c:f>
              <c:numCache>
                <c:formatCode>General</c:formatCode>
                <c:ptCount val="22"/>
                <c:pt idx="7">
                  <c:v>0</c:v>
                </c:pt>
                <c:pt idx="8">
                  <c:v>5</c:v>
                </c:pt>
                <c:pt idx="9">
                  <c:v>9</c:v>
                </c:pt>
                <c:pt idx="10">
                  <c:v>11.823</c:v>
                </c:pt>
                <c:pt idx="11">
                  <c:v>13.323</c:v>
                </c:pt>
                <c:pt idx="12">
                  <c:v>14.823</c:v>
                </c:pt>
                <c:pt idx="13">
                  <c:v>17.7135</c:v>
                </c:pt>
                <c:pt idx="14">
                  <c:v>20</c:v>
                </c:pt>
                <c:pt idx="15">
                  <c:v>25</c:v>
                </c:pt>
              </c:numCache>
            </c:numRef>
          </c:xVal>
          <c:yVal>
            <c:numRef>
              <c:f>'[1]Kochua khal'!$J$387:$J$408</c:f>
              <c:numCache>
                <c:formatCode>General</c:formatCode>
                <c:ptCount val="22"/>
                <c:pt idx="7">
                  <c:v>0.40200000000000002</c:v>
                </c:pt>
                <c:pt idx="8">
                  <c:v>0.39200000000000002</c:v>
                </c:pt>
                <c:pt idx="9">
                  <c:v>0.38200000000000001</c:v>
                </c:pt>
                <c:pt idx="10">
                  <c:v>-1.5</c:v>
                </c:pt>
                <c:pt idx="11">
                  <c:v>-1.5</c:v>
                </c:pt>
                <c:pt idx="12">
                  <c:v>-1.5</c:v>
                </c:pt>
                <c:pt idx="13">
                  <c:v>0.42699999999999999</c:v>
                </c:pt>
                <c:pt idx="14">
                  <c:v>0.42699999999999999</c:v>
                </c:pt>
                <c:pt idx="15">
                  <c:v>0.432</c:v>
                </c:pt>
              </c:numCache>
            </c:numRef>
          </c:yVal>
          <c:smooth val="0"/>
          <c:extLs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49076352"/>
        <c:axId val="249086336"/>
      </c:scatterChart>
      <c:valAx>
        <c:axId val="2490763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086336"/>
        <c:crosses val="autoZero"/>
        <c:crossBetween val="midCat"/>
      </c:valAx>
      <c:valAx>
        <c:axId val="2490863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0763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khal'!$B$413:$B$436</c:f>
              <c:numCache>
                <c:formatCode>General</c:formatCode>
                <c:ptCount val="24"/>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'[1]Kochua khal'!$C$413:$C$436</c:f>
              <c:numCache>
                <c:formatCode>General</c:formatCode>
                <c:ptCount val="24"/>
                <c:pt idx="0">
                  <c:v>0.313</c:v>
                </c:pt>
                <c:pt idx="1">
                  <c:v>0.308</c:v>
                </c:pt>
                <c:pt idx="2">
                  <c:v>0.30299999999999999</c:v>
                </c:pt>
                <c:pt idx="3">
                  <c:v>-2.8000000000000001E-2</c:v>
                </c:pt>
                <c:pt idx="4">
                  <c:v>-0.113</c:v>
                </c:pt>
                <c:pt idx="5">
                  <c:v>-0.20300000000000001</c:v>
                </c:pt>
                <c:pt idx="6">
                  <c:v>-0.252</c:v>
                </c:pt>
                <c:pt idx="7">
                  <c:v>-0.20200000000000001</c:v>
                </c:pt>
                <c:pt idx="8">
                  <c:v>-0.113</c:v>
                </c:pt>
                <c:pt idx="9">
                  <c:v>-2.7E-2</c:v>
                </c:pt>
                <c:pt idx="10">
                  <c:v>0.39300000000000002</c:v>
                </c:pt>
                <c:pt idx="11">
                  <c:v>0.38800000000000001</c:v>
                </c:pt>
                <c:pt idx="12">
                  <c:v>0.38300000000000001</c:v>
                </c:pt>
              </c:numCache>
            </c:numRef>
          </c:yVal>
          <c:smooth val="0"/>
          <c:extLs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'[1]Kochua khal'!$I$414:$I$438</c:f>
              <c:numCache>
                <c:formatCode>General</c:formatCode>
                <c:ptCount val="25"/>
                <c:pt idx="0">
                  <c:v>0</c:v>
                </c:pt>
                <c:pt idx="1">
                  <c:v>5</c:v>
                </c:pt>
                <c:pt idx="2">
                  <c:v>9</c:v>
                </c:pt>
                <c:pt idx="3">
                  <c:v>11.704499999999999</c:v>
                </c:pt>
                <c:pt idx="4">
                  <c:v>13.204499999999999</c:v>
                </c:pt>
                <c:pt idx="5">
                  <c:v>14.704499999999999</c:v>
                </c:pt>
                <c:pt idx="6">
                  <c:v>17.5395</c:v>
                </c:pt>
                <c:pt idx="7">
                  <c:v>20</c:v>
                </c:pt>
                <c:pt idx="8">
                  <c:v>25</c:v>
                </c:pt>
              </c:numCache>
            </c:numRef>
          </c:xVal>
          <c:yVal>
            <c:numRef>
              <c:f>'[1]Kochua khal'!$J$414:$J$438</c:f>
              <c:numCache>
                <c:formatCode>General</c:formatCode>
                <c:ptCount val="25"/>
                <c:pt idx="0">
                  <c:v>0.313</c:v>
                </c:pt>
                <c:pt idx="1">
                  <c:v>0.308</c:v>
                </c:pt>
                <c:pt idx="2">
                  <c:v>0.30299999999999999</c:v>
                </c:pt>
                <c:pt idx="3">
                  <c:v>-1.5</c:v>
                </c:pt>
                <c:pt idx="4">
                  <c:v>-1.5</c:v>
                </c:pt>
                <c:pt idx="5">
                  <c:v>-1.5</c:v>
                </c:pt>
                <c:pt idx="6">
                  <c:v>0.39</c:v>
                </c:pt>
                <c:pt idx="7">
                  <c:v>0.38800000000000001</c:v>
                </c:pt>
                <c:pt idx="8">
                  <c:v>0.38300000000000001</c:v>
                </c:pt>
              </c:numCache>
            </c:numRef>
          </c:yVal>
          <c:smooth val="0"/>
          <c:extLs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249123200"/>
        <c:axId val="249124736"/>
      </c:scatterChart>
      <c:valAx>
        <c:axId val="2491232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124736"/>
        <c:crosses val="autoZero"/>
        <c:crossBetween val="midCat"/>
      </c:valAx>
      <c:valAx>
        <c:axId val="2491247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1232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khal'!$B$442:$B$465</c:f>
              <c:numCache>
                <c:formatCode>General</c:formatCode>
                <c:ptCount val="24"/>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'[1]Kochua khal'!$C$442:$C$465</c:f>
              <c:numCache>
                <c:formatCode>General</c:formatCode>
                <c:ptCount val="24"/>
                <c:pt idx="0">
                  <c:v>0.27300000000000002</c:v>
                </c:pt>
                <c:pt idx="1">
                  <c:v>0.26800000000000002</c:v>
                </c:pt>
                <c:pt idx="2">
                  <c:v>0.27200000000000002</c:v>
                </c:pt>
                <c:pt idx="3">
                  <c:v>0.17599999999999999</c:v>
                </c:pt>
                <c:pt idx="4">
                  <c:v>2.8000000000000001E-2</c:v>
                </c:pt>
                <c:pt idx="5">
                  <c:v>-2.7E-2</c:v>
                </c:pt>
                <c:pt idx="6">
                  <c:v>-9.1999999999999998E-2</c:v>
                </c:pt>
                <c:pt idx="7">
                  <c:v>-1.2999999999999999E-2</c:v>
                </c:pt>
                <c:pt idx="8">
                  <c:v>2.3E-2</c:v>
                </c:pt>
                <c:pt idx="9">
                  <c:v>0.17699999999999999</c:v>
                </c:pt>
                <c:pt idx="10">
                  <c:v>0.32800000000000001</c:v>
                </c:pt>
                <c:pt idx="11">
                  <c:v>0.33300000000000002</c:v>
                </c:pt>
                <c:pt idx="12">
                  <c:v>0.33800000000000002</c:v>
                </c:pt>
              </c:numCache>
            </c:numRef>
          </c:yVal>
          <c:smooth val="0"/>
          <c:extLs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'[1]Kochua khal'!$I$443:$I$467</c:f>
              <c:numCache>
                <c:formatCode>General</c:formatCode>
                <c:ptCount val="25"/>
                <c:pt idx="4">
                  <c:v>0</c:v>
                </c:pt>
                <c:pt idx="5">
                  <c:v>5</c:v>
                </c:pt>
                <c:pt idx="6">
                  <c:v>10</c:v>
                </c:pt>
                <c:pt idx="7">
                  <c:v>12.657999999999999</c:v>
                </c:pt>
                <c:pt idx="8">
                  <c:v>14.157999999999999</c:v>
                </c:pt>
                <c:pt idx="9">
                  <c:v>15.657999999999999</c:v>
                </c:pt>
                <c:pt idx="10">
                  <c:v>18.399999999999999</c:v>
                </c:pt>
                <c:pt idx="11">
                  <c:v>25</c:v>
                </c:pt>
                <c:pt idx="12">
                  <c:v>30</c:v>
                </c:pt>
              </c:numCache>
            </c:numRef>
          </c:xVal>
          <c:yVal>
            <c:numRef>
              <c:f>'[1]Kochua khal'!$J$443:$J$467</c:f>
              <c:numCache>
                <c:formatCode>General</c:formatCode>
                <c:ptCount val="25"/>
                <c:pt idx="4">
                  <c:v>0.27300000000000002</c:v>
                </c:pt>
                <c:pt idx="5">
                  <c:v>0.26800000000000002</c:v>
                </c:pt>
                <c:pt idx="6">
                  <c:v>0.27200000000000002</c:v>
                </c:pt>
                <c:pt idx="7">
                  <c:v>-1.5</c:v>
                </c:pt>
                <c:pt idx="8">
                  <c:v>-1.5</c:v>
                </c:pt>
                <c:pt idx="9">
                  <c:v>-1.5</c:v>
                </c:pt>
                <c:pt idx="10">
                  <c:v>0.32800000000000001</c:v>
                </c:pt>
                <c:pt idx="11">
                  <c:v>0.33300000000000002</c:v>
                </c:pt>
                <c:pt idx="12">
                  <c:v>0.33800000000000002</c:v>
                </c:pt>
              </c:numCache>
            </c:numRef>
          </c:yVal>
          <c:smooth val="0"/>
          <c:extLs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249145984"/>
        <c:axId val="248775040"/>
      </c:scatterChart>
      <c:valAx>
        <c:axId val="2491459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775040"/>
        <c:crosses val="autoZero"/>
        <c:crossBetween val="midCat"/>
      </c:valAx>
      <c:valAx>
        <c:axId val="2487750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1459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khal'!$B$471:$B$494</c:f>
              <c:numCache>
                <c:formatCode>General</c:formatCode>
                <c:ptCount val="24"/>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'[1]Kochua khal'!$C$471:$C$494</c:f>
              <c:numCache>
                <c:formatCode>General</c:formatCode>
                <c:ptCount val="24"/>
                <c:pt idx="0">
                  <c:v>0.215</c:v>
                </c:pt>
                <c:pt idx="1">
                  <c:v>0.21</c:v>
                </c:pt>
                <c:pt idx="2">
                  <c:v>0.19900000000000001</c:v>
                </c:pt>
                <c:pt idx="3">
                  <c:v>3.5799999999999998E-2</c:v>
                </c:pt>
                <c:pt idx="4">
                  <c:v>-4.4999999999999998E-2</c:v>
                </c:pt>
                <c:pt idx="5">
                  <c:v>-9.6000000000000002E-2</c:v>
                </c:pt>
                <c:pt idx="6">
                  <c:v>-0.14499999999999999</c:v>
                </c:pt>
                <c:pt idx="7">
                  <c:v>-9.7000000000000003E-2</c:v>
                </c:pt>
                <c:pt idx="8">
                  <c:v>4.0000000000000001E-3</c:v>
                </c:pt>
                <c:pt idx="9">
                  <c:v>0.03</c:v>
                </c:pt>
                <c:pt idx="10">
                  <c:v>0.20399999999999999</c:v>
                </c:pt>
                <c:pt idx="11">
                  <c:v>0.14699999999999999</c:v>
                </c:pt>
                <c:pt idx="12">
                  <c:v>0.21</c:v>
                </c:pt>
              </c:numCache>
            </c:numRef>
          </c:yVal>
          <c:smooth val="0"/>
          <c:extLs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'[1]Kochua khal'!$I$471:$I$495</c:f>
              <c:numCache>
                <c:formatCode>General</c:formatCode>
                <c:ptCount val="25"/>
                <c:pt idx="3">
                  <c:v>0</c:v>
                </c:pt>
                <c:pt idx="4">
                  <c:v>5</c:v>
                </c:pt>
                <c:pt idx="5">
                  <c:v>9</c:v>
                </c:pt>
                <c:pt idx="6">
                  <c:v>11.548500000000001</c:v>
                </c:pt>
                <c:pt idx="7">
                  <c:v>13.048500000000001</c:v>
                </c:pt>
                <c:pt idx="8">
                  <c:v>14.548500000000001</c:v>
                </c:pt>
                <c:pt idx="9">
                  <c:v>17.104500000000002</c:v>
                </c:pt>
                <c:pt idx="10">
                  <c:v>20</c:v>
                </c:pt>
                <c:pt idx="11">
                  <c:v>25</c:v>
                </c:pt>
              </c:numCache>
            </c:numRef>
          </c:xVal>
          <c:yVal>
            <c:numRef>
              <c:f>'[1]Kochua khal'!$J$471:$J$495</c:f>
              <c:numCache>
                <c:formatCode>General</c:formatCode>
                <c:ptCount val="25"/>
                <c:pt idx="3">
                  <c:v>0.215</c:v>
                </c:pt>
                <c:pt idx="4">
                  <c:v>0.21</c:v>
                </c:pt>
                <c:pt idx="5">
                  <c:v>0.19900000000000001</c:v>
                </c:pt>
                <c:pt idx="6">
                  <c:v>-1.5</c:v>
                </c:pt>
                <c:pt idx="7">
                  <c:v>-1.5</c:v>
                </c:pt>
                <c:pt idx="8">
                  <c:v>-1.5</c:v>
                </c:pt>
                <c:pt idx="9">
                  <c:v>0.20399999999999999</c:v>
                </c:pt>
                <c:pt idx="10">
                  <c:v>0.14699999999999999</c:v>
                </c:pt>
                <c:pt idx="11">
                  <c:v>0.21</c:v>
                </c:pt>
              </c:numCache>
            </c:numRef>
          </c:yVal>
          <c:smooth val="0"/>
          <c:extLs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248796672"/>
        <c:axId val="248798208"/>
      </c:scatterChart>
      <c:valAx>
        <c:axId val="2487966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798208"/>
        <c:crosses val="autoZero"/>
        <c:crossBetween val="midCat"/>
      </c:valAx>
      <c:valAx>
        <c:axId val="2487982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7966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khal'!$B$500:$B$523</c:f>
              <c:numCache>
                <c:formatCode>General</c:formatCode>
                <c:ptCount val="24"/>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'[1]Kochua khal'!$C$500:$C$523</c:f>
              <c:numCache>
                <c:formatCode>General</c:formatCode>
                <c:ptCount val="24"/>
                <c:pt idx="0">
                  <c:v>1.165</c:v>
                </c:pt>
                <c:pt idx="1">
                  <c:v>1.1599999999999999</c:v>
                </c:pt>
                <c:pt idx="2">
                  <c:v>1.155</c:v>
                </c:pt>
                <c:pt idx="3">
                  <c:v>-0.01</c:v>
                </c:pt>
                <c:pt idx="4">
                  <c:v>-0.13500000000000001</c:v>
                </c:pt>
                <c:pt idx="5">
                  <c:v>-0.19500000000000001</c:v>
                </c:pt>
                <c:pt idx="6">
                  <c:v>-0.245</c:v>
                </c:pt>
                <c:pt idx="7">
                  <c:v>-0.19</c:v>
                </c:pt>
                <c:pt idx="8">
                  <c:v>-0.15</c:v>
                </c:pt>
                <c:pt idx="9">
                  <c:v>5.0000000000000001E-3</c:v>
                </c:pt>
                <c:pt idx="10">
                  <c:v>1.157</c:v>
                </c:pt>
                <c:pt idx="11">
                  <c:v>1.1599999999999999</c:v>
                </c:pt>
                <c:pt idx="12">
                  <c:v>1.165</c:v>
                </c:pt>
              </c:numCache>
            </c:numRef>
          </c:yVal>
          <c:smooth val="0"/>
          <c:extLs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'[1]Kochua khal'!$I$501:$I$525</c:f>
              <c:numCache>
                <c:formatCode>General</c:formatCode>
                <c:ptCount val="25"/>
                <c:pt idx="3">
                  <c:v>0</c:v>
                </c:pt>
                <c:pt idx="4">
                  <c:v>5</c:v>
                </c:pt>
                <c:pt idx="5">
                  <c:v>7.5</c:v>
                </c:pt>
                <c:pt idx="6">
                  <c:v>11.4825</c:v>
                </c:pt>
                <c:pt idx="7">
                  <c:v>12.9825</c:v>
                </c:pt>
                <c:pt idx="8">
                  <c:v>14.4825</c:v>
                </c:pt>
                <c:pt idx="9">
                  <c:v>18.4725</c:v>
                </c:pt>
                <c:pt idx="10">
                  <c:v>20</c:v>
                </c:pt>
                <c:pt idx="11">
                  <c:v>25</c:v>
                </c:pt>
              </c:numCache>
            </c:numRef>
          </c:xVal>
          <c:yVal>
            <c:numRef>
              <c:f>'[1]Kochua khal'!$J$501:$J$525</c:f>
              <c:numCache>
                <c:formatCode>General</c:formatCode>
                <c:ptCount val="25"/>
                <c:pt idx="3">
                  <c:v>1.165</c:v>
                </c:pt>
                <c:pt idx="4">
                  <c:v>1.1599999999999999</c:v>
                </c:pt>
                <c:pt idx="5">
                  <c:v>1.155</c:v>
                </c:pt>
                <c:pt idx="6">
                  <c:v>-1.5</c:v>
                </c:pt>
                <c:pt idx="7">
                  <c:v>-1.5</c:v>
                </c:pt>
                <c:pt idx="8">
                  <c:v>-1.5</c:v>
                </c:pt>
                <c:pt idx="9">
                  <c:v>1.1599999999999999</c:v>
                </c:pt>
                <c:pt idx="10">
                  <c:v>1.1599999999999999</c:v>
                </c:pt>
                <c:pt idx="11">
                  <c:v>1.165</c:v>
                </c:pt>
              </c:numCache>
            </c:numRef>
          </c:yVal>
          <c:smooth val="0"/>
          <c:extLs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248844288"/>
        <c:axId val="248845824"/>
      </c:scatterChart>
      <c:valAx>
        <c:axId val="2488442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845824"/>
        <c:crosses val="autoZero"/>
        <c:crossBetween val="midCat"/>
      </c:valAx>
      <c:valAx>
        <c:axId val="2488458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8442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khal'!$B$36:$B$57</c:f>
              <c:numCache>
                <c:formatCode>General</c:formatCode>
                <c:ptCount val="22"/>
                <c:pt idx="0">
                  <c:v>0</c:v>
                </c:pt>
                <c:pt idx="1">
                  <c:v>4</c:v>
                </c:pt>
                <c:pt idx="2">
                  <c:v>5</c:v>
                </c:pt>
                <c:pt idx="3">
                  <c:v>6</c:v>
                </c:pt>
                <c:pt idx="4">
                  <c:v>8</c:v>
                </c:pt>
                <c:pt idx="5">
                  <c:v>10</c:v>
                </c:pt>
                <c:pt idx="6">
                  <c:v>11</c:v>
                </c:pt>
                <c:pt idx="7">
                  <c:v>12</c:v>
                </c:pt>
                <c:pt idx="8">
                  <c:v>13</c:v>
                </c:pt>
                <c:pt idx="9">
                  <c:v>14</c:v>
                </c:pt>
                <c:pt idx="10">
                  <c:v>15</c:v>
                </c:pt>
                <c:pt idx="11">
                  <c:v>20</c:v>
                </c:pt>
                <c:pt idx="12">
                  <c:v>25</c:v>
                </c:pt>
              </c:numCache>
            </c:numRef>
          </c:xVal>
          <c:yVal>
            <c:numRef>
              <c:f>'[1]Kochua khal'!$C$36:$C$57</c:f>
              <c:numCache>
                <c:formatCode>General</c:formatCode>
                <c:ptCount val="22"/>
                <c:pt idx="0">
                  <c:v>2.8370000000000002</c:v>
                </c:pt>
                <c:pt idx="1">
                  <c:v>2.8460000000000001</c:v>
                </c:pt>
                <c:pt idx="2">
                  <c:v>1.1759999999999999</c:v>
                </c:pt>
                <c:pt idx="3">
                  <c:v>1.1559999999999999</c:v>
                </c:pt>
                <c:pt idx="4">
                  <c:v>-0.94899999999999995</c:v>
                </c:pt>
                <c:pt idx="5">
                  <c:v>-1.2749999999999999</c:v>
                </c:pt>
                <c:pt idx="6">
                  <c:v>-1.3640000000000001</c:v>
                </c:pt>
                <c:pt idx="7">
                  <c:v>-1.2889999999999999</c:v>
                </c:pt>
                <c:pt idx="8">
                  <c:v>-0.98</c:v>
                </c:pt>
                <c:pt idx="9">
                  <c:v>-0.71399999999999997</c:v>
                </c:pt>
                <c:pt idx="10">
                  <c:v>0.246</c:v>
                </c:pt>
                <c:pt idx="11">
                  <c:v>0.251</c:v>
                </c:pt>
                <c:pt idx="12">
                  <c:v>0.25600000000000001</c:v>
                </c:pt>
              </c:numCache>
            </c:numRef>
          </c:yVal>
          <c:smooth val="0"/>
          <c:extLs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'[1]Kochua khal'!$I$37:$I$58</c:f>
              <c:numCache>
                <c:formatCode>General</c:formatCode>
                <c:ptCount val="22"/>
                <c:pt idx="0">
                  <c:v>0</c:v>
                </c:pt>
                <c:pt idx="1">
                  <c:v>4</c:v>
                </c:pt>
                <c:pt idx="2">
                  <c:v>5</c:v>
                </c:pt>
                <c:pt idx="3">
                  <c:v>6</c:v>
                </c:pt>
                <c:pt idx="4">
                  <c:v>8</c:v>
                </c:pt>
                <c:pt idx="5">
                  <c:v>9</c:v>
                </c:pt>
                <c:pt idx="6">
                  <c:v>9.6750000000000007</c:v>
                </c:pt>
                <c:pt idx="7">
                  <c:v>11.175000000000001</c:v>
                </c:pt>
                <c:pt idx="8">
                  <c:v>12.675000000000001</c:v>
                </c:pt>
                <c:pt idx="9">
                  <c:v>14.644500000000001</c:v>
                </c:pt>
                <c:pt idx="10">
                  <c:v>15</c:v>
                </c:pt>
                <c:pt idx="11">
                  <c:v>20</c:v>
                </c:pt>
                <c:pt idx="12">
                  <c:v>25</c:v>
                </c:pt>
              </c:numCache>
            </c:numRef>
          </c:xVal>
          <c:yVal>
            <c:numRef>
              <c:f>'[1]Kochua khal'!$J$37:$J$58</c:f>
              <c:numCache>
                <c:formatCode>General</c:formatCode>
                <c:ptCount val="22"/>
                <c:pt idx="0">
                  <c:v>2.8370000000000002</c:v>
                </c:pt>
                <c:pt idx="1">
                  <c:v>2.8460000000000001</c:v>
                </c:pt>
                <c:pt idx="2">
                  <c:v>1.1759999999999999</c:v>
                </c:pt>
                <c:pt idx="3">
                  <c:v>1.1559999999999999</c:v>
                </c:pt>
                <c:pt idx="4">
                  <c:v>-0.94899999999999995</c:v>
                </c:pt>
                <c:pt idx="5">
                  <c:v>-1.05</c:v>
                </c:pt>
                <c:pt idx="6">
                  <c:v>-1.5</c:v>
                </c:pt>
                <c:pt idx="7">
                  <c:v>-1.5</c:v>
                </c:pt>
                <c:pt idx="8">
                  <c:v>-1.5</c:v>
                </c:pt>
                <c:pt idx="9">
                  <c:v>-0.187</c:v>
                </c:pt>
                <c:pt idx="10">
                  <c:v>0.246</c:v>
                </c:pt>
                <c:pt idx="11">
                  <c:v>0.251</c:v>
                </c:pt>
                <c:pt idx="12">
                  <c:v>0.25600000000000001</c:v>
                </c:pt>
              </c:numCache>
            </c:numRef>
          </c:yVal>
          <c:smooth val="0"/>
          <c:extLs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28142464"/>
        <c:axId val="228148352"/>
      </c:scatterChart>
      <c:valAx>
        <c:axId val="2281424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8148352"/>
        <c:crosses val="autoZero"/>
        <c:crossBetween val="midCat"/>
      </c:valAx>
      <c:valAx>
        <c:axId val="2281483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81424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khal'!$B$530:$B$553</c:f>
              <c:numCache>
                <c:formatCode>General</c:formatCode>
                <c:ptCount val="24"/>
                <c:pt idx="0">
                  <c:v>0</c:v>
                </c:pt>
                <c:pt idx="1">
                  <c:v>2</c:v>
                </c:pt>
                <c:pt idx="2">
                  <c:v>3</c:v>
                </c:pt>
                <c:pt idx="3">
                  <c:v>5</c:v>
                </c:pt>
                <c:pt idx="4">
                  <c:v>6</c:v>
                </c:pt>
                <c:pt idx="5">
                  <c:v>7</c:v>
                </c:pt>
                <c:pt idx="6">
                  <c:v>8</c:v>
                </c:pt>
                <c:pt idx="7">
                  <c:v>9</c:v>
                </c:pt>
                <c:pt idx="8">
                  <c:v>10</c:v>
                </c:pt>
                <c:pt idx="9">
                  <c:v>11</c:v>
                </c:pt>
                <c:pt idx="10">
                  <c:v>12</c:v>
                </c:pt>
                <c:pt idx="11">
                  <c:v>13</c:v>
                </c:pt>
                <c:pt idx="12">
                  <c:v>14</c:v>
                </c:pt>
                <c:pt idx="13">
                  <c:v>15</c:v>
                </c:pt>
                <c:pt idx="14">
                  <c:v>17</c:v>
                </c:pt>
                <c:pt idx="15">
                  <c:v>29</c:v>
                </c:pt>
                <c:pt idx="16">
                  <c:v>30</c:v>
                </c:pt>
              </c:numCache>
            </c:numRef>
          </c:xVal>
          <c:yVal>
            <c:numRef>
              <c:f>'[1]Kochua khal'!$C$530:$C$553</c:f>
              <c:numCache>
                <c:formatCode>General</c:formatCode>
                <c:ptCount val="24"/>
                <c:pt idx="0">
                  <c:v>-0.79400000000000004</c:v>
                </c:pt>
                <c:pt idx="1">
                  <c:v>-0.49399999999999999</c:v>
                </c:pt>
                <c:pt idx="2">
                  <c:v>-9.4E-2</c:v>
                </c:pt>
                <c:pt idx="3">
                  <c:v>0.245</c:v>
                </c:pt>
                <c:pt idx="4">
                  <c:v>0.20599999999999999</c:v>
                </c:pt>
                <c:pt idx="5">
                  <c:v>-5.5E-2</c:v>
                </c:pt>
                <c:pt idx="6">
                  <c:v>-0.26</c:v>
                </c:pt>
                <c:pt idx="7">
                  <c:v>-0.35499999999999998</c:v>
                </c:pt>
                <c:pt idx="8">
                  <c:v>-0.40400000000000003</c:v>
                </c:pt>
                <c:pt idx="9">
                  <c:v>-0.35199999999999998</c:v>
                </c:pt>
                <c:pt idx="10">
                  <c:v>-0.25900000000000001</c:v>
                </c:pt>
                <c:pt idx="11">
                  <c:v>-0.104</c:v>
                </c:pt>
                <c:pt idx="12">
                  <c:v>0.14499999999999999</c:v>
                </c:pt>
                <c:pt idx="13">
                  <c:v>0.14399999999999999</c:v>
                </c:pt>
                <c:pt idx="14">
                  <c:v>-9.4E-2</c:v>
                </c:pt>
                <c:pt idx="15">
                  <c:v>-0.49399999999999999</c:v>
                </c:pt>
                <c:pt idx="16">
                  <c:v>-0.80900000000000005</c:v>
                </c:pt>
              </c:numCache>
            </c:numRef>
          </c:yVal>
          <c:smooth val="0"/>
          <c:extLs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'[1]Kochua khal'!$I$530:$I$554</c:f>
              <c:numCache>
                <c:formatCode>General</c:formatCode>
                <c:ptCount val="25"/>
                <c:pt idx="5">
                  <c:v>0</c:v>
                </c:pt>
                <c:pt idx="6">
                  <c:v>2</c:v>
                </c:pt>
                <c:pt idx="7">
                  <c:v>3</c:v>
                </c:pt>
                <c:pt idx="8">
                  <c:v>5</c:v>
                </c:pt>
                <c:pt idx="9">
                  <c:v>6</c:v>
                </c:pt>
                <c:pt idx="10">
                  <c:v>8.5590000000000011</c:v>
                </c:pt>
                <c:pt idx="11">
                  <c:v>10.059000000000001</c:v>
                </c:pt>
                <c:pt idx="12">
                  <c:v>11.559000000000001</c:v>
                </c:pt>
                <c:pt idx="13">
                  <c:v>14.025</c:v>
                </c:pt>
                <c:pt idx="14">
                  <c:v>15</c:v>
                </c:pt>
                <c:pt idx="15">
                  <c:v>17</c:v>
                </c:pt>
                <c:pt idx="16">
                  <c:v>29</c:v>
                </c:pt>
                <c:pt idx="17">
                  <c:v>30</c:v>
                </c:pt>
              </c:numCache>
            </c:numRef>
          </c:xVal>
          <c:yVal>
            <c:numRef>
              <c:f>'[1]Kochua khal'!$J$530:$J$554</c:f>
              <c:numCache>
                <c:formatCode>General</c:formatCode>
                <c:ptCount val="25"/>
                <c:pt idx="5">
                  <c:v>-0.79400000000000004</c:v>
                </c:pt>
                <c:pt idx="6">
                  <c:v>-0.49399999999999999</c:v>
                </c:pt>
                <c:pt idx="7">
                  <c:v>-9.4E-2</c:v>
                </c:pt>
                <c:pt idx="8">
                  <c:v>0.245</c:v>
                </c:pt>
                <c:pt idx="9">
                  <c:v>0.20599999999999999</c:v>
                </c:pt>
                <c:pt idx="10">
                  <c:v>-1.5</c:v>
                </c:pt>
                <c:pt idx="11">
                  <c:v>-1.5</c:v>
                </c:pt>
                <c:pt idx="12">
                  <c:v>-1.5</c:v>
                </c:pt>
                <c:pt idx="13">
                  <c:v>0.14399999999999999</c:v>
                </c:pt>
                <c:pt idx="14">
                  <c:v>0.14399999999999999</c:v>
                </c:pt>
                <c:pt idx="15">
                  <c:v>-9.4E-2</c:v>
                </c:pt>
                <c:pt idx="16">
                  <c:v>-0.49399999999999999</c:v>
                </c:pt>
                <c:pt idx="17">
                  <c:v>-0.80900000000000005</c:v>
                </c:pt>
              </c:numCache>
            </c:numRef>
          </c:yVal>
          <c:smooth val="0"/>
          <c:extLs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248858880"/>
        <c:axId val="248868864"/>
      </c:scatterChart>
      <c:valAx>
        <c:axId val="2488588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868864"/>
        <c:crosses val="autoZero"/>
        <c:crossBetween val="midCat"/>
      </c:valAx>
      <c:valAx>
        <c:axId val="2488688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8588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khal'!$B$560:$B$583</c:f>
              <c:numCache>
                <c:formatCode>General</c:formatCode>
                <c:ptCount val="24"/>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'[1]Kochua khal'!$C$560:$C$583</c:f>
              <c:numCache>
                <c:formatCode>General</c:formatCode>
                <c:ptCount val="24"/>
                <c:pt idx="0">
                  <c:v>0.316</c:v>
                </c:pt>
                <c:pt idx="1">
                  <c:v>0.311</c:v>
                </c:pt>
                <c:pt idx="2">
                  <c:v>0.29499999999999998</c:v>
                </c:pt>
                <c:pt idx="3">
                  <c:v>-4.0000000000000001E-3</c:v>
                </c:pt>
                <c:pt idx="4">
                  <c:v>-0.309</c:v>
                </c:pt>
                <c:pt idx="5">
                  <c:v>-0.45600000000000002</c:v>
                </c:pt>
                <c:pt idx="6">
                  <c:v>-0.504</c:v>
                </c:pt>
                <c:pt idx="7">
                  <c:v>-0.45500000000000002</c:v>
                </c:pt>
                <c:pt idx="8">
                  <c:v>-0.31900000000000001</c:v>
                </c:pt>
                <c:pt idx="9">
                  <c:v>4.4999999999999998E-2</c:v>
                </c:pt>
                <c:pt idx="10">
                  <c:v>0.30599999999999999</c:v>
                </c:pt>
                <c:pt idx="11">
                  <c:v>0.311</c:v>
                </c:pt>
                <c:pt idx="12">
                  <c:v>0.316</c:v>
                </c:pt>
              </c:numCache>
            </c:numRef>
          </c:yVal>
          <c:smooth val="0"/>
          <c:extLs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'[1]Kochua khal'!$I$560:$I$584</c:f>
              <c:numCache>
                <c:formatCode>General</c:formatCode>
                <c:ptCount val="25"/>
                <c:pt idx="4">
                  <c:v>0</c:v>
                </c:pt>
                <c:pt idx="5">
                  <c:v>5</c:v>
                </c:pt>
                <c:pt idx="6">
                  <c:v>9.5</c:v>
                </c:pt>
                <c:pt idx="7">
                  <c:v>12.192499999999999</c:v>
                </c:pt>
                <c:pt idx="8">
                  <c:v>13.692499999999999</c:v>
                </c:pt>
                <c:pt idx="9">
                  <c:v>15.192499999999999</c:v>
                </c:pt>
                <c:pt idx="10">
                  <c:v>17.908999999999999</c:v>
                </c:pt>
                <c:pt idx="11">
                  <c:v>18</c:v>
                </c:pt>
                <c:pt idx="12">
                  <c:v>25</c:v>
                </c:pt>
                <c:pt idx="13">
                  <c:v>30</c:v>
                </c:pt>
              </c:numCache>
            </c:numRef>
          </c:xVal>
          <c:yVal>
            <c:numRef>
              <c:f>'[1]Kochua khal'!$J$560:$J$584</c:f>
              <c:numCache>
                <c:formatCode>General</c:formatCode>
                <c:ptCount val="25"/>
                <c:pt idx="4">
                  <c:v>0.316</c:v>
                </c:pt>
                <c:pt idx="5">
                  <c:v>0.311</c:v>
                </c:pt>
                <c:pt idx="6">
                  <c:v>0.29499999999999998</c:v>
                </c:pt>
                <c:pt idx="7">
                  <c:v>-1.5</c:v>
                </c:pt>
                <c:pt idx="8">
                  <c:v>-1.5</c:v>
                </c:pt>
                <c:pt idx="9">
                  <c:v>-1.5</c:v>
                </c:pt>
                <c:pt idx="10">
                  <c:v>0.311</c:v>
                </c:pt>
                <c:pt idx="11">
                  <c:v>0.30599999999999999</c:v>
                </c:pt>
                <c:pt idx="12">
                  <c:v>0.311</c:v>
                </c:pt>
                <c:pt idx="13">
                  <c:v>0.316</c:v>
                </c:pt>
              </c:numCache>
            </c:numRef>
          </c:yVal>
          <c:smooth val="0"/>
          <c:extLs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248915072"/>
        <c:axId val="248916608"/>
      </c:scatterChart>
      <c:valAx>
        <c:axId val="2489150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916608"/>
        <c:crosses val="autoZero"/>
        <c:crossBetween val="midCat"/>
      </c:valAx>
      <c:valAx>
        <c:axId val="2489166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9150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khal'!$B$590:$B$613</c:f>
              <c:numCache>
                <c:formatCode>General</c:formatCode>
                <c:ptCount val="24"/>
                <c:pt idx="0">
                  <c:v>0</c:v>
                </c:pt>
                <c:pt idx="1">
                  <c:v>5</c:v>
                </c:pt>
                <c:pt idx="2">
                  <c:v>10</c:v>
                </c:pt>
                <c:pt idx="3">
                  <c:v>11</c:v>
                </c:pt>
                <c:pt idx="4">
                  <c:v>12</c:v>
                </c:pt>
                <c:pt idx="5">
                  <c:v>13</c:v>
                </c:pt>
                <c:pt idx="6">
                  <c:v>14</c:v>
                </c:pt>
                <c:pt idx="7">
                  <c:v>15</c:v>
                </c:pt>
                <c:pt idx="8">
                  <c:v>16</c:v>
                </c:pt>
                <c:pt idx="9">
                  <c:v>17</c:v>
                </c:pt>
                <c:pt idx="10">
                  <c:v>18</c:v>
                </c:pt>
                <c:pt idx="11">
                  <c:v>20</c:v>
                </c:pt>
                <c:pt idx="12">
                  <c:v>25</c:v>
                </c:pt>
                <c:pt idx="13">
                  <c:v>30</c:v>
                </c:pt>
              </c:numCache>
            </c:numRef>
          </c:xVal>
          <c:yVal>
            <c:numRef>
              <c:f>'[1]Kochua khal'!$C$590:$C$613</c:f>
              <c:numCache>
                <c:formatCode>General</c:formatCode>
                <c:ptCount val="24"/>
                <c:pt idx="0">
                  <c:v>2.1890000000000001</c:v>
                </c:pt>
                <c:pt idx="1">
                  <c:v>2.194</c:v>
                </c:pt>
                <c:pt idx="2">
                  <c:v>2.2090000000000001</c:v>
                </c:pt>
                <c:pt idx="3">
                  <c:v>-0.106</c:v>
                </c:pt>
                <c:pt idx="4">
                  <c:v>-0.311</c:v>
                </c:pt>
                <c:pt idx="5">
                  <c:v>-0.40600000000000003</c:v>
                </c:pt>
                <c:pt idx="6">
                  <c:v>-0.45100000000000001</c:v>
                </c:pt>
                <c:pt idx="7">
                  <c:v>-0.40100000000000002</c:v>
                </c:pt>
                <c:pt idx="8">
                  <c:v>-0.316</c:v>
                </c:pt>
                <c:pt idx="9">
                  <c:v>-0.111</c:v>
                </c:pt>
                <c:pt idx="10">
                  <c:v>0.20899999999999999</c:v>
                </c:pt>
                <c:pt idx="11">
                  <c:v>0.20399999999999999</c:v>
                </c:pt>
                <c:pt idx="12">
                  <c:v>0.19900000000000001</c:v>
                </c:pt>
                <c:pt idx="13">
                  <c:v>0.189</c:v>
                </c:pt>
              </c:numCache>
            </c:numRef>
          </c:yVal>
          <c:smooth val="0"/>
          <c:extLs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'[1]Kochua khal'!$I$590:$I$614</c:f>
              <c:numCache>
                <c:formatCode>General</c:formatCode>
                <c:ptCount val="25"/>
                <c:pt idx="8">
                  <c:v>0</c:v>
                </c:pt>
                <c:pt idx="9">
                  <c:v>5</c:v>
                </c:pt>
                <c:pt idx="10">
                  <c:v>10</c:v>
                </c:pt>
                <c:pt idx="11">
                  <c:v>11</c:v>
                </c:pt>
                <c:pt idx="12">
                  <c:v>13.090999999999999</c:v>
                </c:pt>
                <c:pt idx="13">
                  <c:v>14.590999999999999</c:v>
                </c:pt>
                <c:pt idx="14">
                  <c:v>16.091000000000001</c:v>
                </c:pt>
                <c:pt idx="15">
                  <c:v>18.641000000000002</c:v>
                </c:pt>
                <c:pt idx="16">
                  <c:v>20</c:v>
                </c:pt>
                <c:pt idx="17">
                  <c:v>25</c:v>
                </c:pt>
                <c:pt idx="18">
                  <c:v>30</c:v>
                </c:pt>
              </c:numCache>
            </c:numRef>
          </c:xVal>
          <c:yVal>
            <c:numRef>
              <c:f>'[1]Kochua khal'!$J$590:$J$614</c:f>
              <c:numCache>
                <c:formatCode>General</c:formatCode>
                <c:ptCount val="25"/>
                <c:pt idx="8">
                  <c:v>2.1890000000000001</c:v>
                </c:pt>
                <c:pt idx="9">
                  <c:v>2.194</c:v>
                </c:pt>
                <c:pt idx="10">
                  <c:v>2.2090000000000001</c:v>
                </c:pt>
                <c:pt idx="11">
                  <c:v>-0.106</c:v>
                </c:pt>
                <c:pt idx="12">
                  <c:v>-1.5</c:v>
                </c:pt>
                <c:pt idx="13">
                  <c:v>-1.5</c:v>
                </c:pt>
                <c:pt idx="14">
                  <c:v>-1.5</c:v>
                </c:pt>
                <c:pt idx="15">
                  <c:v>0.2</c:v>
                </c:pt>
                <c:pt idx="16">
                  <c:v>0.20399999999999999</c:v>
                </c:pt>
                <c:pt idx="17">
                  <c:v>0.19900000000000001</c:v>
                </c:pt>
                <c:pt idx="18">
                  <c:v>0.189</c:v>
                </c:pt>
              </c:numCache>
            </c:numRef>
          </c:yVal>
          <c:smooth val="0"/>
          <c:extLs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248946048"/>
        <c:axId val="248947840"/>
      </c:scatterChart>
      <c:valAx>
        <c:axId val="2489460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947840"/>
        <c:crosses val="autoZero"/>
        <c:crossBetween val="midCat"/>
      </c:valAx>
      <c:valAx>
        <c:axId val="2489478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9460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khal'!$B$620:$B$643</c:f>
              <c:numCache>
                <c:formatCode>General</c:formatCode>
                <c:ptCount val="24"/>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'[1]Kochua khal'!$C$620:$C$643</c:f>
              <c:numCache>
                <c:formatCode>General</c:formatCode>
                <c:ptCount val="24"/>
                <c:pt idx="0">
                  <c:v>0.38900000000000001</c:v>
                </c:pt>
                <c:pt idx="1">
                  <c:v>0.38400000000000001</c:v>
                </c:pt>
                <c:pt idx="2">
                  <c:v>0.379</c:v>
                </c:pt>
                <c:pt idx="3">
                  <c:v>-0.10100000000000001</c:v>
                </c:pt>
                <c:pt idx="4">
                  <c:v>-0.25700000000000001</c:v>
                </c:pt>
                <c:pt idx="5">
                  <c:v>-0.47599999999999998</c:v>
                </c:pt>
                <c:pt idx="6">
                  <c:v>-0.53100000000000003</c:v>
                </c:pt>
                <c:pt idx="7">
                  <c:v>-0.48199999999999998</c:v>
                </c:pt>
                <c:pt idx="8">
                  <c:v>-0.26100000000000001</c:v>
                </c:pt>
                <c:pt idx="9">
                  <c:v>-5.1999999999999998E-2</c:v>
                </c:pt>
                <c:pt idx="10">
                  <c:v>0.39400000000000002</c:v>
                </c:pt>
                <c:pt idx="11">
                  <c:v>0.38900000000000001</c:v>
                </c:pt>
                <c:pt idx="12">
                  <c:v>0.379</c:v>
                </c:pt>
              </c:numCache>
            </c:numRef>
          </c:yVal>
          <c:smooth val="0"/>
          <c:extLs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'[1]Kochua khal'!$I$620:$I$644</c:f>
              <c:numCache>
                <c:formatCode>General</c:formatCode>
                <c:ptCount val="25"/>
                <c:pt idx="9">
                  <c:v>0</c:v>
                </c:pt>
                <c:pt idx="10">
                  <c:v>5</c:v>
                </c:pt>
                <c:pt idx="11">
                  <c:v>9</c:v>
                </c:pt>
                <c:pt idx="12">
                  <c:v>11.8185</c:v>
                </c:pt>
                <c:pt idx="13">
                  <c:v>13.3185</c:v>
                </c:pt>
                <c:pt idx="14">
                  <c:v>14.8185</c:v>
                </c:pt>
                <c:pt idx="15">
                  <c:v>17.659500000000001</c:v>
                </c:pt>
                <c:pt idx="16">
                  <c:v>20</c:v>
                </c:pt>
                <c:pt idx="17">
                  <c:v>25</c:v>
                </c:pt>
              </c:numCache>
            </c:numRef>
          </c:xVal>
          <c:yVal>
            <c:numRef>
              <c:f>'[1]Kochua khal'!$J$620:$J$644</c:f>
              <c:numCache>
                <c:formatCode>General</c:formatCode>
                <c:ptCount val="25"/>
                <c:pt idx="9">
                  <c:v>0.38900000000000001</c:v>
                </c:pt>
                <c:pt idx="10">
                  <c:v>0.38400000000000001</c:v>
                </c:pt>
                <c:pt idx="11">
                  <c:v>0.379</c:v>
                </c:pt>
                <c:pt idx="12">
                  <c:v>-1.5</c:v>
                </c:pt>
                <c:pt idx="13">
                  <c:v>-1.5</c:v>
                </c:pt>
                <c:pt idx="14">
                  <c:v>-1.5</c:v>
                </c:pt>
                <c:pt idx="15">
                  <c:v>0.39400000000000002</c:v>
                </c:pt>
                <c:pt idx="16">
                  <c:v>0.38900000000000001</c:v>
                </c:pt>
                <c:pt idx="17">
                  <c:v>0.379</c:v>
                </c:pt>
              </c:numCache>
            </c:numRef>
          </c:yVal>
          <c:smooth val="0"/>
          <c:extLs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249509760"/>
        <c:axId val="249511296"/>
      </c:scatterChart>
      <c:valAx>
        <c:axId val="2495097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511296"/>
        <c:crosses val="autoZero"/>
        <c:crossBetween val="midCat"/>
      </c:valAx>
      <c:valAx>
        <c:axId val="2495112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5097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khal'!$B$650:$B$673</c:f>
              <c:numCache>
                <c:formatCode>General</c:formatCode>
                <c:ptCount val="24"/>
                <c:pt idx="0">
                  <c:v>0</c:v>
                </c:pt>
                <c:pt idx="1">
                  <c:v>5</c:v>
                </c:pt>
                <c:pt idx="2">
                  <c:v>10</c:v>
                </c:pt>
                <c:pt idx="3">
                  <c:v>12</c:v>
                </c:pt>
                <c:pt idx="4">
                  <c:v>14</c:v>
                </c:pt>
                <c:pt idx="5">
                  <c:v>16</c:v>
                </c:pt>
                <c:pt idx="6">
                  <c:v>18</c:v>
                </c:pt>
                <c:pt idx="7">
                  <c:v>20</c:v>
                </c:pt>
                <c:pt idx="8">
                  <c:v>22</c:v>
                </c:pt>
                <c:pt idx="9">
                  <c:v>24</c:v>
                </c:pt>
                <c:pt idx="10">
                  <c:v>26</c:v>
                </c:pt>
                <c:pt idx="11">
                  <c:v>28</c:v>
                </c:pt>
                <c:pt idx="12">
                  <c:v>30</c:v>
                </c:pt>
                <c:pt idx="13">
                  <c:v>35</c:v>
                </c:pt>
                <c:pt idx="14">
                  <c:v>40</c:v>
                </c:pt>
              </c:numCache>
            </c:numRef>
          </c:xVal>
          <c:yVal>
            <c:numRef>
              <c:f>'[1]Kochua khal'!$C$650:$C$673</c:f>
              <c:numCache>
                <c:formatCode>General</c:formatCode>
                <c:ptCount val="24"/>
                <c:pt idx="0">
                  <c:v>2.4079999999999999</c:v>
                </c:pt>
                <c:pt idx="1">
                  <c:v>2.3719999999999999</c:v>
                </c:pt>
                <c:pt idx="2">
                  <c:v>2.3130000000000002</c:v>
                </c:pt>
                <c:pt idx="3">
                  <c:v>0.52300000000000002</c:v>
                </c:pt>
                <c:pt idx="4">
                  <c:v>2.3E-2</c:v>
                </c:pt>
                <c:pt idx="5">
                  <c:v>-0.13800000000000001</c:v>
                </c:pt>
                <c:pt idx="6">
                  <c:v>-0.36799999999999999</c:v>
                </c:pt>
                <c:pt idx="7">
                  <c:v>-0.42699999999999999</c:v>
                </c:pt>
                <c:pt idx="8">
                  <c:v>-0.36799999999999999</c:v>
                </c:pt>
                <c:pt idx="9">
                  <c:v>-0.192</c:v>
                </c:pt>
                <c:pt idx="10">
                  <c:v>-8.6999999999999994E-2</c:v>
                </c:pt>
                <c:pt idx="11">
                  <c:v>0.52300000000000002</c:v>
                </c:pt>
                <c:pt idx="12">
                  <c:v>2.2229999999999999</c:v>
                </c:pt>
                <c:pt idx="13">
                  <c:v>2.3620000000000001</c:v>
                </c:pt>
                <c:pt idx="14">
                  <c:v>2.4079999999999999</c:v>
                </c:pt>
              </c:numCache>
            </c:numRef>
          </c:yVal>
          <c:smooth val="0"/>
          <c:extLst>
            <c:ext xmlns:c16="http://schemas.microsoft.com/office/drawing/2014/chart" uri="{C3380CC4-5D6E-409C-BE32-E72D297353CC}">
              <c16:uniqueId val="{00000000-FB7A-4EFE-8576-291C5E58279A}"/>
            </c:ext>
          </c:extLst>
        </c:ser>
        <c:ser>
          <c:idx val="1"/>
          <c:order val="1"/>
          <c:spPr>
            <a:ln w="12700">
              <a:solidFill>
                <a:srgbClr val="FF00FF"/>
              </a:solidFill>
              <a:prstDash val="solid"/>
            </a:ln>
          </c:spPr>
          <c:marker>
            <c:symbol val="none"/>
          </c:marker>
          <c:xVal>
            <c:numRef>
              <c:f>'[1]Kochua khal'!$I$650:$I$674</c:f>
              <c:numCache>
                <c:formatCode>General</c:formatCode>
                <c:ptCount val="25"/>
                <c:pt idx="2">
                  <c:v>0</c:v>
                </c:pt>
                <c:pt idx="3">
                  <c:v>5</c:v>
                </c:pt>
                <c:pt idx="4">
                  <c:v>10</c:v>
                </c:pt>
                <c:pt idx="5">
                  <c:v>12</c:v>
                </c:pt>
                <c:pt idx="6">
                  <c:v>14</c:v>
                </c:pt>
                <c:pt idx="7">
                  <c:v>16</c:v>
                </c:pt>
                <c:pt idx="8">
                  <c:v>18.042999999999999</c:v>
                </c:pt>
                <c:pt idx="9">
                  <c:v>19.542999999999999</c:v>
                </c:pt>
                <c:pt idx="10">
                  <c:v>21.042999999999999</c:v>
                </c:pt>
                <c:pt idx="11">
                  <c:v>22.7395</c:v>
                </c:pt>
                <c:pt idx="12">
                  <c:v>24</c:v>
                </c:pt>
                <c:pt idx="13">
                  <c:v>26</c:v>
                </c:pt>
                <c:pt idx="14">
                  <c:v>28</c:v>
                </c:pt>
                <c:pt idx="15">
                  <c:v>30</c:v>
                </c:pt>
                <c:pt idx="16">
                  <c:v>35</c:v>
                </c:pt>
                <c:pt idx="17">
                  <c:v>40</c:v>
                </c:pt>
              </c:numCache>
            </c:numRef>
          </c:xVal>
          <c:yVal>
            <c:numRef>
              <c:f>'[1]Kochua khal'!$J$650:$J$674</c:f>
              <c:numCache>
                <c:formatCode>General</c:formatCode>
                <c:ptCount val="25"/>
                <c:pt idx="2">
                  <c:v>2.4079999999999999</c:v>
                </c:pt>
                <c:pt idx="3">
                  <c:v>2.3719999999999999</c:v>
                </c:pt>
                <c:pt idx="4">
                  <c:v>2.3130000000000002</c:v>
                </c:pt>
                <c:pt idx="5">
                  <c:v>0.52300000000000002</c:v>
                </c:pt>
                <c:pt idx="6">
                  <c:v>2.3E-2</c:v>
                </c:pt>
                <c:pt idx="7">
                  <c:v>-0.13800000000000001</c:v>
                </c:pt>
                <c:pt idx="8">
                  <c:v>-1.5</c:v>
                </c:pt>
                <c:pt idx="9">
                  <c:v>-1.5</c:v>
                </c:pt>
                <c:pt idx="10">
                  <c:v>-1.5</c:v>
                </c:pt>
                <c:pt idx="11">
                  <c:v>-0.36899999999999999</c:v>
                </c:pt>
                <c:pt idx="12">
                  <c:v>-0.192</c:v>
                </c:pt>
                <c:pt idx="13">
                  <c:v>-8.6999999999999994E-2</c:v>
                </c:pt>
                <c:pt idx="14">
                  <c:v>0.52300000000000002</c:v>
                </c:pt>
                <c:pt idx="15">
                  <c:v>2.2229999999999999</c:v>
                </c:pt>
                <c:pt idx="16">
                  <c:v>2.3620000000000001</c:v>
                </c:pt>
                <c:pt idx="17">
                  <c:v>2.4079999999999999</c:v>
                </c:pt>
              </c:numCache>
            </c:numRef>
          </c:yVal>
          <c:smooth val="0"/>
          <c:extLst>
            <c:ext xmlns:c16="http://schemas.microsoft.com/office/drawing/2014/chart" uri="{C3380CC4-5D6E-409C-BE32-E72D297353CC}">
              <c16:uniqueId val="{00000001-FB7A-4EFE-8576-291C5E58279A}"/>
            </c:ext>
          </c:extLst>
        </c:ser>
        <c:dLbls>
          <c:showLegendKey val="0"/>
          <c:showVal val="0"/>
          <c:showCatName val="0"/>
          <c:showSerName val="0"/>
          <c:showPercent val="0"/>
          <c:showBubbleSize val="0"/>
        </c:dLbls>
        <c:axId val="249553280"/>
        <c:axId val="249554816"/>
      </c:scatterChart>
      <c:valAx>
        <c:axId val="2495532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554816"/>
        <c:crosses val="autoZero"/>
        <c:crossBetween val="midCat"/>
      </c:valAx>
      <c:valAx>
        <c:axId val="2495548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5532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khal'!$B$740:$B$767</c:f>
              <c:numCache>
                <c:formatCode>General</c:formatCode>
                <c:ptCount val="28"/>
              </c:numCache>
            </c:numRef>
          </c:xVal>
          <c:yVal>
            <c:numRef>
              <c:f>'[1]Kochua khal'!$C$740:$C$767</c:f>
              <c:numCache>
                <c:formatCode>General</c:formatCode>
                <c:ptCount val="28"/>
              </c:numCache>
            </c:numRef>
          </c:yVal>
          <c:smooth val="0"/>
          <c:extLst>
            <c:ext xmlns:c16="http://schemas.microsoft.com/office/drawing/2014/chart" uri="{C3380CC4-5D6E-409C-BE32-E72D297353CC}">
              <c16:uniqueId val="{00000000-B17B-4E4F-AAA1-02ABA3AA04B1}"/>
            </c:ext>
          </c:extLst>
        </c:ser>
        <c:ser>
          <c:idx val="1"/>
          <c:order val="1"/>
          <c:spPr>
            <a:ln w="12700">
              <a:solidFill>
                <a:srgbClr val="FF00FF"/>
              </a:solidFill>
              <a:prstDash val="solid"/>
            </a:ln>
          </c:spPr>
          <c:marker>
            <c:symbol val="none"/>
          </c:marker>
          <c:xVal>
            <c:numRef>
              <c:f>'[1]Kochua khal'!$I$740:$I$764</c:f>
              <c:numCache>
                <c:formatCode>General</c:formatCode>
                <c:ptCount val="25"/>
              </c:numCache>
            </c:numRef>
          </c:xVal>
          <c:yVal>
            <c:numRef>
              <c:f>'[1]Kochua khal'!$J$740:$J$764</c:f>
              <c:numCache>
                <c:formatCode>General</c:formatCode>
                <c:ptCount val="25"/>
              </c:numCache>
            </c:numRef>
          </c:yVal>
          <c:smooth val="0"/>
          <c:extLst>
            <c:ext xmlns:c16="http://schemas.microsoft.com/office/drawing/2014/chart" uri="{C3380CC4-5D6E-409C-BE32-E72D297353CC}">
              <c16:uniqueId val="{00000001-B17B-4E4F-AAA1-02ABA3AA04B1}"/>
            </c:ext>
          </c:extLst>
        </c:ser>
        <c:dLbls>
          <c:showLegendKey val="0"/>
          <c:showVal val="0"/>
          <c:showCatName val="0"/>
          <c:showSerName val="0"/>
          <c:showPercent val="0"/>
          <c:showBubbleSize val="0"/>
        </c:dLbls>
        <c:axId val="249591296"/>
        <c:axId val="249592832"/>
      </c:scatterChart>
      <c:valAx>
        <c:axId val="2495912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592832"/>
        <c:crosses val="autoZero"/>
        <c:crossBetween val="midCat"/>
      </c:valAx>
      <c:valAx>
        <c:axId val="2495928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5912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khal'!$B$770:$B$795</c:f>
              <c:numCache>
                <c:formatCode>General</c:formatCode>
                <c:ptCount val="26"/>
              </c:numCache>
            </c:numRef>
          </c:xVal>
          <c:yVal>
            <c:numRef>
              <c:f>'[1]Kochua khal'!$C$770:$C$795</c:f>
              <c:numCache>
                <c:formatCode>General</c:formatCode>
                <c:ptCount val="26"/>
              </c:numCache>
            </c:numRef>
          </c:yVal>
          <c:smooth val="0"/>
          <c:extLst>
            <c:ext xmlns:c16="http://schemas.microsoft.com/office/drawing/2014/chart" uri="{C3380CC4-5D6E-409C-BE32-E72D297353CC}">
              <c16:uniqueId val="{00000000-24BB-4758-83A6-901D8EAC774D}"/>
            </c:ext>
          </c:extLst>
        </c:ser>
        <c:ser>
          <c:idx val="1"/>
          <c:order val="1"/>
          <c:spPr>
            <a:ln w="12700">
              <a:solidFill>
                <a:srgbClr val="FF00FF"/>
              </a:solidFill>
              <a:prstDash val="solid"/>
            </a:ln>
          </c:spPr>
          <c:marker>
            <c:symbol val="none"/>
          </c:marker>
          <c:xVal>
            <c:numRef>
              <c:f>'[1]Kochua khal'!$I$771:$I$795</c:f>
              <c:numCache>
                <c:formatCode>General</c:formatCode>
                <c:ptCount val="25"/>
              </c:numCache>
            </c:numRef>
          </c:xVal>
          <c:yVal>
            <c:numRef>
              <c:f>'[1]Kochua khal'!$J$771:$J$795</c:f>
              <c:numCache>
                <c:formatCode>General</c:formatCode>
                <c:ptCount val="25"/>
              </c:numCache>
            </c:numRef>
          </c:yVal>
          <c:smooth val="0"/>
          <c:extLst>
            <c:ext xmlns:c16="http://schemas.microsoft.com/office/drawing/2014/chart" uri="{C3380CC4-5D6E-409C-BE32-E72D297353CC}">
              <c16:uniqueId val="{00000001-24BB-4758-83A6-901D8EAC774D}"/>
            </c:ext>
          </c:extLst>
        </c:ser>
        <c:dLbls>
          <c:showLegendKey val="0"/>
          <c:showVal val="0"/>
          <c:showCatName val="0"/>
          <c:showSerName val="0"/>
          <c:showPercent val="0"/>
          <c:showBubbleSize val="0"/>
        </c:dLbls>
        <c:axId val="249618432"/>
        <c:axId val="249619968"/>
      </c:scatterChart>
      <c:valAx>
        <c:axId val="2496184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619968"/>
        <c:crosses val="autoZero"/>
        <c:crossBetween val="midCat"/>
      </c:valAx>
      <c:valAx>
        <c:axId val="2496199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6184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khal'!$B$801:$B$826</c:f>
              <c:numCache>
                <c:formatCode>General</c:formatCode>
                <c:ptCount val="26"/>
              </c:numCache>
            </c:numRef>
          </c:xVal>
          <c:yVal>
            <c:numRef>
              <c:f>'[1]Kochua khal'!$C$801:$C$826</c:f>
              <c:numCache>
                <c:formatCode>General</c:formatCode>
                <c:ptCount val="26"/>
              </c:numCache>
            </c:numRef>
          </c:yVal>
          <c:smooth val="0"/>
          <c:extLst>
            <c:ext xmlns:c16="http://schemas.microsoft.com/office/drawing/2014/chart" uri="{C3380CC4-5D6E-409C-BE32-E72D297353CC}">
              <c16:uniqueId val="{00000000-2B89-43C7-BB93-EE3BF44B9A59}"/>
            </c:ext>
          </c:extLst>
        </c:ser>
        <c:ser>
          <c:idx val="1"/>
          <c:order val="1"/>
          <c:spPr>
            <a:ln w="12700">
              <a:solidFill>
                <a:srgbClr val="FF00FF"/>
              </a:solidFill>
              <a:prstDash val="solid"/>
            </a:ln>
          </c:spPr>
          <c:marker>
            <c:symbol val="none"/>
          </c:marker>
          <c:xVal>
            <c:numRef>
              <c:f>'[1]Kochua khal'!$I$802:$I$826</c:f>
              <c:numCache>
                <c:formatCode>General</c:formatCode>
                <c:ptCount val="25"/>
              </c:numCache>
            </c:numRef>
          </c:xVal>
          <c:yVal>
            <c:numRef>
              <c:f>'[1]Kochua khal'!$J$802:$J$826</c:f>
              <c:numCache>
                <c:formatCode>General</c:formatCode>
                <c:ptCount val="25"/>
              </c:numCache>
            </c:numRef>
          </c:yVal>
          <c:smooth val="0"/>
          <c:extLst>
            <c:ext xmlns:c16="http://schemas.microsoft.com/office/drawing/2014/chart" uri="{C3380CC4-5D6E-409C-BE32-E72D297353CC}">
              <c16:uniqueId val="{00000001-2B89-43C7-BB93-EE3BF44B9A59}"/>
            </c:ext>
          </c:extLst>
        </c:ser>
        <c:dLbls>
          <c:showLegendKey val="0"/>
          <c:showVal val="0"/>
          <c:showCatName val="0"/>
          <c:showSerName val="0"/>
          <c:showPercent val="0"/>
          <c:showBubbleSize val="0"/>
        </c:dLbls>
        <c:axId val="249665408"/>
        <c:axId val="249666944"/>
      </c:scatterChart>
      <c:valAx>
        <c:axId val="2496654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666944"/>
        <c:crosses val="autoZero"/>
        <c:crossBetween val="midCat"/>
      </c:valAx>
      <c:valAx>
        <c:axId val="2496669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6654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khal'!$B$832:$B$856</c:f>
              <c:numCache>
                <c:formatCode>General</c:formatCode>
                <c:ptCount val="25"/>
              </c:numCache>
            </c:numRef>
          </c:xVal>
          <c:yVal>
            <c:numRef>
              <c:f>'[1]Kochua khal'!$C$832:$C$856</c:f>
              <c:numCache>
                <c:formatCode>General</c:formatCode>
                <c:ptCount val="25"/>
              </c:numCache>
            </c:numRef>
          </c:yVal>
          <c:smooth val="0"/>
          <c:extLst>
            <c:ext xmlns:c16="http://schemas.microsoft.com/office/drawing/2014/chart" uri="{C3380CC4-5D6E-409C-BE32-E72D297353CC}">
              <c16:uniqueId val="{00000000-C86A-485F-9856-34C7AD76DD03}"/>
            </c:ext>
          </c:extLst>
        </c:ser>
        <c:ser>
          <c:idx val="1"/>
          <c:order val="1"/>
          <c:spPr>
            <a:ln w="12700">
              <a:solidFill>
                <a:srgbClr val="FF00FF"/>
              </a:solidFill>
              <a:prstDash val="solid"/>
            </a:ln>
          </c:spPr>
          <c:marker>
            <c:symbol val="none"/>
          </c:marker>
          <c:xVal>
            <c:numRef>
              <c:f>'[1]Kochua khal'!$I$833:$I$857</c:f>
              <c:numCache>
                <c:formatCode>General</c:formatCode>
                <c:ptCount val="25"/>
              </c:numCache>
            </c:numRef>
          </c:xVal>
          <c:yVal>
            <c:numRef>
              <c:f>'[1]Kochua khal'!$J$833:$J$857</c:f>
              <c:numCache>
                <c:formatCode>General</c:formatCode>
                <c:ptCount val="25"/>
              </c:numCache>
            </c:numRef>
          </c:yVal>
          <c:smooth val="0"/>
          <c:extLst>
            <c:ext xmlns:c16="http://schemas.microsoft.com/office/drawing/2014/chart" uri="{C3380CC4-5D6E-409C-BE32-E72D297353CC}">
              <c16:uniqueId val="{00000001-C86A-485F-9856-34C7AD76DD03}"/>
            </c:ext>
          </c:extLst>
        </c:ser>
        <c:dLbls>
          <c:showLegendKey val="0"/>
          <c:showVal val="0"/>
          <c:showCatName val="0"/>
          <c:showSerName val="0"/>
          <c:showPercent val="0"/>
          <c:showBubbleSize val="0"/>
        </c:dLbls>
        <c:axId val="249831808"/>
        <c:axId val="249833344"/>
      </c:scatterChart>
      <c:valAx>
        <c:axId val="2498318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833344"/>
        <c:crosses val="autoZero"/>
        <c:crossBetween val="midCat"/>
      </c:valAx>
      <c:valAx>
        <c:axId val="2498333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8318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khal'!$B$67:$B$88</c:f>
              <c:numCache>
                <c:formatCode>General</c:formatCode>
                <c:ptCount val="22"/>
                <c:pt idx="0">
                  <c:v>0</c:v>
                </c:pt>
                <c:pt idx="1">
                  <c:v>4</c:v>
                </c:pt>
                <c:pt idx="2">
                  <c:v>6</c:v>
                </c:pt>
                <c:pt idx="3">
                  <c:v>7</c:v>
                </c:pt>
                <c:pt idx="4">
                  <c:v>8</c:v>
                </c:pt>
                <c:pt idx="5">
                  <c:v>9</c:v>
                </c:pt>
                <c:pt idx="6">
                  <c:v>9.5</c:v>
                </c:pt>
                <c:pt idx="7">
                  <c:v>10</c:v>
                </c:pt>
                <c:pt idx="8">
                  <c:v>11</c:v>
                </c:pt>
                <c:pt idx="9">
                  <c:v>12</c:v>
                </c:pt>
                <c:pt idx="10">
                  <c:v>13</c:v>
                </c:pt>
                <c:pt idx="11">
                  <c:v>14</c:v>
                </c:pt>
                <c:pt idx="12">
                  <c:v>15</c:v>
                </c:pt>
                <c:pt idx="13">
                  <c:v>20</c:v>
                </c:pt>
                <c:pt idx="14">
                  <c:v>25</c:v>
                </c:pt>
              </c:numCache>
            </c:numRef>
          </c:xVal>
          <c:yVal>
            <c:numRef>
              <c:f>'[1]Kochua khal'!$C$67:$C$88</c:f>
              <c:numCache>
                <c:formatCode>General</c:formatCode>
                <c:ptCount val="22"/>
                <c:pt idx="0">
                  <c:v>3.077</c:v>
                </c:pt>
                <c:pt idx="1">
                  <c:v>3.073</c:v>
                </c:pt>
                <c:pt idx="2">
                  <c:v>-0.69199999999999995</c:v>
                </c:pt>
                <c:pt idx="3">
                  <c:v>-0.96799999999999997</c:v>
                </c:pt>
                <c:pt idx="4">
                  <c:v>-1.153</c:v>
                </c:pt>
                <c:pt idx="5">
                  <c:v>-1.3839999999999999</c:v>
                </c:pt>
                <c:pt idx="6">
                  <c:v>-1.4419999999999999</c:v>
                </c:pt>
                <c:pt idx="7">
                  <c:v>-1.383</c:v>
                </c:pt>
                <c:pt idx="8">
                  <c:v>-1.1919999999999999</c:v>
                </c:pt>
                <c:pt idx="9">
                  <c:v>-0.95799999999999996</c:v>
                </c:pt>
                <c:pt idx="10">
                  <c:v>-0.753</c:v>
                </c:pt>
                <c:pt idx="11">
                  <c:v>-0.49199999999999999</c:v>
                </c:pt>
                <c:pt idx="12">
                  <c:v>0.36799999999999999</c:v>
                </c:pt>
                <c:pt idx="13">
                  <c:v>0.373</c:v>
                </c:pt>
                <c:pt idx="14">
                  <c:v>0.378</c:v>
                </c:pt>
              </c:numCache>
            </c:numRef>
          </c:yVal>
          <c:smooth val="0"/>
          <c:extLs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'[1]Kochua khal'!$I$67:$I$88</c:f>
              <c:numCache>
                <c:formatCode>General</c:formatCode>
                <c:ptCount val="22"/>
                <c:pt idx="6">
                  <c:v>0</c:v>
                </c:pt>
                <c:pt idx="7">
                  <c:v>4</c:v>
                </c:pt>
                <c:pt idx="8">
                  <c:v>6</c:v>
                </c:pt>
                <c:pt idx="9">
                  <c:v>7</c:v>
                </c:pt>
                <c:pt idx="10">
                  <c:v>7.798</c:v>
                </c:pt>
                <c:pt idx="11">
                  <c:v>9.298</c:v>
                </c:pt>
                <c:pt idx="12">
                  <c:v>10.798</c:v>
                </c:pt>
                <c:pt idx="13">
                  <c:v>11.548</c:v>
                </c:pt>
                <c:pt idx="14">
                  <c:v>12</c:v>
                </c:pt>
                <c:pt idx="15">
                  <c:v>13</c:v>
                </c:pt>
                <c:pt idx="16">
                  <c:v>14</c:v>
                </c:pt>
                <c:pt idx="17">
                  <c:v>15</c:v>
                </c:pt>
                <c:pt idx="18">
                  <c:v>20</c:v>
                </c:pt>
                <c:pt idx="19">
                  <c:v>25</c:v>
                </c:pt>
              </c:numCache>
            </c:numRef>
          </c:xVal>
          <c:yVal>
            <c:numRef>
              <c:f>'[1]Kochua khal'!$J$67:$J$88</c:f>
              <c:numCache>
                <c:formatCode>General</c:formatCode>
                <c:ptCount val="22"/>
                <c:pt idx="6">
                  <c:v>3.077</c:v>
                </c:pt>
                <c:pt idx="7">
                  <c:v>3.073</c:v>
                </c:pt>
                <c:pt idx="8">
                  <c:v>-0.69199999999999995</c:v>
                </c:pt>
                <c:pt idx="9">
                  <c:v>-0.96799999999999997</c:v>
                </c:pt>
                <c:pt idx="10">
                  <c:v>-1.5</c:v>
                </c:pt>
                <c:pt idx="11">
                  <c:v>-1.5</c:v>
                </c:pt>
                <c:pt idx="12">
                  <c:v>-1.5</c:v>
                </c:pt>
                <c:pt idx="13">
                  <c:v>-1</c:v>
                </c:pt>
                <c:pt idx="14">
                  <c:v>-0.95799999999999996</c:v>
                </c:pt>
                <c:pt idx="15">
                  <c:v>-0.753</c:v>
                </c:pt>
                <c:pt idx="16">
                  <c:v>-0.49199999999999999</c:v>
                </c:pt>
                <c:pt idx="17">
                  <c:v>0.36799999999999999</c:v>
                </c:pt>
                <c:pt idx="18">
                  <c:v>0.373</c:v>
                </c:pt>
                <c:pt idx="19">
                  <c:v>0.378</c:v>
                </c:pt>
              </c:numCache>
            </c:numRef>
          </c:yVal>
          <c:smooth val="0"/>
          <c:extLs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47035776"/>
        <c:axId val="247037312"/>
      </c:scatterChart>
      <c:valAx>
        <c:axId val="2470357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7037312"/>
        <c:crosses val="autoZero"/>
        <c:crossBetween val="midCat"/>
      </c:valAx>
      <c:valAx>
        <c:axId val="2470373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70357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khal'!$B$94:$B$115</c:f>
              <c:numCache>
                <c:formatCode>General</c:formatCode>
                <c:ptCount val="22"/>
                <c:pt idx="0">
                  <c:v>0</c:v>
                </c:pt>
                <c:pt idx="1">
                  <c:v>5</c:v>
                </c:pt>
                <c:pt idx="2">
                  <c:v>6</c:v>
                </c:pt>
                <c:pt idx="3">
                  <c:v>8</c:v>
                </c:pt>
                <c:pt idx="4">
                  <c:v>9</c:v>
                </c:pt>
                <c:pt idx="5">
                  <c:v>10</c:v>
                </c:pt>
                <c:pt idx="6">
                  <c:v>11</c:v>
                </c:pt>
                <c:pt idx="7">
                  <c:v>12</c:v>
                </c:pt>
                <c:pt idx="8">
                  <c:v>14</c:v>
                </c:pt>
                <c:pt idx="9">
                  <c:v>16</c:v>
                </c:pt>
                <c:pt idx="10">
                  <c:v>17</c:v>
                </c:pt>
                <c:pt idx="11">
                  <c:v>18</c:v>
                </c:pt>
                <c:pt idx="12">
                  <c:v>19</c:v>
                </c:pt>
                <c:pt idx="13">
                  <c:v>20</c:v>
                </c:pt>
                <c:pt idx="14">
                  <c:v>25</c:v>
                </c:pt>
                <c:pt idx="15">
                  <c:v>30</c:v>
                </c:pt>
              </c:numCache>
            </c:numRef>
          </c:xVal>
          <c:yVal>
            <c:numRef>
              <c:f>'[1]Kochua khal'!$C$94:$C$115</c:f>
              <c:numCache>
                <c:formatCode>General</c:formatCode>
                <c:ptCount val="22"/>
                <c:pt idx="0">
                  <c:v>2.661</c:v>
                </c:pt>
                <c:pt idx="1">
                  <c:v>2.6709999999999998</c:v>
                </c:pt>
                <c:pt idx="2">
                  <c:v>1.4610000000000001</c:v>
                </c:pt>
                <c:pt idx="3">
                  <c:v>1.466</c:v>
                </c:pt>
                <c:pt idx="4">
                  <c:v>-8.8999999999999996E-2</c:v>
                </c:pt>
                <c:pt idx="5">
                  <c:v>-0.33900000000000002</c:v>
                </c:pt>
                <c:pt idx="6">
                  <c:v>-0.49</c:v>
                </c:pt>
                <c:pt idx="7">
                  <c:v>-0.68</c:v>
                </c:pt>
                <c:pt idx="8">
                  <c:v>-0.72899999999999998</c:v>
                </c:pt>
                <c:pt idx="9">
                  <c:v>-0.67400000000000004</c:v>
                </c:pt>
                <c:pt idx="10">
                  <c:v>-0.45900000000000002</c:v>
                </c:pt>
                <c:pt idx="11">
                  <c:v>-0.28999999999999998</c:v>
                </c:pt>
                <c:pt idx="12">
                  <c:v>0.17899999999999999</c:v>
                </c:pt>
                <c:pt idx="13">
                  <c:v>0.111</c:v>
                </c:pt>
                <c:pt idx="14">
                  <c:v>0.106</c:v>
                </c:pt>
                <c:pt idx="15">
                  <c:v>0.10100000000000001</c:v>
                </c:pt>
              </c:numCache>
            </c:numRef>
          </c:yVal>
          <c:smooth val="0"/>
          <c:extLs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'[1]Kochua khal'!$I$94:$I$115</c:f>
              <c:numCache>
                <c:formatCode>General</c:formatCode>
                <c:ptCount val="22"/>
                <c:pt idx="6">
                  <c:v>0</c:v>
                </c:pt>
                <c:pt idx="7">
                  <c:v>5</c:v>
                </c:pt>
                <c:pt idx="8">
                  <c:v>6</c:v>
                </c:pt>
                <c:pt idx="9">
                  <c:v>8</c:v>
                </c:pt>
                <c:pt idx="10">
                  <c:v>9</c:v>
                </c:pt>
                <c:pt idx="11">
                  <c:v>10</c:v>
                </c:pt>
                <c:pt idx="12">
                  <c:v>11.7415</c:v>
                </c:pt>
                <c:pt idx="13">
                  <c:v>13.2415</c:v>
                </c:pt>
                <c:pt idx="14">
                  <c:v>14.7415</c:v>
                </c:pt>
                <c:pt idx="15">
                  <c:v>16.016500000000001</c:v>
                </c:pt>
                <c:pt idx="16">
                  <c:v>17</c:v>
                </c:pt>
                <c:pt idx="17">
                  <c:v>18</c:v>
                </c:pt>
                <c:pt idx="18">
                  <c:v>19</c:v>
                </c:pt>
                <c:pt idx="19">
                  <c:v>20</c:v>
                </c:pt>
                <c:pt idx="20">
                  <c:v>25</c:v>
                </c:pt>
                <c:pt idx="21">
                  <c:v>30</c:v>
                </c:pt>
              </c:numCache>
            </c:numRef>
          </c:xVal>
          <c:yVal>
            <c:numRef>
              <c:f>'[1]Kochua khal'!$J$94:$J$115</c:f>
              <c:numCache>
                <c:formatCode>General</c:formatCode>
                <c:ptCount val="22"/>
                <c:pt idx="6">
                  <c:v>2.661</c:v>
                </c:pt>
                <c:pt idx="7">
                  <c:v>2.6709999999999998</c:v>
                </c:pt>
                <c:pt idx="8">
                  <c:v>1.4610000000000001</c:v>
                </c:pt>
                <c:pt idx="9">
                  <c:v>1.466</c:v>
                </c:pt>
                <c:pt idx="10">
                  <c:v>-8.8999999999999996E-2</c:v>
                </c:pt>
                <c:pt idx="11">
                  <c:v>-0.33900000000000002</c:v>
                </c:pt>
                <c:pt idx="12">
                  <c:v>-1.5</c:v>
                </c:pt>
                <c:pt idx="13">
                  <c:v>-1.5</c:v>
                </c:pt>
                <c:pt idx="14">
                  <c:v>-1.5</c:v>
                </c:pt>
                <c:pt idx="15">
                  <c:v>-0.65</c:v>
                </c:pt>
                <c:pt idx="16">
                  <c:v>-0.45900000000000002</c:v>
                </c:pt>
                <c:pt idx="17">
                  <c:v>-0.28999999999999998</c:v>
                </c:pt>
                <c:pt idx="18">
                  <c:v>0.17899999999999999</c:v>
                </c:pt>
                <c:pt idx="19">
                  <c:v>0.111</c:v>
                </c:pt>
                <c:pt idx="20">
                  <c:v>0.106</c:v>
                </c:pt>
                <c:pt idx="21">
                  <c:v>0.10100000000000001</c:v>
                </c:pt>
              </c:numCache>
            </c:numRef>
          </c:yVal>
          <c:smooth val="0"/>
          <c:extLs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48530816"/>
        <c:axId val="248532352"/>
      </c:scatterChart>
      <c:valAx>
        <c:axId val="2485308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532352"/>
        <c:crosses val="autoZero"/>
        <c:crossBetween val="midCat"/>
      </c:valAx>
      <c:valAx>
        <c:axId val="2485323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5308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khal'!$B$121:$B$142</c:f>
              <c:numCache>
                <c:formatCode>General</c:formatCode>
                <c:ptCount val="22"/>
                <c:pt idx="0">
                  <c:v>0</c:v>
                </c:pt>
                <c:pt idx="1">
                  <c:v>4</c:v>
                </c:pt>
                <c:pt idx="2">
                  <c:v>6</c:v>
                </c:pt>
                <c:pt idx="3">
                  <c:v>8</c:v>
                </c:pt>
                <c:pt idx="4">
                  <c:v>9</c:v>
                </c:pt>
                <c:pt idx="5">
                  <c:v>10</c:v>
                </c:pt>
                <c:pt idx="6">
                  <c:v>11</c:v>
                </c:pt>
                <c:pt idx="7">
                  <c:v>13</c:v>
                </c:pt>
                <c:pt idx="8">
                  <c:v>15</c:v>
                </c:pt>
                <c:pt idx="9">
                  <c:v>16</c:v>
                </c:pt>
                <c:pt idx="10">
                  <c:v>18</c:v>
                </c:pt>
                <c:pt idx="11">
                  <c:v>20</c:v>
                </c:pt>
                <c:pt idx="12">
                  <c:v>22</c:v>
                </c:pt>
                <c:pt idx="13">
                  <c:v>24</c:v>
                </c:pt>
              </c:numCache>
            </c:numRef>
          </c:xVal>
          <c:yVal>
            <c:numRef>
              <c:f>'[1]Kochua khal'!$C$121:$C$142</c:f>
              <c:numCache>
                <c:formatCode>General</c:formatCode>
                <c:ptCount val="22"/>
                <c:pt idx="0">
                  <c:v>2.4409999999999998</c:v>
                </c:pt>
                <c:pt idx="1">
                  <c:v>2.4460000000000002</c:v>
                </c:pt>
                <c:pt idx="2">
                  <c:v>-0.29899999999999999</c:v>
                </c:pt>
                <c:pt idx="3">
                  <c:v>-0.83399999999999996</c:v>
                </c:pt>
                <c:pt idx="4">
                  <c:v>-0.98899999999999999</c:v>
                </c:pt>
                <c:pt idx="5">
                  <c:v>-1.05</c:v>
                </c:pt>
                <c:pt idx="6">
                  <c:v>-0.99</c:v>
                </c:pt>
                <c:pt idx="7">
                  <c:v>-0.79500000000000004</c:v>
                </c:pt>
                <c:pt idx="8">
                  <c:v>-0.53400000000000003</c:v>
                </c:pt>
                <c:pt idx="9">
                  <c:v>0.39600000000000002</c:v>
                </c:pt>
                <c:pt idx="10">
                  <c:v>0.38100000000000001</c:v>
                </c:pt>
                <c:pt idx="11">
                  <c:v>-3.4000000000000002E-2</c:v>
                </c:pt>
                <c:pt idx="12">
                  <c:v>-0.83399999999999996</c:v>
                </c:pt>
                <c:pt idx="13">
                  <c:v>-0.89500000000000002</c:v>
                </c:pt>
              </c:numCache>
            </c:numRef>
          </c:yVal>
          <c:smooth val="0"/>
          <c:extLs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'[1]Kochua khal'!$I$122:$I$143</c:f>
              <c:numCache>
                <c:formatCode>General</c:formatCode>
                <c:ptCount val="22"/>
                <c:pt idx="0">
                  <c:v>4</c:v>
                </c:pt>
                <c:pt idx="1">
                  <c:v>6</c:v>
                </c:pt>
                <c:pt idx="2">
                  <c:v>8</c:v>
                </c:pt>
                <c:pt idx="3">
                  <c:v>8.9990000000000006</c:v>
                </c:pt>
                <c:pt idx="4">
                  <c:v>10.499000000000001</c:v>
                </c:pt>
                <c:pt idx="5">
                  <c:v>11.999000000000001</c:v>
                </c:pt>
                <c:pt idx="6">
                  <c:v>13.124000000000001</c:v>
                </c:pt>
                <c:pt idx="7">
                  <c:v>15</c:v>
                </c:pt>
                <c:pt idx="8">
                  <c:v>16</c:v>
                </c:pt>
                <c:pt idx="9">
                  <c:v>18</c:v>
                </c:pt>
                <c:pt idx="10">
                  <c:v>20</c:v>
                </c:pt>
                <c:pt idx="11">
                  <c:v>22</c:v>
                </c:pt>
                <c:pt idx="12">
                  <c:v>24</c:v>
                </c:pt>
              </c:numCache>
            </c:numRef>
          </c:xVal>
          <c:yVal>
            <c:numRef>
              <c:f>'[1]Kochua khal'!$J$122:$J$143</c:f>
              <c:numCache>
                <c:formatCode>General</c:formatCode>
                <c:ptCount val="22"/>
                <c:pt idx="0">
                  <c:v>2.4460000000000002</c:v>
                </c:pt>
                <c:pt idx="1">
                  <c:v>-0.29899999999999999</c:v>
                </c:pt>
                <c:pt idx="2">
                  <c:v>-0.83399999999999996</c:v>
                </c:pt>
                <c:pt idx="3">
                  <c:v>-1.5</c:v>
                </c:pt>
                <c:pt idx="4">
                  <c:v>-1.5</c:v>
                </c:pt>
                <c:pt idx="5">
                  <c:v>-1.5</c:v>
                </c:pt>
                <c:pt idx="6">
                  <c:v>-0.75</c:v>
                </c:pt>
                <c:pt idx="7">
                  <c:v>-0.53400000000000003</c:v>
                </c:pt>
                <c:pt idx="8">
                  <c:v>0.39600000000000002</c:v>
                </c:pt>
                <c:pt idx="9">
                  <c:v>0.38100000000000001</c:v>
                </c:pt>
                <c:pt idx="10">
                  <c:v>-3.4000000000000002E-2</c:v>
                </c:pt>
                <c:pt idx="11">
                  <c:v>-0.83399999999999996</c:v>
                </c:pt>
                <c:pt idx="12">
                  <c:v>-0.89500000000000002</c:v>
                </c:pt>
              </c:numCache>
            </c:numRef>
          </c:yVal>
          <c:smooth val="0"/>
          <c:extLs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48586624"/>
        <c:axId val="248588160"/>
      </c:scatterChart>
      <c:valAx>
        <c:axId val="2485866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588160"/>
        <c:crosses val="autoZero"/>
        <c:crossBetween val="midCat"/>
      </c:valAx>
      <c:valAx>
        <c:axId val="2485881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5866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khal'!$B$147:$B$168</c:f>
              <c:numCache>
                <c:formatCode>General</c:formatCode>
                <c:ptCount val="22"/>
                <c:pt idx="0">
                  <c:v>0</c:v>
                </c:pt>
                <c:pt idx="1">
                  <c:v>4</c:v>
                </c:pt>
                <c:pt idx="2">
                  <c:v>5</c:v>
                </c:pt>
                <c:pt idx="3">
                  <c:v>6</c:v>
                </c:pt>
                <c:pt idx="4">
                  <c:v>7</c:v>
                </c:pt>
                <c:pt idx="5">
                  <c:v>9</c:v>
                </c:pt>
                <c:pt idx="6">
                  <c:v>10</c:v>
                </c:pt>
                <c:pt idx="7">
                  <c:v>11</c:v>
                </c:pt>
                <c:pt idx="8">
                  <c:v>12</c:v>
                </c:pt>
                <c:pt idx="9">
                  <c:v>13</c:v>
                </c:pt>
                <c:pt idx="10">
                  <c:v>15</c:v>
                </c:pt>
                <c:pt idx="11">
                  <c:v>16</c:v>
                </c:pt>
                <c:pt idx="12">
                  <c:v>20</c:v>
                </c:pt>
                <c:pt idx="13">
                  <c:v>25</c:v>
                </c:pt>
              </c:numCache>
            </c:numRef>
          </c:xVal>
          <c:yVal>
            <c:numRef>
              <c:f>'[1]Kochua khal'!$C$147:$C$168</c:f>
              <c:numCache>
                <c:formatCode>General</c:formatCode>
                <c:ptCount val="22"/>
                <c:pt idx="0">
                  <c:v>2.3519999999999999</c:v>
                </c:pt>
                <c:pt idx="1">
                  <c:v>2.355</c:v>
                </c:pt>
                <c:pt idx="2">
                  <c:v>1.504</c:v>
                </c:pt>
                <c:pt idx="3">
                  <c:v>1.4550000000000001</c:v>
                </c:pt>
                <c:pt idx="4">
                  <c:v>-8.5000000000000006E-2</c:v>
                </c:pt>
                <c:pt idx="5">
                  <c:v>-0.34499999999999997</c:v>
                </c:pt>
                <c:pt idx="6">
                  <c:v>-0.48799999999999999</c:v>
                </c:pt>
                <c:pt idx="7">
                  <c:v>-0.54</c:v>
                </c:pt>
                <c:pt idx="8">
                  <c:v>-0.49</c:v>
                </c:pt>
                <c:pt idx="9">
                  <c:v>-0.29099999999999998</c:v>
                </c:pt>
                <c:pt idx="10">
                  <c:v>-0.14000000000000001</c:v>
                </c:pt>
                <c:pt idx="11">
                  <c:v>0.40899999999999997</c:v>
                </c:pt>
                <c:pt idx="12">
                  <c:v>0.4</c:v>
                </c:pt>
                <c:pt idx="13">
                  <c:v>0.36</c:v>
                </c:pt>
              </c:numCache>
            </c:numRef>
          </c:yVal>
          <c:smooth val="0"/>
          <c:extLs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'[1]Kochua khal'!$I$147:$I$168</c:f>
              <c:numCache>
                <c:formatCode>General</c:formatCode>
                <c:ptCount val="22"/>
                <c:pt idx="4">
                  <c:v>0</c:v>
                </c:pt>
                <c:pt idx="5">
                  <c:v>4</c:v>
                </c:pt>
                <c:pt idx="6">
                  <c:v>5</c:v>
                </c:pt>
                <c:pt idx="7">
                  <c:v>6</c:v>
                </c:pt>
                <c:pt idx="8">
                  <c:v>7</c:v>
                </c:pt>
                <c:pt idx="9">
                  <c:v>8</c:v>
                </c:pt>
                <c:pt idx="10">
                  <c:v>9.7324999999999999</c:v>
                </c:pt>
                <c:pt idx="11">
                  <c:v>11.2325</c:v>
                </c:pt>
                <c:pt idx="12">
                  <c:v>12.7325</c:v>
                </c:pt>
                <c:pt idx="13">
                  <c:v>14.772500000000001</c:v>
                </c:pt>
                <c:pt idx="14">
                  <c:v>15</c:v>
                </c:pt>
                <c:pt idx="15">
                  <c:v>16</c:v>
                </c:pt>
                <c:pt idx="16">
                  <c:v>20</c:v>
                </c:pt>
                <c:pt idx="17">
                  <c:v>25</c:v>
                </c:pt>
              </c:numCache>
            </c:numRef>
          </c:xVal>
          <c:yVal>
            <c:numRef>
              <c:f>'[1]Kochua khal'!$J$147:$J$168</c:f>
              <c:numCache>
                <c:formatCode>General</c:formatCode>
                <c:ptCount val="22"/>
                <c:pt idx="4">
                  <c:v>2.3519999999999999</c:v>
                </c:pt>
                <c:pt idx="5">
                  <c:v>2.355</c:v>
                </c:pt>
                <c:pt idx="6">
                  <c:v>1.504</c:v>
                </c:pt>
                <c:pt idx="7">
                  <c:v>1.4550000000000001</c:v>
                </c:pt>
                <c:pt idx="8">
                  <c:v>-8.5000000000000006E-2</c:v>
                </c:pt>
                <c:pt idx="9">
                  <c:v>-0.34499999999999997</c:v>
                </c:pt>
                <c:pt idx="10">
                  <c:v>-1.5</c:v>
                </c:pt>
                <c:pt idx="11">
                  <c:v>-1.5</c:v>
                </c:pt>
                <c:pt idx="12">
                  <c:v>-1.5</c:v>
                </c:pt>
                <c:pt idx="13">
                  <c:v>-0.14000000000000001</c:v>
                </c:pt>
                <c:pt idx="14">
                  <c:v>-0.14000000000000001</c:v>
                </c:pt>
                <c:pt idx="15">
                  <c:v>0.40899999999999997</c:v>
                </c:pt>
                <c:pt idx="16">
                  <c:v>0.4</c:v>
                </c:pt>
                <c:pt idx="17">
                  <c:v>0.36</c:v>
                </c:pt>
              </c:numCache>
            </c:numRef>
          </c:yVal>
          <c:smooth val="0"/>
          <c:extLs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48613888"/>
        <c:axId val="248627968"/>
      </c:scatterChart>
      <c:valAx>
        <c:axId val="2486138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627968"/>
        <c:crosses val="autoZero"/>
        <c:crossBetween val="midCat"/>
      </c:valAx>
      <c:valAx>
        <c:axId val="2486279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6138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khal'!$B$173:$B$194</c:f>
              <c:numCache>
                <c:formatCode>General</c:formatCode>
                <c:ptCount val="22"/>
                <c:pt idx="0">
                  <c:v>0</c:v>
                </c:pt>
                <c:pt idx="1">
                  <c:v>4</c:v>
                </c:pt>
                <c:pt idx="2">
                  <c:v>6</c:v>
                </c:pt>
                <c:pt idx="3">
                  <c:v>8</c:v>
                </c:pt>
                <c:pt idx="4">
                  <c:v>9</c:v>
                </c:pt>
                <c:pt idx="5">
                  <c:v>10</c:v>
                </c:pt>
                <c:pt idx="6">
                  <c:v>11</c:v>
                </c:pt>
                <c:pt idx="7">
                  <c:v>12</c:v>
                </c:pt>
                <c:pt idx="8">
                  <c:v>14</c:v>
                </c:pt>
                <c:pt idx="9">
                  <c:v>15</c:v>
                </c:pt>
                <c:pt idx="10">
                  <c:v>16</c:v>
                </c:pt>
                <c:pt idx="11">
                  <c:v>20</c:v>
                </c:pt>
                <c:pt idx="12">
                  <c:v>25</c:v>
                </c:pt>
              </c:numCache>
            </c:numRef>
          </c:xVal>
          <c:yVal>
            <c:numRef>
              <c:f>'[1]Kochua khal'!$C$173:$C$194</c:f>
              <c:numCache>
                <c:formatCode>General</c:formatCode>
                <c:ptCount val="22"/>
                <c:pt idx="0">
                  <c:v>2.085</c:v>
                </c:pt>
                <c:pt idx="1">
                  <c:v>2.09</c:v>
                </c:pt>
                <c:pt idx="2">
                  <c:v>0.02</c:v>
                </c:pt>
                <c:pt idx="3">
                  <c:v>-0.33100000000000002</c:v>
                </c:pt>
                <c:pt idx="4">
                  <c:v>-0.56200000000000006</c:v>
                </c:pt>
                <c:pt idx="5">
                  <c:v>-0.62</c:v>
                </c:pt>
                <c:pt idx="6">
                  <c:v>-0.56100000000000005</c:v>
                </c:pt>
                <c:pt idx="7">
                  <c:v>-0.38</c:v>
                </c:pt>
                <c:pt idx="8">
                  <c:v>-0.13100000000000001</c:v>
                </c:pt>
                <c:pt idx="9">
                  <c:v>0</c:v>
                </c:pt>
                <c:pt idx="10">
                  <c:v>0.37</c:v>
                </c:pt>
                <c:pt idx="11">
                  <c:v>0.36499999999999999</c:v>
                </c:pt>
                <c:pt idx="12">
                  <c:v>0.35499999999999998</c:v>
                </c:pt>
              </c:numCache>
            </c:numRef>
          </c:yVal>
          <c:smooth val="0"/>
          <c:extLs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'[1]Kochua khal'!$I$174:$I$195</c:f>
              <c:numCache>
                <c:formatCode>General</c:formatCode>
                <c:ptCount val="22"/>
                <c:pt idx="0">
                  <c:v>4</c:v>
                </c:pt>
                <c:pt idx="1">
                  <c:v>6</c:v>
                </c:pt>
                <c:pt idx="2">
                  <c:v>7</c:v>
                </c:pt>
                <c:pt idx="3">
                  <c:v>9.0549999999999997</c:v>
                </c:pt>
                <c:pt idx="4">
                  <c:v>10.555</c:v>
                </c:pt>
                <c:pt idx="5">
                  <c:v>12.055</c:v>
                </c:pt>
                <c:pt idx="6">
                  <c:v>14.094999999999999</c:v>
                </c:pt>
                <c:pt idx="7">
                  <c:v>15</c:v>
                </c:pt>
                <c:pt idx="8">
                  <c:v>16</c:v>
                </c:pt>
                <c:pt idx="9">
                  <c:v>20</c:v>
                </c:pt>
                <c:pt idx="10">
                  <c:v>25</c:v>
                </c:pt>
              </c:numCache>
            </c:numRef>
          </c:xVal>
          <c:yVal>
            <c:numRef>
              <c:f>'[1]Kochua khal'!$J$174:$J$195</c:f>
              <c:numCache>
                <c:formatCode>General</c:formatCode>
                <c:ptCount val="22"/>
                <c:pt idx="0">
                  <c:v>2.09</c:v>
                </c:pt>
                <c:pt idx="1">
                  <c:v>0.02</c:v>
                </c:pt>
                <c:pt idx="2">
                  <c:v>-0.13</c:v>
                </c:pt>
                <c:pt idx="3">
                  <c:v>-1.5</c:v>
                </c:pt>
                <c:pt idx="4">
                  <c:v>-1.5</c:v>
                </c:pt>
                <c:pt idx="5">
                  <c:v>-1.5</c:v>
                </c:pt>
                <c:pt idx="6">
                  <c:v>-0.14000000000000001</c:v>
                </c:pt>
                <c:pt idx="7">
                  <c:v>0</c:v>
                </c:pt>
                <c:pt idx="8">
                  <c:v>0.37</c:v>
                </c:pt>
                <c:pt idx="9">
                  <c:v>0.36499999999999999</c:v>
                </c:pt>
                <c:pt idx="10">
                  <c:v>0.35499999999999998</c:v>
                </c:pt>
              </c:numCache>
            </c:numRef>
          </c:yVal>
          <c:smooth val="0"/>
          <c:extLs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48657408"/>
        <c:axId val="248658944"/>
      </c:scatterChart>
      <c:valAx>
        <c:axId val="2486574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658944"/>
        <c:crosses val="autoZero"/>
        <c:crossBetween val="midCat"/>
      </c:valAx>
      <c:valAx>
        <c:axId val="2486589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6574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khal'!$B$199:$B$220</c:f>
              <c:numCache>
                <c:formatCode>General</c:formatCode>
                <c:ptCount val="22"/>
                <c:pt idx="0">
                  <c:v>0</c:v>
                </c:pt>
                <c:pt idx="1">
                  <c:v>5</c:v>
                </c:pt>
                <c:pt idx="2">
                  <c:v>7</c:v>
                </c:pt>
                <c:pt idx="3">
                  <c:v>9</c:v>
                </c:pt>
                <c:pt idx="4">
                  <c:v>10</c:v>
                </c:pt>
                <c:pt idx="5">
                  <c:v>11</c:v>
                </c:pt>
                <c:pt idx="6">
                  <c:v>12</c:v>
                </c:pt>
                <c:pt idx="7">
                  <c:v>13</c:v>
                </c:pt>
                <c:pt idx="8">
                  <c:v>15</c:v>
                </c:pt>
                <c:pt idx="9">
                  <c:v>16</c:v>
                </c:pt>
                <c:pt idx="10">
                  <c:v>17</c:v>
                </c:pt>
                <c:pt idx="11">
                  <c:v>20</c:v>
                </c:pt>
                <c:pt idx="12">
                  <c:v>25</c:v>
                </c:pt>
              </c:numCache>
            </c:numRef>
          </c:xVal>
          <c:yVal>
            <c:numRef>
              <c:f>'[1]Kochua khal'!$C$199:$C$220</c:f>
              <c:numCache>
                <c:formatCode>General</c:formatCode>
                <c:ptCount val="22"/>
                <c:pt idx="0">
                  <c:v>2.3210000000000002</c:v>
                </c:pt>
                <c:pt idx="1">
                  <c:v>2.3260000000000001</c:v>
                </c:pt>
                <c:pt idx="2">
                  <c:v>-0.245</c:v>
                </c:pt>
                <c:pt idx="3">
                  <c:v>-0.55000000000000004</c:v>
                </c:pt>
                <c:pt idx="4">
                  <c:v>-0.75900000000000001</c:v>
                </c:pt>
                <c:pt idx="5">
                  <c:v>-0.81399999999999995</c:v>
                </c:pt>
                <c:pt idx="6">
                  <c:v>-0.754</c:v>
                </c:pt>
                <c:pt idx="7">
                  <c:v>-0.61399999999999999</c:v>
                </c:pt>
                <c:pt idx="8">
                  <c:v>-0.34499999999999997</c:v>
                </c:pt>
                <c:pt idx="9">
                  <c:v>-0.19400000000000001</c:v>
                </c:pt>
                <c:pt idx="10">
                  <c:v>0.51600000000000001</c:v>
                </c:pt>
                <c:pt idx="11">
                  <c:v>0.52500000000000002</c:v>
                </c:pt>
                <c:pt idx="12">
                  <c:v>0.53100000000000003</c:v>
                </c:pt>
              </c:numCache>
            </c:numRef>
          </c:yVal>
          <c:smooth val="0"/>
          <c:extLs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'[1]Kochua khal'!$I$199:$I$220</c:f>
              <c:numCache>
                <c:formatCode>General</c:formatCode>
                <c:ptCount val="22"/>
                <c:pt idx="6">
                  <c:v>0</c:v>
                </c:pt>
                <c:pt idx="7">
                  <c:v>5</c:v>
                </c:pt>
                <c:pt idx="8">
                  <c:v>7</c:v>
                </c:pt>
                <c:pt idx="9">
                  <c:v>8</c:v>
                </c:pt>
                <c:pt idx="10">
                  <c:v>9.65</c:v>
                </c:pt>
                <c:pt idx="11">
                  <c:v>11.15</c:v>
                </c:pt>
                <c:pt idx="12">
                  <c:v>12.65</c:v>
                </c:pt>
                <c:pt idx="13">
                  <c:v>14.3</c:v>
                </c:pt>
                <c:pt idx="14">
                  <c:v>15</c:v>
                </c:pt>
                <c:pt idx="15">
                  <c:v>16</c:v>
                </c:pt>
                <c:pt idx="16">
                  <c:v>17</c:v>
                </c:pt>
                <c:pt idx="17">
                  <c:v>20</c:v>
                </c:pt>
                <c:pt idx="18">
                  <c:v>25</c:v>
                </c:pt>
              </c:numCache>
            </c:numRef>
          </c:xVal>
          <c:yVal>
            <c:numRef>
              <c:f>'[1]Kochua khal'!$J$199:$J$220</c:f>
              <c:numCache>
                <c:formatCode>General</c:formatCode>
                <c:ptCount val="22"/>
                <c:pt idx="6">
                  <c:v>2.3210000000000002</c:v>
                </c:pt>
                <c:pt idx="7">
                  <c:v>2.3260000000000001</c:v>
                </c:pt>
                <c:pt idx="8">
                  <c:v>-0.245</c:v>
                </c:pt>
                <c:pt idx="9">
                  <c:v>-0.4</c:v>
                </c:pt>
                <c:pt idx="10">
                  <c:v>-1.5</c:v>
                </c:pt>
                <c:pt idx="11">
                  <c:v>-1.5</c:v>
                </c:pt>
                <c:pt idx="12">
                  <c:v>-1.5</c:v>
                </c:pt>
                <c:pt idx="13">
                  <c:v>-0.4</c:v>
                </c:pt>
                <c:pt idx="14">
                  <c:v>-0.34499999999999997</c:v>
                </c:pt>
                <c:pt idx="15">
                  <c:v>-0.19400000000000001</c:v>
                </c:pt>
                <c:pt idx="16">
                  <c:v>0.51600000000000001</c:v>
                </c:pt>
                <c:pt idx="17">
                  <c:v>0.52500000000000002</c:v>
                </c:pt>
                <c:pt idx="18">
                  <c:v>0.53100000000000003</c:v>
                </c:pt>
              </c:numCache>
            </c:numRef>
          </c:yVal>
          <c:smooth val="0"/>
          <c:extLs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48688640"/>
        <c:axId val="248690176"/>
      </c:scatterChart>
      <c:valAx>
        <c:axId val="2486886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690176"/>
        <c:crosses val="autoZero"/>
        <c:crossBetween val="midCat"/>
      </c:valAx>
      <c:valAx>
        <c:axId val="2486901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6886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khal'!$B$227:$B$248</c:f>
              <c:numCache>
                <c:formatCode>General</c:formatCode>
                <c:ptCount val="22"/>
                <c:pt idx="0">
                  <c:v>0</c:v>
                </c:pt>
                <c:pt idx="1">
                  <c:v>4</c:v>
                </c:pt>
                <c:pt idx="2">
                  <c:v>4.5</c:v>
                </c:pt>
                <c:pt idx="3">
                  <c:v>6</c:v>
                </c:pt>
                <c:pt idx="4">
                  <c:v>8</c:v>
                </c:pt>
                <c:pt idx="5">
                  <c:v>9</c:v>
                </c:pt>
                <c:pt idx="6">
                  <c:v>10</c:v>
                </c:pt>
                <c:pt idx="7">
                  <c:v>11</c:v>
                </c:pt>
                <c:pt idx="8">
                  <c:v>12</c:v>
                </c:pt>
                <c:pt idx="9">
                  <c:v>14</c:v>
                </c:pt>
                <c:pt idx="10">
                  <c:v>15</c:v>
                </c:pt>
                <c:pt idx="11">
                  <c:v>16</c:v>
                </c:pt>
                <c:pt idx="12">
                  <c:v>20</c:v>
                </c:pt>
                <c:pt idx="13">
                  <c:v>25</c:v>
                </c:pt>
              </c:numCache>
            </c:numRef>
          </c:xVal>
          <c:yVal>
            <c:numRef>
              <c:f>'[1]Kochua khal'!$C$227:$C$248</c:f>
              <c:numCache>
                <c:formatCode>General</c:formatCode>
                <c:ptCount val="22"/>
                <c:pt idx="0">
                  <c:v>2.1440000000000001</c:v>
                </c:pt>
                <c:pt idx="1">
                  <c:v>2.1539999999999999</c:v>
                </c:pt>
                <c:pt idx="2">
                  <c:v>1.6539999999999999</c:v>
                </c:pt>
                <c:pt idx="3">
                  <c:v>1.629</c:v>
                </c:pt>
                <c:pt idx="4">
                  <c:v>-0.34599999999999997</c:v>
                </c:pt>
                <c:pt idx="5">
                  <c:v>-0.59099999999999997</c:v>
                </c:pt>
                <c:pt idx="6">
                  <c:v>-0.79700000000000004</c:v>
                </c:pt>
                <c:pt idx="7">
                  <c:v>-0.84599999999999997</c:v>
                </c:pt>
                <c:pt idx="8">
                  <c:v>-0.79400000000000004</c:v>
                </c:pt>
                <c:pt idx="9">
                  <c:v>-0.58599999999999997</c:v>
                </c:pt>
                <c:pt idx="10">
                  <c:v>-0.34599999999999997</c:v>
                </c:pt>
                <c:pt idx="11">
                  <c:v>0.314</c:v>
                </c:pt>
                <c:pt idx="12">
                  <c:v>0.309</c:v>
                </c:pt>
                <c:pt idx="13">
                  <c:v>0.30399999999999999</c:v>
                </c:pt>
              </c:numCache>
            </c:numRef>
          </c:yVal>
          <c:smooth val="0"/>
          <c:extLs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'[1]Kochua khal'!$I$227:$I$248</c:f>
              <c:numCache>
                <c:formatCode>General</c:formatCode>
                <c:ptCount val="22"/>
                <c:pt idx="7">
                  <c:v>0</c:v>
                </c:pt>
                <c:pt idx="8">
                  <c:v>4</c:v>
                </c:pt>
                <c:pt idx="9">
                  <c:v>4.5</c:v>
                </c:pt>
                <c:pt idx="10">
                  <c:v>6</c:v>
                </c:pt>
                <c:pt idx="11">
                  <c:v>8</c:v>
                </c:pt>
                <c:pt idx="12">
                  <c:v>9.7309999999999999</c:v>
                </c:pt>
                <c:pt idx="13">
                  <c:v>11.231</c:v>
                </c:pt>
                <c:pt idx="14">
                  <c:v>12.731</c:v>
                </c:pt>
                <c:pt idx="15">
                  <c:v>14.231</c:v>
                </c:pt>
                <c:pt idx="16">
                  <c:v>15</c:v>
                </c:pt>
                <c:pt idx="17">
                  <c:v>16</c:v>
                </c:pt>
                <c:pt idx="18">
                  <c:v>20</c:v>
                </c:pt>
                <c:pt idx="19">
                  <c:v>25</c:v>
                </c:pt>
              </c:numCache>
            </c:numRef>
          </c:xVal>
          <c:yVal>
            <c:numRef>
              <c:f>'[1]Kochua khal'!$J$227:$J$248</c:f>
              <c:numCache>
                <c:formatCode>General</c:formatCode>
                <c:ptCount val="22"/>
                <c:pt idx="7">
                  <c:v>2.1440000000000001</c:v>
                </c:pt>
                <c:pt idx="8">
                  <c:v>2.1539999999999999</c:v>
                </c:pt>
                <c:pt idx="9">
                  <c:v>1.6539999999999999</c:v>
                </c:pt>
                <c:pt idx="10">
                  <c:v>1.629</c:v>
                </c:pt>
                <c:pt idx="11">
                  <c:v>-0.34599999999999997</c:v>
                </c:pt>
                <c:pt idx="12">
                  <c:v>-1.5</c:v>
                </c:pt>
                <c:pt idx="13">
                  <c:v>-1.5</c:v>
                </c:pt>
                <c:pt idx="14">
                  <c:v>-1.5</c:v>
                </c:pt>
                <c:pt idx="15">
                  <c:v>-0.5</c:v>
                </c:pt>
                <c:pt idx="16">
                  <c:v>-0.34599999999999997</c:v>
                </c:pt>
                <c:pt idx="17">
                  <c:v>0.314</c:v>
                </c:pt>
                <c:pt idx="18">
                  <c:v>0.309</c:v>
                </c:pt>
                <c:pt idx="19">
                  <c:v>0.30399999999999999</c:v>
                </c:pt>
              </c:numCache>
            </c:numRef>
          </c:yVal>
          <c:smooth val="0"/>
          <c:extLs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48267136"/>
        <c:axId val="248268672"/>
      </c:scatterChart>
      <c:valAx>
        <c:axId val="2482671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268672"/>
        <c:crosses val="autoZero"/>
        <c:crossBetween val="midCat"/>
      </c:valAx>
      <c:valAx>
        <c:axId val="2482686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2671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13</xdr:col>
      <xdr:colOff>397489</xdr:colOff>
      <xdr:row>5</xdr:row>
      <xdr:rowOff>38817</xdr:rowOff>
    </xdr:from>
    <xdr:to>
      <xdr:col>19</xdr:col>
      <xdr:colOff>163973</xdr:colOff>
      <xdr:row>19</xdr:row>
      <xdr:rowOff>0</xdr:rowOff>
    </xdr:to>
    <xdr:graphicFrame macro="">
      <xdr:nvGraphicFramePr>
        <xdr:cNvPr id="36" name="Chart 15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36</xdr:row>
      <xdr:rowOff>38817</xdr:rowOff>
    </xdr:from>
    <xdr:to>
      <xdr:col>19</xdr:col>
      <xdr:colOff>163973</xdr:colOff>
      <xdr:row>50</xdr:row>
      <xdr:rowOff>0</xdr:rowOff>
    </xdr:to>
    <xdr:graphicFrame macro="">
      <xdr:nvGraphicFramePr>
        <xdr:cNvPr id="37" name="Chart 152">
          <a:extLst>
            <a:ext uri="{FF2B5EF4-FFF2-40B4-BE49-F238E27FC236}">
              <a16:creationId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67</xdr:row>
      <xdr:rowOff>38817</xdr:rowOff>
    </xdr:from>
    <xdr:to>
      <xdr:col>19</xdr:col>
      <xdr:colOff>163973</xdr:colOff>
      <xdr:row>81</xdr:row>
      <xdr:rowOff>0</xdr:rowOff>
    </xdr:to>
    <xdr:graphicFrame macro="">
      <xdr:nvGraphicFramePr>
        <xdr:cNvPr id="38" name="Chart 152">
          <a:extLst>
            <a:ext uri="{FF2B5EF4-FFF2-40B4-BE49-F238E27FC236}">
              <a16:creationId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420349</xdr:colOff>
      <xdr:row>94</xdr:row>
      <xdr:rowOff>31197</xdr:rowOff>
    </xdr:from>
    <xdr:to>
      <xdr:col>19</xdr:col>
      <xdr:colOff>186833</xdr:colOff>
      <xdr:row>107</xdr:row>
      <xdr:rowOff>160020</xdr:rowOff>
    </xdr:to>
    <xdr:graphicFrame macro="">
      <xdr:nvGraphicFramePr>
        <xdr:cNvPr id="39" name="Chart 152">
          <a:extLst>
            <a:ext uri="{FF2B5EF4-FFF2-40B4-BE49-F238E27FC236}">
              <a16:creationId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121</xdr:row>
      <xdr:rowOff>38817</xdr:rowOff>
    </xdr:from>
    <xdr:to>
      <xdr:col>19</xdr:col>
      <xdr:colOff>163973</xdr:colOff>
      <xdr:row>135</xdr:row>
      <xdr:rowOff>0</xdr:rowOff>
    </xdr:to>
    <xdr:graphicFrame macro="">
      <xdr:nvGraphicFramePr>
        <xdr:cNvPr id="40" name="Chart 152">
          <a:extLst>
            <a:ext uri="{FF2B5EF4-FFF2-40B4-BE49-F238E27FC236}">
              <a16:creationId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147</xdr:row>
      <xdr:rowOff>38817</xdr:rowOff>
    </xdr:from>
    <xdr:to>
      <xdr:col>19</xdr:col>
      <xdr:colOff>163973</xdr:colOff>
      <xdr:row>161</xdr:row>
      <xdr:rowOff>0</xdr:rowOff>
    </xdr:to>
    <xdr:graphicFrame macro="">
      <xdr:nvGraphicFramePr>
        <xdr:cNvPr id="41" name="Chart 152">
          <a:extLst>
            <a:ext uri="{FF2B5EF4-FFF2-40B4-BE49-F238E27FC236}">
              <a16:creationId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397489</xdr:colOff>
      <xdr:row>173</xdr:row>
      <xdr:rowOff>38817</xdr:rowOff>
    </xdr:from>
    <xdr:to>
      <xdr:col>19</xdr:col>
      <xdr:colOff>163973</xdr:colOff>
      <xdr:row>187</xdr:row>
      <xdr:rowOff>0</xdr:rowOff>
    </xdr:to>
    <xdr:graphicFrame macro="">
      <xdr:nvGraphicFramePr>
        <xdr:cNvPr id="42" name="Chart 152">
          <a:extLst>
            <a:ext uri="{FF2B5EF4-FFF2-40B4-BE49-F238E27FC236}">
              <a16:creationId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397489</xdr:colOff>
      <xdr:row>199</xdr:row>
      <xdr:rowOff>38817</xdr:rowOff>
    </xdr:from>
    <xdr:to>
      <xdr:col>19</xdr:col>
      <xdr:colOff>163973</xdr:colOff>
      <xdr:row>213</xdr:row>
      <xdr:rowOff>0</xdr:rowOff>
    </xdr:to>
    <xdr:graphicFrame macro="">
      <xdr:nvGraphicFramePr>
        <xdr:cNvPr id="43" name="Chart 152">
          <a:extLst>
            <a:ext uri="{FF2B5EF4-FFF2-40B4-BE49-F238E27FC236}">
              <a16:creationId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227</xdr:row>
      <xdr:rowOff>38817</xdr:rowOff>
    </xdr:from>
    <xdr:to>
      <xdr:col>19</xdr:col>
      <xdr:colOff>163973</xdr:colOff>
      <xdr:row>241</xdr:row>
      <xdr:rowOff>0</xdr:rowOff>
    </xdr:to>
    <xdr:graphicFrame macro="">
      <xdr:nvGraphicFramePr>
        <xdr:cNvPr id="44" name="Chart 152">
          <a:extLst>
            <a:ext uri="{FF2B5EF4-FFF2-40B4-BE49-F238E27FC236}">
              <a16:creationId xmlns:a16="http://schemas.microsoft.com/office/drawing/2014/main"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253</xdr:row>
      <xdr:rowOff>38817</xdr:rowOff>
    </xdr:from>
    <xdr:to>
      <xdr:col>19</xdr:col>
      <xdr:colOff>163973</xdr:colOff>
      <xdr:row>267</xdr:row>
      <xdr:rowOff>0</xdr:rowOff>
    </xdr:to>
    <xdr:graphicFrame macro="">
      <xdr:nvGraphicFramePr>
        <xdr:cNvPr id="45" name="Chart 152">
          <a:extLst>
            <a:ext uri="{FF2B5EF4-FFF2-40B4-BE49-F238E27FC236}">
              <a16:creationId xmlns:a16="http://schemas.microsoft.com/office/drawing/2014/main"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397489</xdr:colOff>
      <xdr:row>280</xdr:row>
      <xdr:rowOff>38817</xdr:rowOff>
    </xdr:from>
    <xdr:to>
      <xdr:col>19</xdr:col>
      <xdr:colOff>163973</xdr:colOff>
      <xdr:row>294</xdr:row>
      <xdr:rowOff>0</xdr:rowOff>
    </xdr:to>
    <xdr:graphicFrame macro="">
      <xdr:nvGraphicFramePr>
        <xdr:cNvPr id="46" name="Chart 152">
          <a:extLst>
            <a:ext uri="{FF2B5EF4-FFF2-40B4-BE49-F238E27FC236}">
              <a16:creationId xmlns:a16="http://schemas.microsoft.com/office/drawing/2014/main"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397489</xdr:colOff>
      <xdr:row>307</xdr:row>
      <xdr:rowOff>38817</xdr:rowOff>
    </xdr:from>
    <xdr:to>
      <xdr:col>19</xdr:col>
      <xdr:colOff>163973</xdr:colOff>
      <xdr:row>321</xdr:row>
      <xdr:rowOff>0</xdr:rowOff>
    </xdr:to>
    <xdr:graphicFrame macro="">
      <xdr:nvGraphicFramePr>
        <xdr:cNvPr id="47" name="Chart 152">
          <a:extLst>
            <a:ext uri="{FF2B5EF4-FFF2-40B4-BE49-F238E27FC236}">
              <a16:creationId xmlns:a16="http://schemas.microsoft.com/office/drawing/2014/main"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334</xdr:row>
      <xdr:rowOff>38817</xdr:rowOff>
    </xdr:from>
    <xdr:to>
      <xdr:col>19</xdr:col>
      <xdr:colOff>163973</xdr:colOff>
      <xdr:row>348</xdr:row>
      <xdr:rowOff>0</xdr:rowOff>
    </xdr:to>
    <xdr:graphicFrame macro="">
      <xdr:nvGraphicFramePr>
        <xdr:cNvPr id="48" name="Chart 152">
          <a:extLst>
            <a:ext uri="{FF2B5EF4-FFF2-40B4-BE49-F238E27FC236}">
              <a16:creationId xmlns:a16="http://schemas.microsoft.com/office/drawing/2014/main"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397489</xdr:colOff>
      <xdr:row>360</xdr:row>
      <xdr:rowOff>38817</xdr:rowOff>
    </xdr:from>
    <xdr:to>
      <xdr:col>19</xdr:col>
      <xdr:colOff>163973</xdr:colOff>
      <xdr:row>374</xdr:row>
      <xdr:rowOff>0</xdr:rowOff>
    </xdr:to>
    <xdr:graphicFrame macro="">
      <xdr:nvGraphicFramePr>
        <xdr:cNvPr id="49" name="Chart 152">
          <a:extLst>
            <a:ext uri="{FF2B5EF4-FFF2-40B4-BE49-F238E27FC236}">
              <a16:creationId xmlns:a16="http://schemas.microsoft.com/office/drawing/2014/main"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397489</xdr:colOff>
      <xdr:row>387</xdr:row>
      <xdr:rowOff>38817</xdr:rowOff>
    </xdr:from>
    <xdr:to>
      <xdr:col>19</xdr:col>
      <xdr:colOff>163973</xdr:colOff>
      <xdr:row>401</xdr:row>
      <xdr:rowOff>0</xdr:rowOff>
    </xdr:to>
    <xdr:graphicFrame macro="">
      <xdr:nvGraphicFramePr>
        <xdr:cNvPr id="50" name="Chart 152">
          <a:extLst>
            <a:ext uri="{FF2B5EF4-FFF2-40B4-BE49-F238E27FC236}">
              <a16:creationId xmlns:a16="http://schemas.microsoft.com/office/drawing/2014/main"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397489</xdr:colOff>
      <xdr:row>413</xdr:row>
      <xdr:rowOff>38817</xdr:rowOff>
    </xdr:from>
    <xdr:to>
      <xdr:col>19</xdr:col>
      <xdr:colOff>163973</xdr:colOff>
      <xdr:row>427</xdr:row>
      <xdr:rowOff>0</xdr:rowOff>
    </xdr:to>
    <xdr:graphicFrame macro="">
      <xdr:nvGraphicFramePr>
        <xdr:cNvPr id="51" name="Chart 152">
          <a:extLst>
            <a:ext uri="{FF2B5EF4-FFF2-40B4-BE49-F238E27FC236}">
              <a16:creationId xmlns:a16="http://schemas.microsoft.com/office/drawing/2014/main"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397489</xdr:colOff>
      <xdr:row>442</xdr:row>
      <xdr:rowOff>38817</xdr:rowOff>
    </xdr:from>
    <xdr:to>
      <xdr:col>19</xdr:col>
      <xdr:colOff>163973</xdr:colOff>
      <xdr:row>456</xdr:row>
      <xdr:rowOff>0</xdr:rowOff>
    </xdr:to>
    <xdr:graphicFrame macro="">
      <xdr:nvGraphicFramePr>
        <xdr:cNvPr id="52" name="Chart 152">
          <a:extLst>
            <a:ext uri="{FF2B5EF4-FFF2-40B4-BE49-F238E27FC236}">
              <a16:creationId xmlns:a16="http://schemas.microsoft.com/office/drawing/2014/main"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397489</xdr:colOff>
      <xdr:row>471</xdr:row>
      <xdr:rowOff>38817</xdr:rowOff>
    </xdr:from>
    <xdr:to>
      <xdr:col>19</xdr:col>
      <xdr:colOff>163973</xdr:colOff>
      <xdr:row>485</xdr:row>
      <xdr:rowOff>0</xdr:rowOff>
    </xdr:to>
    <xdr:graphicFrame macro="">
      <xdr:nvGraphicFramePr>
        <xdr:cNvPr id="53" name="Chart 152">
          <a:extLst>
            <a:ext uri="{FF2B5EF4-FFF2-40B4-BE49-F238E27FC236}">
              <a16:creationId xmlns:a16="http://schemas.microsoft.com/office/drawing/2014/main"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397489</xdr:colOff>
      <xdr:row>500</xdr:row>
      <xdr:rowOff>38817</xdr:rowOff>
    </xdr:from>
    <xdr:to>
      <xdr:col>19</xdr:col>
      <xdr:colOff>163973</xdr:colOff>
      <xdr:row>514</xdr:row>
      <xdr:rowOff>0</xdr:rowOff>
    </xdr:to>
    <xdr:graphicFrame macro="">
      <xdr:nvGraphicFramePr>
        <xdr:cNvPr id="54" name="Chart 152">
          <a:extLst>
            <a:ext uri="{FF2B5EF4-FFF2-40B4-BE49-F238E27FC236}">
              <a16:creationId xmlns:a16="http://schemas.microsoft.com/office/drawing/2014/main"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397489</xdr:colOff>
      <xdr:row>530</xdr:row>
      <xdr:rowOff>38817</xdr:rowOff>
    </xdr:from>
    <xdr:to>
      <xdr:col>19</xdr:col>
      <xdr:colOff>163973</xdr:colOff>
      <xdr:row>544</xdr:row>
      <xdr:rowOff>0</xdr:rowOff>
    </xdr:to>
    <xdr:graphicFrame macro="">
      <xdr:nvGraphicFramePr>
        <xdr:cNvPr id="55" name="Chart 152">
          <a:extLst>
            <a:ext uri="{FF2B5EF4-FFF2-40B4-BE49-F238E27FC236}">
              <a16:creationId xmlns:a16="http://schemas.microsoft.com/office/drawing/2014/main" id="{EB53F7A3-4524-45F4-B0BA-68C8E1838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397489</xdr:colOff>
      <xdr:row>560</xdr:row>
      <xdr:rowOff>38817</xdr:rowOff>
    </xdr:from>
    <xdr:to>
      <xdr:col>19</xdr:col>
      <xdr:colOff>163973</xdr:colOff>
      <xdr:row>574</xdr:row>
      <xdr:rowOff>0</xdr:rowOff>
    </xdr:to>
    <xdr:graphicFrame macro="">
      <xdr:nvGraphicFramePr>
        <xdr:cNvPr id="56" name="Chart 152">
          <a:extLst>
            <a:ext uri="{FF2B5EF4-FFF2-40B4-BE49-F238E27FC236}">
              <a16:creationId xmlns:a16="http://schemas.microsoft.com/office/drawing/2014/main" id="{C206592A-4128-48DE-8946-3B281553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397489</xdr:colOff>
      <xdr:row>590</xdr:row>
      <xdr:rowOff>38817</xdr:rowOff>
    </xdr:from>
    <xdr:to>
      <xdr:col>19</xdr:col>
      <xdr:colOff>163973</xdr:colOff>
      <xdr:row>604</xdr:row>
      <xdr:rowOff>0</xdr:rowOff>
    </xdr:to>
    <xdr:graphicFrame macro="">
      <xdr:nvGraphicFramePr>
        <xdr:cNvPr id="57" name="Chart 152">
          <a:extLst>
            <a:ext uri="{FF2B5EF4-FFF2-40B4-BE49-F238E27FC236}">
              <a16:creationId xmlns:a16="http://schemas.microsoft.com/office/drawing/2014/main" id="{A75497BF-EEE9-4FB6-B8CA-1F59BB214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397489</xdr:colOff>
      <xdr:row>620</xdr:row>
      <xdr:rowOff>38817</xdr:rowOff>
    </xdr:from>
    <xdr:to>
      <xdr:col>19</xdr:col>
      <xdr:colOff>163973</xdr:colOff>
      <xdr:row>634</xdr:row>
      <xdr:rowOff>0</xdr:rowOff>
    </xdr:to>
    <xdr:graphicFrame macro="">
      <xdr:nvGraphicFramePr>
        <xdr:cNvPr id="58" name="Chart 152">
          <a:extLst>
            <a:ext uri="{FF2B5EF4-FFF2-40B4-BE49-F238E27FC236}">
              <a16:creationId xmlns:a16="http://schemas.microsoft.com/office/drawing/2014/main" id="{D697FDF5-03A9-4FCA-9F75-0BB783058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397489</xdr:colOff>
      <xdr:row>650</xdr:row>
      <xdr:rowOff>38817</xdr:rowOff>
    </xdr:from>
    <xdr:to>
      <xdr:col>19</xdr:col>
      <xdr:colOff>163973</xdr:colOff>
      <xdr:row>664</xdr:row>
      <xdr:rowOff>0</xdr:rowOff>
    </xdr:to>
    <xdr:graphicFrame macro="">
      <xdr:nvGraphicFramePr>
        <xdr:cNvPr id="59" name="Chart 152">
          <a:extLst>
            <a:ext uri="{FF2B5EF4-FFF2-40B4-BE49-F238E27FC236}">
              <a16:creationId xmlns:a16="http://schemas.microsoft.com/office/drawing/2014/main" id="{BB92DCFF-821B-4DE2-946C-8D1F35FE6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13</xdr:col>
      <xdr:colOff>397489</xdr:colOff>
      <xdr:row>740</xdr:row>
      <xdr:rowOff>38817</xdr:rowOff>
    </xdr:from>
    <xdr:to>
      <xdr:col>19</xdr:col>
      <xdr:colOff>163973</xdr:colOff>
      <xdr:row>754</xdr:row>
      <xdr:rowOff>0</xdr:rowOff>
    </xdr:to>
    <xdr:graphicFrame macro="">
      <xdr:nvGraphicFramePr>
        <xdr:cNvPr id="60" name="Chart 152">
          <a:extLst>
            <a:ext uri="{FF2B5EF4-FFF2-40B4-BE49-F238E27FC236}">
              <a16:creationId xmlns:a16="http://schemas.microsoft.com/office/drawing/2014/main" id="{78342806-FB51-4921-BC71-937279D261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397489</xdr:colOff>
      <xdr:row>770</xdr:row>
      <xdr:rowOff>38817</xdr:rowOff>
    </xdr:from>
    <xdr:to>
      <xdr:col>19</xdr:col>
      <xdr:colOff>163973</xdr:colOff>
      <xdr:row>784</xdr:row>
      <xdr:rowOff>0</xdr:rowOff>
    </xdr:to>
    <xdr:graphicFrame macro="">
      <xdr:nvGraphicFramePr>
        <xdr:cNvPr id="61" name="Chart 152">
          <a:extLst>
            <a:ext uri="{FF2B5EF4-FFF2-40B4-BE49-F238E27FC236}">
              <a16:creationId xmlns:a16="http://schemas.microsoft.com/office/drawing/2014/main" id="{3B9FAED2-5501-42DE-A700-2CC965CA7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13</xdr:col>
      <xdr:colOff>407014</xdr:colOff>
      <xdr:row>801</xdr:row>
      <xdr:rowOff>67392</xdr:rowOff>
    </xdr:from>
    <xdr:to>
      <xdr:col>19</xdr:col>
      <xdr:colOff>173498</xdr:colOff>
      <xdr:row>815</xdr:row>
      <xdr:rowOff>28575</xdr:rowOff>
    </xdr:to>
    <xdr:graphicFrame macro="">
      <xdr:nvGraphicFramePr>
        <xdr:cNvPr id="62" name="Chart 152">
          <a:extLst>
            <a:ext uri="{FF2B5EF4-FFF2-40B4-BE49-F238E27FC236}">
              <a16:creationId xmlns:a16="http://schemas.microsoft.com/office/drawing/2014/main" id="{0795EAFD-D38A-4F17-BF7D-9C48655B3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13</xdr:col>
      <xdr:colOff>397489</xdr:colOff>
      <xdr:row>832</xdr:row>
      <xdr:rowOff>38817</xdr:rowOff>
    </xdr:from>
    <xdr:to>
      <xdr:col>19</xdr:col>
      <xdr:colOff>163973</xdr:colOff>
      <xdr:row>846</xdr:row>
      <xdr:rowOff>0</xdr:rowOff>
    </xdr:to>
    <xdr:graphicFrame macro="">
      <xdr:nvGraphicFramePr>
        <xdr:cNvPr id="63" name="Chart 152">
          <a:extLst>
            <a:ext uri="{FF2B5EF4-FFF2-40B4-BE49-F238E27FC236}">
              <a16:creationId xmlns:a16="http://schemas.microsoft.com/office/drawing/2014/main" id="{ACEF1EC9-08AE-4BB8-AF8B-F841A88772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of%20Kochua%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ng section Kochua khal"/>
      <sheetName val="Offtake khal"/>
      <sheetName val="Outfall khal"/>
      <sheetName val="Kochua khal"/>
      <sheetName val="Abstract of earth"/>
      <sheetName val="Kochua khal (Data)"/>
    </sheetNames>
    <sheetDataSet>
      <sheetData sheetId="0"/>
      <sheetData sheetId="1"/>
      <sheetData sheetId="2"/>
      <sheetData sheetId="3">
        <row r="5">
          <cell r="B5">
            <v>0</v>
          </cell>
          <cell r="C5">
            <v>3.8809999999999998</v>
          </cell>
        </row>
        <row r="6">
          <cell r="B6">
            <v>3</v>
          </cell>
          <cell r="C6">
            <v>3.8839999999999999</v>
          </cell>
          <cell r="I6">
            <v>0</v>
          </cell>
          <cell r="J6">
            <v>3.8809999999999998</v>
          </cell>
        </row>
        <row r="7">
          <cell r="B7">
            <v>5</v>
          </cell>
          <cell r="C7">
            <v>1.099</v>
          </cell>
          <cell r="I7">
            <v>3</v>
          </cell>
          <cell r="J7">
            <v>3.8839999999999999</v>
          </cell>
        </row>
        <row r="8">
          <cell r="B8">
            <v>10</v>
          </cell>
          <cell r="C8">
            <v>0.98899999999999999</v>
          </cell>
          <cell r="I8">
            <v>5</v>
          </cell>
          <cell r="J8">
            <v>1.099</v>
          </cell>
        </row>
        <row r="9">
          <cell r="B9">
            <v>12</v>
          </cell>
          <cell r="C9">
            <v>-3.5999999999999997E-2</v>
          </cell>
          <cell r="I9">
            <v>10</v>
          </cell>
          <cell r="J9">
            <v>0.98899999999999999</v>
          </cell>
        </row>
        <row r="10">
          <cell r="B10">
            <v>14</v>
          </cell>
          <cell r="C10">
            <v>-0.41099999999999998</v>
          </cell>
          <cell r="I10">
            <v>12</v>
          </cell>
          <cell r="J10">
            <v>-3.5999999999999997E-2</v>
          </cell>
        </row>
        <row r="11">
          <cell r="B11">
            <v>15</v>
          </cell>
          <cell r="C11">
            <v>-0.67700000000000005</v>
          </cell>
          <cell r="I11">
            <v>14.196</v>
          </cell>
          <cell r="J11">
            <v>-1.5</v>
          </cell>
        </row>
        <row r="12">
          <cell r="B12">
            <v>16</v>
          </cell>
          <cell r="C12">
            <v>-0.74099999999999999</v>
          </cell>
          <cell r="I12">
            <v>15.696</v>
          </cell>
          <cell r="J12">
            <v>-1.5</v>
          </cell>
        </row>
        <row r="13">
          <cell r="B13">
            <v>17</v>
          </cell>
          <cell r="C13">
            <v>-0.68600000000000005</v>
          </cell>
          <cell r="I13">
            <v>17.195999999999998</v>
          </cell>
          <cell r="J13">
            <v>-1.5</v>
          </cell>
        </row>
        <row r="14">
          <cell r="B14">
            <v>18</v>
          </cell>
          <cell r="C14">
            <v>-0.36199999999999999</v>
          </cell>
          <cell r="I14">
            <v>19.165499999999998</v>
          </cell>
          <cell r="J14">
            <v>-0.187</v>
          </cell>
        </row>
        <row r="15">
          <cell r="B15">
            <v>20</v>
          </cell>
          <cell r="C15">
            <v>-1.0999999999999999E-2</v>
          </cell>
          <cell r="I15">
            <v>20</v>
          </cell>
          <cell r="J15">
            <v>-1.0999999999999999E-2</v>
          </cell>
        </row>
        <row r="16">
          <cell r="B16">
            <v>22</v>
          </cell>
          <cell r="C16">
            <v>0.92900000000000005</v>
          </cell>
          <cell r="I16">
            <v>22</v>
          </cell>
          <cell r="J16">
            <v>0.92900000000000005</v>
          </cell>
        </row>
        <row r="17">
          <cell r="B17">
            <v>27</v>
          </cell>
          <cell r="C17">
            <v>0.98899999999999999</v>
          </cell>
          <cell r="I17">
            <v>27</v>
          </cell>
          <cell r="J17">
            <v>0.98899999999999999</v>
          </cell>
        </row>
        <row r="18">
          <cell r="B18">
            <v>30</v>
          </cell>
          <cell r="C18">
            <v>1.044</v>
          </cell>
          <cell r="I18">
            <v>30</v>
          </cell>
          <cell r="J18">
            <v>1.044</v>
          </cell>
        </row>
        <row r="19">
          <cell r="B19">
            <v>35</v>
          </cell>
          <cell r="C19">
            <v>1.169</v>
          </cell>
          <cell r="I19">
            <v>35</v>
          </cell>
          <cell r="J19">
            <v>1.169</v>
          </cell>
        </row>
        <row r="36">
          <cell r="B36">
            <v>0</v>
          </cell>
          <cell r="C36">
            <v>2.8370000000000002</v>
          </cell>
        </row>
        <row r="37">
          <cell r="B37">
            <v>4</v>
          </cell>
          <cell r="C37">
            <v>2.8460000000000001</v>
          </cell>
          <cell r="I37">
            <v>0</v>
          </cell>
          <cell r="J37">
            <v>2.8370000000000002</v>
          </cell>
        </row>
        <row r="38">
          <cell r="B38">
            <v>5</v>
          </cell>
          <cell r="C38">
            <v>1.1759999999999999</v>
          </cell>
          <cell r="I38">
            <v>4</v>
          </cell>
          <cell r="J38">
            <v>2.8460000000000001</v>
          </cell>
        </row>
        <row r="39">
          <cell r="B39">
            <v>6</v>
          </cell>
          <cell r="C39">
            <v>1.1559999999999999</v>
          </cell>
          <cell r="I39">
            <v>5</v>
          </cell>
          <cell r="J39">
            <v>1.1759999999999999</v>
          </cell>
        </row>
        <row r="40">
          <cell r="B40">
            <v>8</v>
          </cell>
          <cell r="C40">
            <v>-0.94899999999999995</v>
          </cell>
          <cell r="I40">
            <v>6</v>
          </cell>
          <cell r="J40">
            <v>1.1559999999999999</v>
          </cell>
        </row>
        <row r="41">
          <cell r="B41">
            <v>10</v>
          </cell>
          <cell r="C41">
            <v>-1.2749999999999999</v>
          </cell>
          <cell r="I41">
            <v>8</v>
          </cell>
          <cell r="J41">
            <v>-0.94899999999999995</v>
          </cell>
        </row>
        <row r="42">
          <cell r="B42">
            <v>11</v>
          </cell>
          <cell r="C42">
            <v>-1.3640000000000001</v>
          </cell>
          <cell r="I42">
            <v>9</v>
          </cell>
          <cell r="J42">
            <v>-1.05</v>
          </cell>
        </row>
        <row r="43">
          <cell r="B43">
            <v>12</v>
          </cell>
          <cell r="C43">
            <v>-1.2889999999999999</v>
          </cell>
          <cell r="I43">
            <v>9.6750000000000007</v>
          </cell>
          <cell r="J43">
            <v>-1.5</v>
          </cell>
        </row>
        <row r="44">
          <cell r="B44">
            <v>13</v>
          </cell>
          <cell r="C44">
            <v>-0.98</v>
          </cell>
          <cell r="I44">
            <v>11.175000000000001</v>
          </cell>
          <cell r="J44">
            <v>-1.5</v>
          </cell>
        </row>
        <row r="45">
          <cell r="B45">
            <v>14</v>
          </cell>
          <cell r="C45">
            <v>-0.71399999999999997</v>
          </cell>
          <cell r="I45">
            <v>12.675000000000001</v>
          </cell>
          <cell r="J45">
            <v>-1.5</v>
          </cell>
        </row>
        <row r="46">
          <cell r="B46">
            <v>15</v>
          </cell>
          <cell r="C46">
            <v>0.246</v>
          </cell>
          <cell r="I46">
            <v>14.644500000000001</v>
          </cell>
          <cell r="J46">
            <v>-0.187</v>
          </cell>
        </row>
        <row r="47">
          <cell r="B47">
            <v>20</v>
          </cell>
          <cell r="C47">
            <v>0.251</v>
          </cell>
          <cell r="I47">
            <v>15</v>
          </cell>
          <cell r="J47">
            <v>0.246</v>
          </cell>
        </row>
        <row r="48">
          <cell r="B48">
            <v>25</v>
          </cell>
          <cell r="C48">
            <v>0.25600000000000001</v>
          </cell>
          <cell r="I48">
            <v>20</v>
          </cell>
          <cell r="J48">
            <v>0.251</v>
          </cell>
        </row>
        <row r="49">
          <cell r="I49">
            <v>25</v>
          </cell>
          <cell r="J49">
            <v>0.25600000000000001</v>
          </cell>
        </row>
        <row r="67">
          <cell r="B67">
            <v>0</v>
          </cell>
          <cell r="C67">
            <v>3.077</v>
          </cell>
        </row>
        <row r="68">
          <cell r="B68">
            <v>4</v>
          </cell>
          <cell r="C68">
            <v>3.073</v>
          </cell>
        </row>
        <row r="69">
          <cell r="B69">
            <v>6</v>
          </cell>
          <cell r="C69">
            <v>-0.69199999999999995</v>
          </cell>
        </row>
        <row r="70">
          <cell r="B70">
            <v>7</v>
          </cell>
          <cell r="C70">
            <v>-0.96799999999999997</v>
          </cell>
        </row>
        <row r="71">
          <cell r="B71">
            <v>8</v>
          </cell>
          <cell r="C71">
            <v>-1.153</v>
          </cell>
        </row>
        <row r="72">
          <cell r="B72">
            <v>9</v>
          </cell>
          <cell r="C72">
            <v>-1.3839999999999999</v>
          </cell>
        </row>
        <row r="73">
          <cell r="B73">
            <v>9.5</v>
          </cell>
          <cell r="C73">
            <v>-1.4419999999999999</v>
          </cell>
          <cell r="I73">
            <v>0</v>
          </cell>
          <cell r="J73">
            <v>3.077</v>
          </cell>
        </row>
        <row r="74">
          <cell r="B74">
            <v>10</v>
          </cell>
          <cell r="C74">
            <v>-1.383</v>
          </cell>
          <cell r="I74">
            <v>4</v>
          </cell>
          <cell r="J74">
            <v>3.073</v>
          </cell>
        </row>
        <row r="75">
          <cell r="B75">
            <v>11</v>
          </cell>
          <cell r="C75">
            <v>-1.1919999999999999</v>
          </cell>
          <cell r="I75">
            <v>6</v>
          </cell>
          <cell r="J75">
            <v>-0.69199999999999995</v>
          </cell>
        </row>
        <row r="76">
          <cell r="B76">
            <v>12</v>
          </cell>
          <cell r="C76">
            <v>-0.95799999999999996</v>
          </cell>
          <cell r="I76">
            <v>7</v>
          </cell>
          <cell r="J76">
            <v>-0.96799999999999997</v>
          </cell>
        </row>
        <row r="77">
          <cell r="B77">
            <v>13</v>
          </cell>
          <cell r="C77">
            <v>-0.753</v>
          </cell>
          <cell r="I77">
            <v>7.798</v>
          </cell>
          <cell r="J77">
            <v>-1.5</v>
          </cell>
        </row>
        <row r="78">
          <cell r="B78">
            <v>14</v>
          </cell>
          <cell r="C78">
            <v>-0.49199999999999999</v>
          </cell>
          <cell r="I78">
            <v>9.298</v>
          </cell>
          <cell r="J78">
            <v>-1.5</v>
          </cell>
        </row>
        <row r="79">
          <cell r="B79">
            <v>15</v>
          </cell>
          <cell r="C79">
            <v>0.36799999999999999</v>
          </cell>
          <cell r="I79">
            <v>10.798</v>
          </cell>
          <cell r="J79">
            <v>-1.5</v>
          </cell>
        </row>
        <row r="80">
          <cell r="B80">
            <v>20</v>
          </cell>
          <cell r="C80">
            <v>0.373</v>
          </cell>
          <cell r="I80">
            <v>11.548</v>
          </cell>
          <cell r="J80">
            <v>-1</v>
          </cell>
        </row>
        <row r="81">
          <cell r="B81">
            <v>25</v>
          </cell>
          <cell r="C81">
            <v>0.378</v>
          </cell>
          <cell r="I81">
            <v>12</v>
          </cell>
          <cell r="J81">
            <v>-0.95799999999999996</v>
          </cell>
        </row>
        <row r="82">
          <cell r="I82">
            <v>13</v>
          </cell>
          <cell r="J82">
            <v>-0.753</v>
          </cell>
        </row>
        <row r="83">
          <cell r="I83">
            <v>14</v>
          </cell>
          <cell r="J83">
            <v>-0.49199999999999999</v>
          </cell>
        </row>
        <row r="84">
          <cell r="I84">
            <v>15</v>
          </cell>
          <cell r="J84">
            <v>0.36799999999999999</v>
          </cell>
        </row>
        <row r="85">
          <cell r="I85">
            <v>20</v>
          </cell>
          <cell r="J85">
            <v>0.373</v>
          </cell>
        </row>
        <row r="86">
          <cell r="I86">
            <v>25</v>
          </cell>
          <cell r="J86">
            <v>0.378</v>
          </cell>
        </row>
        <row r="94">
          <cell r="B94">
            <v>0</v>
          </cell>
          <cell r="C94">
            <v>2.661</v>
          </cell>
        </row>
        <row r="95">
          <cell r="B95">
            <v>5</v>
          </cell>
          <cell r="C95">
            <v>2.6709999999999998</v>
          </cell>
        </row>
        <row r="96">
          <cell r="B96">
            <v>6</v>
          </cell>
          <cell r="C96">
            <v>1.4610000000000001</v>
          </cell>
        </row>
        <row r="97">
          <cell r="B97">
            <v>8</v>
          </cell>
          <cell r="C97">
            <v>1.466</v>
          </cell>
        </row>
        <row r="98">
          <cell r="B98">
            <v>9</v>
          </cell>
          <cell r="C98">
            <v>-8.8999999999999996E-2</v>
          </cell>
        </row>
        <row r="99">
          <cell r="B99">
            <v>10</v>
          </cell>
          <cell r="C99">
            <v>-0.33900000000000002</v>
          </cell>
        </row>
        <row r="100">
          <cell r="B100">
            <v>11</v>
          </cell>
          <cell r="C100">
            <v>-0.49</v>
          </cell>
          <cell r="I100">
            <v>0</v>
          </cell>
          <cell r="J100">
            <v>2.661</v>
          </cell>
        </row>
        <row r="101">
          <cell r="B101">
            <v>12</v>
          </cell>
          <cell r="C101">
            <v>-0.68</v>
          </cell>
          <cell r="I101">
            <v>5</v>
          </cell>
          <cell r="J101">
            <v>2.6709999999999998</v>
          </cell>
        </row>
        <row r="102">
          <cell r="B102">
            <v>14</v>
          </cell>
          <cell r="C102">
            <v>-0.72899999999999998</v>
          </cell>
          <cell r="I102">
            <v>6</v>
          </cell>
          <cell r="J102">
            <v>1.4610000000000001</v>
          </cell>
        </row>
        <row r="103">
          <cell r="B103">
            <v>16</v>
          </cell>
          <cell r="C103">
            <v>-0.67400000000000004</v>
          </cell>
          <cell r="I103">
            <v>8</v>
          </cell>
          <cell r="J103">
            <v>1.466</v>
          </cell>
        </row>
        <row r="104">
          <cell r="B104">
            <v>17</v>
          </cell>
          <cell r="C104">
            <v>-0.45900000000000002</v>
          </cell>
          <cell r="I104">
            <v>9</v>
          </cell>
          <cell r="J104">
            <v>-8.8999999999999996E-2</v>
          </cell>
        </row>
        <row r="105">
          <cell r="B105">
            <v>18</v>
          </cell>
          <cell r="C105">
            <v>-0.28999999999999998</v>
          </cell>
          <cell r="I105">
            <v>10</v>
          </cell>
          <cell r="J105">
            <v>-0.33900000000000002</v>
          </cell>
        </row>
        <row r="106">
          <cell r="B106">
            <v>19</v>
          </cell>
          <cell r="C106">
            <v>0.17899999999999999</v>
          </cell>
          <cell r="I106">
            <v>11.7415</v>
          </cell>
          <cell r="J106">
            <v>-1.5</v>
          </cell>
        </row>
        <row r="107">
          <cell r="B107">
            <v>20</v>
          </cell>
          <cell r="C107">
            <v>0.111</v>
          </cell>
          <cell r="I107">
            <v>13.2415</v>
          </cell>
          <cell r="J107">
            <v>-1.5</v>
          </cell>
        </row>
        <row r="108">
          <cell r="B108">
            <v>25</v>
          </cell>
          <cell r="C108">
            <v>0.106</v>
          </cell>
          <cell r="I108">
            <v>14.7415</v>
          </cell>
          <cell r="J108">
            <v>-1.5</v>
          </cell>
        </row>
        <row r="109">
          <cell r="B109">
            <v>30</v>
          </cell>
          <cell r="C109">
            <v>0.10100000000000001</v>
          </cell>
          <cell r="I109">
            <v>16.016500000000001</v>
          </cell>
          <cell r="J109">
            <v>-0.65</v>
          </cell>
        </row>
        <row r="110">
          <cell r="I110">
            <v>17</v>
          </cell>
          <cell r="J110">
            <v>-0.45900000000000002</v>
          </cell>
        </row>
        <row r="111">
          <cell r="I111">
            <v>18</v>
          </cell>
          <cell r="J111">
            <v>-0.28999999999999998</v>
          </cell>
        </row>
        <row r="112">
          <cell r="I112">
            <v>19</v>
          </cell>
          <cell r="J112">
            <v>0.17899999999999999</v>
          </cell>
        </row>
        <row r="113">
          <cell r="I113">
            <v>20</v>
          </cell>
          <cell r="J113">
            <v>0.111</v>
          </cell>
        </row>
        <row r="114">
          <cell r="I114">
            <v>25</v>
          </cell>
          <cell r="J114">
            <v>0.106</v>
          </cell>
        </row>
        <row r="115">
          <cell r="I115">
            <v>30</v>
          </cell>
          <cell r="J115">
            <v>0.10100000000000001</v>
          </cell>
        </row>
        <row r="121">
          <cell r="B121">
            <v>0</v>
          </cell>
          <cell r="C121">
            <v>2.4409999999999998</v>
          </cell>
        </row>
        <row r="122">
          <cell r="B122">
            <v>4</v>
          </cell>
          <cell r="C122">
            <v>2.4460000000000002</v>
          </cell>
          <cell r="I122">
            <v>4</v>
          </cell>
          <cell r="J122">
            <v>2.4460000000000002</v>
          </cell>
        </row>
        <row r="123">
          <cell r="B123">
            <v>6</v>
          </cell>
          <cell r="C123">
            <v>-0.29899999999999999</v>
          </cell>
          <cell r="I123">
            <v>6</v>
          </cell>
          <cell r="J123">
            <v>-0.29899999999999999</v>
          </cell>
        </row>
        <row r="124">
          <cell r="B124">
            <v>8</v>
          </cell>
          <cell r="C124">
            <v>-0.83399999999999996</v>
          </cell>
          <cell r="I124">
            <v>8</v>
          </cell>
          <cell r="J124">
            <v>-0.83399999999999996</v>
          </cell>
        </row>
        <row r="125">
          <cell r="B125">
            <v>9</v>
          </cell>
          <cell r="C125">
            <v>-0.98899999999999999</v>
          </cell>
          <cell r="I125">
            <v>8.9990000000000006</v>
          </cell>
          <cell r="J125">
            <v>-1.5</v>
          </cell>
        </row>
        <row r="126">
          <cell r="B126">
            <v>10</v>
          </cell>
          <cell r="C126">
            <v>-1.05</v>
          </cell>
          <cell r="I126">
            <v>10.499000000000001</v>
          </cell>
          <cell r="J126">
            <v>-1.5</v>
          </cell>
        </row>
        <row r="127">
          <cell r="B127">
            <v>11</v>
          </cell>
          <cell r="C127">
            <v>-0.99</v>
          </cell>
          <cell r="I127">
            <v>11.999000000000001</v>
          </cell>
          <cell r="J127">
            <v>-1.5</v>
          </cell>
        </row>
        <row r="128">
          <cell r="B128">
            <v>13</v>
          </cell>
          <cell r="C128">
            <v>-0.79500000000000004</v>
          </cell>
          <cell r="I128">
            <v>13.124000000000001</v>
          </cell>
          <cell r="J128">
            <v>-0.75</v>
          </cell>
        </row>
        <row r="129">
          <cell r="B129">
            <v>15</v>
          </cell>
          <cell r="C129">
            <v>-0.53400000000000003</v>
          </cell>
          <cell r="I129">
            <v>15</v>
          </cell>
          <cell r="J129">
            <v>-0.53400000000000003</v>
          </cell>
        </row>
        <row r="130">
          <cell r="B130">
            <v>16</v>
          </cell>
          <cell r="C130">
            <v>0.39600000000000002</v>
          </cell>
          <cell r="I130">
            <v>16</v>
          </cell>
          <cell r="J130">
            <v>0.39600000000000002</v>
          </cell>
        </row>
        <row r="131">
          <cell r="B131">
            <v>18</v>
          </cell>
          <cell r="C131">
            <v>0.38100000000000001</v>
          </cell>
          <cell r="I131">
            <v>18</v>
          </cell>
          <cell r="J131">
            <v>0.38100000000000001</v>
          </cell>
        </row>
        <row r="132">
          <cell r="B132">
            <v>20</v>
          </cell>
          <cell r="C132">
            <v>-3.4000000000000002E-2</v>
          </cell>
          <cell r="I132">
            <v>20</v>
          </cell>
          <cell r="J132">
            <v>-3.4000000000000002E-2</v>
          </cell>
        </row>
        <row r="133">
          <cell r="B133">
            <v>22</v>
          </cell>
          <cell r="C133">
            <v>-0.83399999999999996</v>
          </cell>
          <cell r="I133">
            <v>22</v>
          </cell>
          <cell r="J133">
            <v>-0.83399999999999996</v>
          </cell>
        </row>
        <row r="134">
          <cell r="B134">
            <v>24</v>
          </cell>
          <cell r="C134">
            <v>-0.89500000000000002</v>
          </cell>
          <cell r="I134">
            <v>24</v>
          </cell>
          <cell r="J134">
            <v>-0.89500000000000002</v>
          </cell>
        </row>
        <row r="147">
          <cell r="B147">
            <v>0</v>
          </cell>
          <cell r="C147">
            <v>2.3519999999999999</v>
          </cell>
        </row>
        <row r="148">
          <cell r="B148">
            <v>4</v>
          </cell>
          <cell r="C148">
            <v>2.355</v>
          </cell>
        </row>
        <row r="149">
          <cell r="B149">
            <v>5</v>
          </cell>
          <cell r="C149">
            <v>1.504</v>
          </cell>
        </row>
        <row r="150">
          <cell r="B150">
            <v>6</v>
          </cell>
          <cell r="C150">
            <v>1.4550000000000001</v>
          </cell>
        </row>
        <row r="151">
          <cell r="B151">
            <v>7</v>
          </cell>
          <cell r="C151">
            <v>-8.5000000000000006E-2</v>
          </cell>
          <cell r="I151">
            <v>0</v>
          </cell>
          <cell r="J151">
            <v>2.3519999999999999</v>
          </cell>
        </row>
        <row r="152">
          <cell r="B152">
            <v>9</v>
          </cell>
          <cell r="C152">
            <v>-0.34499999999999997</v>
          </cell>
          <cell r="I152">
            <v>4</v>
          </cell>
          <cell r="J152">
            <v>2.355</v>
          </cell>
        </row>
        <row r="153">
          <cell r="B153">
            <v>10</v>
          </cell>
          <cell r="C153">
            <v>-0.48799999999999999</v>
          </cell>
          <cell r="I153">
            <v>5</v>
          </cell>
          <cell r="J153">
            <v>1.504</v>
          </cell>
        </row>
        <row r="154">
          <cell r="B154">
            <v>11</v>
          </cell>
          <cell r="C154">
            <v>-0.54</v>
          </cell>
          <cell r="I154">
            <v>6</v>
          </cell>
          <cell r="J154">
            <v>1.4550000000000001</v>
          </cell>
        </row>
        <row r="155">
          <cell r="B155">
            <v>12</v>
          </cell>
          <cell r="C155">
            <v>-0.49</v>
          </cell>
          <cell r="I155">
            <v>7</v>
          </cell>
          <cell r="J155">
            <v>-8.5000000000000006E-2</v>
          </cell>
        </row>
        <row r="156">
          <cell r="B156">
            <v>13</v>
          </cell>
          <cell r="C156">
            <v>-0.29099999999999998</v>
          </cell>
          <cell r="I156">
            <v>8</v>
          </cell>
          <cell r="J156">
            <v>-0.34499999999999997</v>
          </cell>
        </row>
        <row r="157">
          <cell r="B157">
            <v>15</v>
          </cell>
          <cell r="C157">
            <v>-0.14000000000000001</v>
          </cell>
          <cell r="I157">
            <v>9.7324999999999999</v>
          </cell>
          <cell r="J157">
            <v>-1.5</v>
          </cell>
        </row>
        <row r="158">
          <cell r="B158">
            <v>16</v>
          </cell>
          <cell r="C158">
            <v>0.40899999999999997</v>
          </cell>
          <cell r="I158">
            <v>11.2325</v>
          </cell>
          <cell r="J158">
            <v>-1.5</v>
          </cell>
        </row>
        <row r="159">
          <cell r="B159">
            <v>20</v>
          </cell>
          <cell r="C159">
            <v>0.4</v>
          </cell>
          <cell r="I159">
            <v>12.7325</v>
          </cell>
          <cell r="J159">
            <v>-1.5</v>
          </cell>
        </row>
        <row r="160">
          <cell r="B160">
            <v>25</v>
          </cell>
          <cell r="C160">
            <v>0.36</v>
          </cell>
          <cell r="I160">
            <v>14.772500000000001</v>
          </cell>
          <cell r="J160">
            <v>-0.14000000000000001</v>
          </cell>
        </row>
        <row r="161">
          <cell r="I161">
            <v>15</v>
          </cell>
          <cell r="J161">
            <v>-0.14000000000000001</v>
          </cell>
        </row>
        <row r="162">
          <cell r="I162">
            <v>16</v>
          </cell>
          <cell r="J162">
            <v>0.40899999999999997</v>
          </cell>
        </row>
        <row r="163">
          <cell r="I163">
            <v>20</v>
          </cell>
          <cell r="J163">
            <v>0.4</v>
          </cell>
        </row>
        <row r="164">
          <cell r="I164">
            <v>25</v>
          </cell>
          <cell r="J164">
            <v>0.36</v>
          </cell>
        </row>
        <row r="173">
          <cell r="B173">
            <v>0</v>
          </cell>
          <cell r="C173">
            <v>2.085</v>
          </cell>
        </row>
        <row r="174">
          <cell r="B174">
            <v>4</v>
          </cell>
          <cell r="C174">
            <v>2.09</v>
          </cell>
          <cell r="I174">
            <v>4</v>
          </cell>
          <cell r="J174">
            <v>2.09</v>
          </cell>
        </row>
        <row r="175">
          <cell r="B175">
            <v>6</v>
          </cell>
          <cell r="C175">
            <v>0.02</v>
          </cell>
          <cell r="I175">
            <v>6</v>
          </cell>
          <cell r="J175">
            <v>0.02</v>
          </cell>
        </row>
        <row r="176">
          <cell r="B176">
            <v>8</v>
          </cell>
          <cell r="C176">
            <v>-0.33100000000000002</v>
          </cell>
          <cell r="I176">
            <v>7</v>
          </cell>
          <cell r="J176">
            <v>-0.13</v>
          </cell>
        </row>
        <row r="177">
          <cell r="B177">
            <v>9</v>
          </cell>
          <cell r="C177">
            <v>-0.56200000000000006</v>
          </cell>
          <cell r="I177">
            <v>9.0549999999999997</v>
          </cell>
          <cell r="J177">
            <v>-1.5</v>
          </cell>
        </row>
        <row r="178">
          <cell r="B178">
            <v>10</v>
          </cell>
          <cell r="C178">
            <v>-0.62</v>
          </cell>
          <cell r="I178">
            <v>10.555</v>
          </cell>
          <cell r="J178">
            <v>-1.5</v>
          </cell>
        </row>
        <row r="179">
          <cell r="B179">
            <v>11</v>
          </cell>
          <cell r="C179">
            <v>-0.56100000000000005</v>
          </cell>
          <cell r="I179">
            <v>12.055</v>
          </cell>
          <cell r="J179">
            <v>-1.5</v>
          </cell>
        </row>
        <row r="180">
          <cell r="B180">
            <v>12</v>
          </cell>
          <cell r="C180">
            <v>-0.38</v>
          </cell>
          <cell r="I180">
            <v>14.094999999999999</v>
          </cell>
          <cell r="J180">
            <v>-0.14000000000000001</v>
          </cell>
        </row>
        <row r="181">
          <cell r="B181">
            <v>14</v>
          </cell>
          <cell r="C181">
            <v>-0.13100000000000001</v>
          </cell>
          <cell r="I181">
            <v>15</v>
          </cell>
          <cell r="J181">
            <v>0</v>
          </cell>
        </row>
        <row r="182">
          <cell r="B182">
            <v>15</v>
          </cell>
          <cell r="C182">
            <v>0</v>
          </cell>
          <cell r="I182">
            <v>16</v>
          </cell>
          <cell r="J182">
            <v>0.37</v>
          </cell>
        </row>
        <row r="183">
          <cell r="B183">
            <v>16</v>
          </cell>
          <cell r="C183">
            <v>0.37</v>
          </cell>
          <cell r="I183">
            <v>20</v>
          </cell>
          <cell r="J183">
            <v>0.36499999999999999</v>
          </cell>
        </row>
        <row r="184">
          <cell r="B184">
            <v>20</v>
          </cell>
          <cell r="C184">
            <v>0.36499999999999999</v>
          </cell>
          <cell r="I184">
            <v>25</v>
          </cell>
          <cell r="J184">
            <v>0.35499999999999998</v>
          </cell>
        </row>
        <row r="185">
          <cell r="B185">
            <v>25</v>
          </cell>
          <cell r="C185">
            <v>0.35499999999999998</v>
          </cell>
        </row>
        <row r="199">
          <cell r="B199">
            <v>0</v>
          </cell>
          <cell r="C199">
            <v>2.3210000000000002</v>
          </cell>
        </row>
        <row r="200">
          <cell r="B200">
            <v>5</v>
          </cell>
          <cell r="C200">
            <v>2.3260000000000001</v>
          </cell>
        </row>
        <row r="201">
          <cell r="B201">
            <v>7</v>
          </cell>
          <cell r="C201">
            <v>-0.245</v>
          </cell>
        </row>
        <row r="202">
          <cell r="B202">
            <v>9</v>
          </cell>
          <cell r="C202">
            <v>-0.55000000000000004</v>
          </cell>
        </row>
        <row r="203">
          <cell r="B203">
            <v>10</v>
          </cell>
          <cell r="C203">
            <v>-0.75900000000000001</v>
          </cell>
        </row>
        <row r="204">
          <cell r="B204">
            <v>11</v>
          </cell>
          <cell r="C204">
            <v>-0.81399999999999995</v>
          </cell>
        </row>
        <row r="205">
          <cell r="B205">
            <v>12</v>
          </cell>
          <cell r="C205">
            <v>-0.754</v>
          </cell>
          <cell r="I205">
            <v>0</v>
          </cell>
          <cell r="J205">
            <v>2.3210000000000002</v>
          </cell>
        </row>
        <row r="206">
          <cell r="B206">
            <v>13</v>
          </cell>
          <cell r="C206">
            <v>-0.61399999999999999</v>
          </cell>
          <cell r="I206">
            <v>5</v>
          </cell>
          <cell r="J206">
            <v>2.3260000000000001</v>
          </cell>
        </row>
        <row r="207">
          <cell r="B207">
            <v>15</v>
          </cell>
          <cell r="C207">
            <v>-0.34499999999999997</v>
          </cell>
          <cell r="I207">
            <v>7</v>
          </cell>
          <cell r="J207">
            <v>-0.245</v>
          </cell>
        </row>
        <row r="208">
          <cell r="B208">
            <v>16</v>
          </cell>
          <cell r="C208">
            <v>-0.19400000000000001</v>
          </cell>
          <cell r="I208">
            <v>8</v>
          </cell>
          <cell r="J208">
            <v>-0.4</v>
          </cell>
        </row>
        <row r="209">
          <cell r="B209">
            <v>17</v>
          </cell>
          <cell r="C209">
            <v>0.51600000000000001</v>
          </cell>
          <cell r="I209">
            <v>9.65</v>
          </cell>
          <cell r="J209">
            <v>-1.5</v>
          </cell>
        </row>
        <row r="210">
          <cell r="B210">
            <v>20</v>
          </cell>
          <cell r="C210">
            <v>0.52500000000000002</v>
          </cell>
          <cell r="I210">
            <v>11.15</v>
          </cell>
          <cell r="J210">
            <v>-1.5</v>
          </cell>
        </row>
        <row r="211">
          <cell r="B211">
            <v>25</v>
          </cell>
          <cell r="C211">
            <v>0.53100000000000003</v>
          </cell>
          <cell r="I211">
            <v>12.65</v>
          </cell>
          <cell r="J211">
            <v>-1.5</v>
          </cell>
        </row>
        <row r="212">
          <cell r="I212">
            <v>14.3</v>
          </cell>
          <cell r="J212">
            <v>-0.4</v>
          </cell>
        </row>
        <row r="213">
          <cell r="I213">
            <v>15</v>
          </cell>
          <cell r="J213">
            <v>-0.34499999999999997</v>
          </cell>
        </row>
        <row r="214">
          <cell r="I214">
            <v>16</v>
          </cell>
          <cell r="J214">
            <v>-0.19400000000000001</v>
          </cell>
        </row>
        <row r="215">
          <cell r="I215">
            <v>17</v>
          </cell>
          <cell r="J215">
            <v>0.51600000000000001</v>
          </cell>
        </row>
        <row r="216">
          <cell r="I216">
            <v>20</v>
          </cell>
          <cell r="J216">
            <v>0.52500000000000002</v>
          </cell>
        </row>
        <row r="217">
          <cell r="I217">
            <v>25</v>
          </cell>
          <cell r="J217">
            <v>0.53100000000000003</v>
          </cell>
        </row>
        <row r="227">
          <cell r="B227">
            <v>0</v>
          </cell>
          <cell r="C227">
            <v>2.1440000000000001</v>
          </cell>
        </row>
        <row r="228">
          <cell r="B228">
            <v>4</v>
          </cell>
          <cell r="C228">
            <v>2.1539999999999999</v>
          </cell>
        </row>
        <row r="229">
          <cell r="B229">
            <v>4.5</v>
          </cell>
          <cell r="C229">
            <v>1.6539999999999999</v>
          </cell>
        </row>
        <row r="230">
          <cell r="B230">
            <v>6</v>
          </cell>
          <cell r="C230">
            <v>1.629</v>
          </cell>
        </row>
        <row r="231">
          <cell r="B231">
            <v>8</v>
          </cell>
          <cell r="C231">
            <v>-0.34599999999999997</v>
          </cell>
        </row>
        <row r="232">
          <cell r="B232">
            <v>9</v>
          </cell>
          <cell r="C232">
            <v>-0.59099999999999997</v>
          </cell>
        </row>
        <row r="233">
          <cell r="B233">
            <v>10</v>
          </cell>
          <cell r="C233">
            <v>-0.79700000000000004</v>
          </cell>
        </row>
        <row r="234">
          <cell r="B234">
            <v>11</v>
          </cell>
          <cell r="C234">
            <v>-0.84599999999999997</v>
          </cell>
          <cell r="I234">
            <v>0</v>
          </cell>
          <cell r="J234">
            <v>2.1440000000000001</v>
          </cell>
        </row>
        <row r="235">
          <cell r="B235">
            <v>12</v>
          </cell>
          <cell r="C235">
            <v>-0.79400000000000004</v>
          </cell>
          <cell r="I235">
            <v>4</v>
          </cell>
          <cell r="J235">
            <v>2.1539999999999999</v>
          </cell>
        </row>
        <row r="236">
          <cell r="B236">
            <v>14</v>
          </cell>
          <cell r="C236">
            <v>-0.58599999999999997</v>
          </cell>
          <cell r="I236">
            <v>4.5</v>
          </cell>
          <cell r="J236">
            <v>1.6539999999999999</v>
          </cell>
        </row>
        <row r="237">
          <cell r="B237">
            <v>15</v>
          </cell>
          <cell r="C237">
            <v>-0.34599999999999997</v>
          </cell>
          <cell r="I237">
            <v>6</v>
          </cell>
          <cell r="J237">
            <v>1.629</v>
          </cell>
        </row>
        <row r="238">
          <cell r="B238">
            <v>16</v>
          </cell>
          <cell r="C238">
            <v>0.314</v>
          </cell>
          <cell r="I238">
            <v>8</v>
          </cell>
          <cell r="J238">
            <v>-0.34599999999999997</v>
          </cell>
        </row>
        <row r="239">
          <cell r="B239">
            <v>20</v>
          </cell>
          <cell r="C239">
            <v>0.309</v>
          </cell>
          <cell r="I239">
            <v>9.7309999999999999</v>
          </cell>
          <cell r="J239">
            <v>-1.5</v>
          </cell>
        </row>
        <row r="240">
          <cell r="B240">
            <v>25</v>
          </cell>
          <cell r="C240">
            <v>0.30399999999999999</v>
          </cell>
          <cell r="I240">
            <v>11.231</v>
          </cell>
          <cell r="J240">
            <v>-1.5</v>
          </cell>
        </row>
        <row r="241">
          <cell r="I241">
            <v>12.731</v>
          </cell>
          <cell r="J241">
            <v>-1.5</v>
          </cell>
        </row>
        <row r="242">
          <cell r="I242">
            <v>14.231</v>
          </cell>
          <cell r="J242">
            <v>-0.5</v>
          </cell>
        </row>
        <row r="243">
          <cell r="I243">
            <v>15</v>
          </cell>
          <cell r="J243">
            <v>-0.34599999999999997</v>
          </cell>
        </row>
        <row r="244">
          <cell r="I244">
            <v>16</v>
          </cell>
          <cell r="J244">
            <v>0.314</v>
          </cell>
        </row>
        <row r="245">
          <cell r="I245">
            <v>20</v>
          </cell>
          <cell r="J245">
            <v>0.309</v>
          </cell>
        </row>
        <row r="246">
          <cell r="I246">
            <v>25</v>
          </cell>
          <cell r="J246">
            <v>0.30399999999999999</v>
          </cell>
        </row>
        <row r="253">
          <cell r="B253">
            <v>0</v>
          </cell>
          <cell r="C253">
            <v>0.46200000000000002</v>
          </cell>
        </row>
        <row r="254">
          <cell r="B254">
            <v>5</v>
          </cell>
          <cell r="C254">
            <v>0.45900000000000002</v>
          </cell>
        </row>
        <row r="255">
          <cell r="B255">
            <v>10</v>
          </cell>
          <cell r="C255">
            <v>0.45200000000000001</v>
          </cell>
        </row>
        <row r="256">
          <cell r="B256">
            <v>11</v>
          </cell>
          <cell r="C256">
            <v>-0.14799999999999999</v>
          </cell>
        </row>
        <row r="257">
          <cell r="B257">
            <v>12</v>
          </cell>
          <cell r="C257">
            <v>-0.39900000000000002</v>
          </cell>
        </row>
        <row r="258">
          <cell r="B258">
            <v>13</v>
          </cell>
          <cell r="C258">
            <v>-0.59299999999999997</v>
          </cell>
        </row>
        <row r="259">
          <cell r="B259">
            <v>14</v>
          </cell>
          <cell r="C259">
            <v>-0.64800000000000002</v>
          </cell>
          <cell r="I259">
            <v>0</v>
          </cell>
          <cell r="J259">
            <v>0.46200000000000002</v>
          </cell>
        </row>
        <row r="260">
          <cell r="B260">
            <v>15</v>
          </cell>
          <cell r="C260">
            <v>-0.59799999999999998</v>
          </cell>
          <cell r="I260">
            <v>5</v>
          </cell>
          <cell r="J260">
            <v>0.45900000000000002</v>
          </cell>
        </row>
        <row r="261">
          <cell r="B261">
            <v>16</v>
          </cell>
          <cell r="C261">
            <v>-0.44800000000000001</v>
          </cell>
          <cell r="I261">
            <v>9.75</v>
          </cell>
          <cell r="J261">
            <v>0.45200000000000001</v>
          </cell>
        </row>
        <row r="262">
          <cell r="B262">
            <v>17</v>
          </cell>
          <cell r="C262">
            <v>-0.16800000000000001</v>
          </cell>
          <cell r="I262">
            <v>12.678000000000001</v>
          </cell>
          <cell r="J262">
            <v>-1.5</v>
          </cell>
        </row>
        <row r="263">
          <cell r="B263">
            <v>18</v>
          </cell>
          <cell r="C263">
            <v>0.40100000000000002</v>
          </cell>
          <cell r="I263">
            <v>14.178000000000001</v>
          </cell>
          <cell r="J263">
            <v>-1.5</v>
          </cell>
        </row>
        <row r="264">
          <cell r="B264">
            <v>25</v>
          </cell>
          <cell r="C264">
            <v>0.40699999999999997</v>
          </cell>
          <cell r="I264">
            <v>15.678000000000001</v>
          </cell>
          <cell r="J264">
            <v>-1.5</v>
          </cell>
        </row>
        <row r="265">
          <cell r="B265">
            <v>30</v>
          </cell>
          <cell r="C265">
            <v>0.41199999999999998</v>
          </cell>
          <cell r="I265">
            <v>18.527999999999999</v>
          </cell>
          <cell r="J265">
            <v>0.4</v>
          </cell>
        </row>
        <row r="266">
          <cell r="I266">
            <v>25</v>
          </cell>
          <cell r="J266">
            <v>0.40699999999999997</v>
          </cell>
        </row>
        <row r="267">
          <cell r="I267">
            <v>30</v>
          </cell>
          <cell r="J267">
            <v>0.41199999999999998</v>
          </cell>
        </row>
        <row r="280">
          <cell r="B280">
            <v>0</v>
          </cell>
          <cell r="C280">
            <v>0.498</v>
          </cell>
        </row>
        <row r="281">
          <cell r="B281">
            <v>5</v>
          </cell>
          <cell r="C281">
            <v>0.503</v>
          </cell>
        </row>
        <row r="282">
          <cell r="B282">
            <v>10</v>
          </cell>
          <cell r="C282">
            <v>0.51300000000000001</v>
          </cell>
        </row>
        <row r="283">
          <cell r="B283">
            <v>11</v>
          </cell>
          <cell r="C283">
            <v>-0.22700000000000001</v>
          </cell>
        </row>
        <row r="284">
          <cell r="B284">
            <v>12</v>
          </cell>
          <cell r="C284">
            <v>-0.45800000000000002</v>
          </cell>
        </row>
        <row r="285">
          <cell r="B285">
            <v>14</v>
          </cell>
          <cell r="C285">
            <v>-0.65200000000000002</v>
          </cell>
        </row>
        <row r="286">
          <cell r="B286">
            <v>15</v>
          </cell>
          <cell r="C286">
            <v>-0.70699999999999996</v>
          </cell>
          <cell r="I286">
            <v>0</v>
          </cell>
          <cell r="J286">
            <v>0.498</v>
          </cell>
        </row>
        <row r="287">
          <cell r="B287">
            <v>16</v>
          </cell>
          <cell r="C287">
            <v>-0.64700000000000002</v>
          </cell>
          <cell r="I287">
            <v>5</v>
          </cell>
          <cell r="J287">
            <v>0.503</v>
          </cell>
        </row>
        <row r="288">
          <cell r="B288">
            <v>17</v>
          </cell>
          <cell r="C288">
            <v>-0.47699999999999998</v>
          </cell>
          <cell r="I288">
            <v>10</v>
          </cell>
          <cell r="J288">
            <v>0.51300000000000001</v>
          </cell>
        </row>
        <row r="289">
          <cell r="B289">
            <v>18</v>
          </cell>
          <cell r="C289">
            <v>-0.22800000000000001</v>
          </cell>
          <cell r="I289">
            <v>11</v>
          </cell>
          <cell r="J289">
            <v>-0.22700000000000001</v>
          </cell>
        </row>
        <row r="290">
          <cell r="B290">
            <v>20</v>
          </cell>
          <cell r="C290">
            <v>2.1739999999999999</v>
          </cell>
          <cell r="I290">
            <v>12.9095</v>
          </cell>
          <cell r="J290">
            <v>-1.5</v>
          </cell>
        </row>
        <row r="291">
          <cell r="B291">
            <v>23</v>
          </cell>
          <cell r="C291">
            <v>2.173</v>
          </cell>
          <cell r="I291">
            <v>14.4095</v>
          </cell>
          <cell r="J291">
            <v>-1.5</v>
          </cell>
        </row>
        <row r="292">
          <cell r="I292">
            <v>15.9095</v>
          </cell>
          <cell r="J292">
            <v>-1.5</v>
          </cell>
        </row>
        <row r="293">
          <cell r="I293">
            <v>17.784500000000001</v>
          </cell>
          <cell r="J293">
            <v>-0.25</v>
          </cell>
        </row>
        <row r="294">
          <cell r="I294">
            <v>18</v>
          </cell>
          <cell r="J294">
            <v>-0.22800000000000001</v>
          </cell>
        </row>
        <row r="295">
          <cell r="I295">
            <v>20</v>
          </cell>
          <cell r="J295">
            <v>2.1739999999999999</v>
          </cell>
        </row>
        <row r="296">
          <cell r="I296">
            <v>23</v>
          </cell>
          <cell r="J296">
            <v>2.173</v>
          </cell>
        </row>
        <row r="307">
          <cell r="B307">
            <v>0</v>
          </cell>
          <cell r="C307">
            <v>0.51300000000000001</v>
          </cell>
        </row>
        <row r="308">
          <cell r="B308">
            <v>5</v>
          </cell>
          <cell r="C308">
            <v>0.51800000000000002</v>
          </cell>
        </row>
        <row r="309">
          <cell r="B309">
            <v>10</v>
          </cell>
          <cell r="C309">
            <v>0.52300000000000002</v>
          </cell>
        </row>
        <row r="310">
          <cell r="B310">
            <v>11</v>
          </cell>
          <cell r="C310">
            <v>-2.8000000000000001E-2</v>
          </cell>
        </row>
        <row r="311">
          <cell r="B311">
            <v>12</v>
          </cell>
          <cell r="C311">
            <v>-0.377</v>
          </cell>
        </row>
        <row r="312">
          <cell r="B312">
            <v>13</v>
          </cell>
          <cell r="C312">
            <v>-0.55200000000000005</v>
          </cell>
        </row>
        <row r="313">
          <cell r="B313">
            <v>15</v>
          </cell>
          <cell r="C313">
            <v>-0.60699999999999998</v>
          </cell>
        </row>
        <row r="314">
          <cell r="B314">
            <v>17</v>
          </cell>
          <cell r="C314">
            <v>-0.54800000000000004</v>
          </cell>
          <cell r="I314">
            <v>0</v>
          </cell>
          <cell r="J314">
            <v>0.51300000000000001</v>
          </cell>
        </row>
        <row r="315">
          <cell r="B315">
            <v>18</v>
          </cell>
          <cell r="C315">
            <v>-0.38700000000000001</v>
          </cell>
          <cell r="I315">
            <v>5</v>
          </cell>
          <cell r="J315">
            <v>0.51800000000000002</v>
          </cell>
        </row>
        <row r="316">
          <cell r="B316">
            <v>19</v>
          </cell>
          <cell r="C316">
            <v>-3.3000000000000002E-2</v>
          </cell>
          <cell r="I316">
            <v>10</v>
          </cell>
          <cell r="J316">
            <v>0.52300000000000002</v>
          </cell>
        </row>
        <row r="317">
          <cell r="B317">
            <v>20</v>
          </cell>
          <cell r="C317">
            <v>2.1230000000000002</v>
          </cell>
          <cell r="I317">
            <v>11</v>
          </cell>
          <cell r="J317">
            <v>-2.8000000000000001E-2</v>
          </cell>
        </row>
        <row r="318">
          <cell r="B318">
            <v>23</v>
          </cell>
          <cell r="C318">
            <v>2.1179999999999999</v>
          </cell>
          <cell r="I318">
            <v>13.208</v>
          </cell>
          <cell r="J318">
            <v>-1.5</v>
          </cell>
        </row>
        <row r="319">
          <cell r="I319">
            <v>14.708</v>
          </cell>
          <cell r="J319">
            <v>-1.5</v>
          </cell>
        </row>
        <row r="320">
          <cell r="I320">
            <v>16.207999999999998</v>
          </cell>
          <cell r="J320">
            <v>-1.5</v>
          </cell>
        </row>
        <row r="321">
          <cell r="I321">
            <v>17.933</v>
          </cell>
          <cell r="J321">
            <v>-0.35</v>
          </cell>
        </row>
        <row r="322">
          <cell r="I322">
            <v>18</v>
          </cell>
          <cell r="J322">
            <v>-0.38700000000000001</v>
          </cell>
        </row>
        <row r="323">
          <cell r="I323">
            <v>19</v>
          </cell>
          <cell r="J323">
            <v>-3.3000000000000002E-2</v>
          </cell>
        </row>
        <row r="324">
          <cell r="I324">
            <v>20</v>
          </cell>
          <cell r="J324">
            <v>2.1230000000000002</v>
          </cell>
        </row>
        <row r="325">
          <cell r="I325">
            <v>23</v>
          </cell>
          <cell r="J325">
            <v>2.1179999999999999</v>
          </cell>
        </row>
        <row r="334">
          <cell r="B334">
            <v>0</v>
          </cell>
          <cell r="C334">
            <v>0.41199999999999998</v>
          </cell>
        </row>
        <row r="335">
          <cell r="B335">
            <v>5</v>
          </cell>
          <cell r="C335">
            <v>0.40699999999999997</v>
          </cell>
        </row>
        <row r="336">
          <cell r="B336">
            <v>10</v>
          </cell>
          <cell r="C336">
            <v>0.40200000000000002</v>
          </cell>
        </row>
        <row r="337">
          <cell r="B337">
            <v>11</v>
          </cell>
          <cell r="C337">
            <v>0.252</v>
          </cell>
        </row>
        <row r="338">
          <cell r="B338">
            <v>12</v>
          </cell>
          <cell r="C338">
            <v>4.5999999999999999E-2</v>
          </cell>
        </row>
        <row r="339">
          <cell r="B339">
            <v>13</v>
          </cell>
          <cell r="C339">
            <v>-0.14499999999999999</v>
          </cell>
        </row>
        <row r="340">
          <cell r="B340">
            <v>14</v>
          </cell>
          <cell r="C340">
            <v>-0.19800000000000001</v>
          </cell>
        </row>
        <row r="341">
          <cell r="B341">
            <v>15</v>
          </cell>
          <cell r="C341">
            <v>-0.14299999999999999</v>
          </cell>
          <cell r="I341">
            <v>0</v>
          </cell>
          <cell r="J341">
            <v>0.41199999999999998</v>
          </cell>
        </row>
        <row r="342">
          <cell r="B342">
            <v>16</v>
          </cell>
          <cell r="C342">
            <v>2E-3</v>
          </cell>
          <cell r="I342">
            <v>5</v>
          </cell>
          <cell r="J342">
            <v>0.40699999999999997</v>
          </cell>
        </row>
        <row r="343">
          <cell r="B343">
            <v>17</v>
          </cell>
          <cell r="C343">
            <v>0.20200000000000001</v>
          </cell>
          <cell r="I343">
            <v>8.5</v>
          </cell>
          <cell r="J343">
            <v>0.40200000000000002</v>
          </cell>
        </row>
        <row r="344">
          <cell r="B344">
            <v>18</v>
          </cell>
          <cell r="C344">
            <v>1.6919999999999999</v>
          </cell>
          <cell r="I344">
            <v>11.353</v>
          </cell>
          <cell r="J344">
            <v>-1.5</v>
          </cell>
        </row>
        <row r="345">
          <cell r="B345">
            <v>19</v>
          </cell>
          <cell r="C345">
            <v>1.6870000000000001</v>
          </cell>
          <cell r="I345">
            <v>12.853</v>
          </cell>
          <cell r="J345">
            <v>-1.5</v>
          </cell>
        </row>
        <row r="346">
          <cell r="B346">
            <v>20</v>
          </cell>
          <cell r="C346">
            <v>0.312</v>
          </cell>
          <cell r="I346">
            <v>14.353</v>
          </cell>
          <cell r="J346">
            <v>-1.5</v>
          </cell>
        </row>
        <row r="347">
          <cell r="B347">
            <v>22</v>
          </cell>
          <cell r="C347">
            <v>-0.68799999999999994</v>
          </cell>
          <cell r="I347">
            <v>16.905999999999999</v>
          </cell>
          <cell r="J347">
            <v>0.20200000000000001</v>
          </cell>
        </row>
        <row r="348">
          <cell r="B348">
            <v>23</v>
          </cell>
          <cell r="C348">
            <v>-1.0880000000000001</v>
          </cell>
          <cell r="I348">
            <v>17</v>
          </cell>
          <cell r="J348">
            <v>0.20200000000000001</v>
          </cell>
        </row>
        <row r="349">
          <cell r="I349">
            <v>18</v>
          </cell>
          <cell r="J349">
            <v>1.6919999999999999</v>
          </cell>
        </row>
        <row r="350">
          <cell r="I350">
            <v>19</v>
          </cell>
          <cell r="J350">
            <v>1.6870000000000001</v>
          </cell>
        </row>
        <row r="351">
          <cell r="I351">
            <v>20</v>
          </cell>
          <cell r="J351">
            <v>0.312</v>
          </cell>
        </row>
        <row r="352">
          <cell r="I352">
            <v>22</v>
          </cell>
          <cell r="J352">
            <v>-0.68799999999999994</v>
          </cell>
        </row>
        <row r="353">
          <cell r="I353">
            <v>23</v>
          </cell>
          <cell r="J353">
            <v>-1.0880000000000001</v>
          </cell>
        </row>
        <row r="360">
          <cell r="B360">
            <v>0</v>
          </cell>
          <cell r="C360">
            <v>0.41199999999999998</v>
          </cell>
        </row>
        <row r="361">
          <cell r="B361">
            <v>5</v>
          </cell>
          <cell r="C361">
            <v>0.40699999999999997</v>
          </cell>
        </row>
        <row r="362">
          <cell r="B362">
            <v>10</v>
          </cell>
          <cell r="C362">
            <v>0.40200000000000002</v>
          </cell>
        </row>
        <row r="363">
          <cell r="B363">
            <v>11</v>
          </cell>
          <cell r="C363">
            <v>0.251</v>
          </cell>
        </row>
        <row r="364">
          <cell r="B364">
            <v>12</v>
          </cell>
          <cell r="C364">
            <v>0.151</v>
          </cell>
        </row>
        <row r="365">
          <cell r="B365">
            <v>12.5</v>
          </cell>
          <cell r="C365">
            <v>-0.13100000000000001</v>
          </cell>
        </row>
        <row r="366">
          <cell r="B366">
            <v>13</v>
          </cell>
          <cell r="C366">
            <v>-0.14799999999999999</v>
          </cell>
        </row>
        <row r="367">
          <cell r="B367">
            <v>13.5</v>
          </cell>
          <cell r="C367">
            <v>-0.13200000000000001</v>
          </cell>
          <cell r="I367">
            <v>0</v>
          </cell>
          <cell r="J367">
            <v>0.41199999999999998</v>
          </cell>
        </row>
        <row r="368">
          <cell r="B368">
            <v>14</v>
          </cell>
          <cell r="C368">
            <v>0.112</v>
          </cell>
          <cell r="I368">
            <v>5</v>
          </cell>
          <cell r="J368">
            <v>0.40699999999999997</v>
          </cell>
        </row>
        <row r="369">
          <cell r="B369">
            <v>15</v>
          </cell>
          <cell r="C369">
            <v>0.24199999999999999</v>
          </cell>
          <cell r="I369">
            <v>9</v>
          </cell>
          <cell r="J369">
            <v>0.40200000000000002</v>
          </cell>
        </row>
        <row r="370">
          <cell r="B370">
            <v>16</v>
          </cell>
          <cell r="C370">
            <v>0.38200000000000001</v>
          </cell>
          <cell r="I370">
            <v>11.853</v>
          </cell>
          <cell r="J370">
            <v>-1.5</v>
          </cell>
        </row>
        <row r="371">
          <cell r="B371">
            <v>20</v>
          </cell>
          <cell r="C371">
            <v>0.39200000000000002</v>
          </cell>
          <cell r="I371">
            <v>13.353</v>
          </cell>
          <cell r="J371">
            <v>-1.5</v>
          </cell>
        </row>
        <row r="372">
          <cell r="B372">
            <v>25</v>
          </cell>
          <cell r="C372">
            <v>0.39700000000000002</v>
          </cell>
          <cell r="I372">
            <v>14.853</v>
          </cell>
          <cell r="J372">
            <v>-1.5</v>
          </cell>
        </row>
        <row r="373">
          <cell r="I373">
            <v>17.676000000000002</v>
          </cell>
          <cell r="J373">
            <v>0.38200000000000001</v>
          </cell>
        </row>
        <row r="374">
          <cell r="I374">
            <v>20</v>
          </cell>
          <cell r="J374">
            <v>0.39200000000000002</v>
          </cell>
        </row>
        <row r="375">
          <cell r="I375">
            <v>25</v>
          </cell>
          <cell r="J375">
            <v>0.39700000000000002</v>
          </cell>
        </row>
        <row r="387">
          <cell r="B387">
            <v>0</v>
          </cell>
          <cell r="C387">
            <v>0.40200000000000002</v>
          </cell>
        </row>
        <row r="388">
          <cell r="B388">
            <v>5</v>
          </cell>
          <cell r="C388">
            <v>0.39200000000000002</v>
          </cell>
        </row>
        <row r="389">
          <cell r="B389">
            <v>10</v>
          </cell>
          <cell r="C389">
            <v>0.38200000000000001</v>
          </cell>
        </row>
        <row r="390">
          <cell r="B390">
            <v>11</v>
          </cell>
          <cell r="C390">
            <v>0.29199999999999998</v>
          </cell>
        </row>
        <row r="391">
          <cell r="B391">
            <v>12</v>
          </cell>
          <cell r="C391">
            <v>0.151</v>
          </cell>
        </row>
        <row r="392">
          <cell r="B392">
            <v>12.5</v>
          </cell>
          <cell r="C392">
            <v>-4.8000000000000001E-2</v>
          </cell>
        </row>
        <row r="393">
          <cell r="B393">
            <v>13</v>
          </cell>
          <cell r="C393">
            <v>-9.8000000000000004E-2</v>
          </cell>
        </row>
        <row r="394">
          <cell r="B394">
            <v>13.5</v>
          </cell>
          <cell r="C394">
            <v>-4.9000000000000002E-2</v>
          </cell>
          <cell r="I394">
            <v>0</v>
          </cell>
          <cell r="J394">
            <v>0.40200000000000002</v>
          </cell>
        </row>
        <row r="395">
          <cell r="B395">
            <v>14</v>
          </cell>
          <cell r="C395">
            <v>0.10199999999999999</v>
          </cell>
          <cell r="I395">
            <v>5</v>
          </cell>
          <cell r="J395">
            <v>0.39200000000000002</v>
          </cell>
        </row>
        <row r="396">
          <cell r="B396">
            <v>15</v>
          </cell>
          <cell r="C396">
            <v>0.35099999999999998</v>
          </cell>
          <cell r="I396">
            <v>9</v>
          </cell>
          <cell r="J396">
            <v>0.38200000000000001</v>
          </cell>
        </row>
        <row r="397">
          <cell r="B397">
            <v>16</v>
          </cell>
          <cell r="C397">
            <v>0.42199999999999999</v>
          </cell>
          <cell r="I397">
            <v>11.823</v>
          </cell>
          <cell r="J397">
            <v>-1.5</v>
          </cell>
        </row>
        <row r="398">
          <cell r="B398">
            <v>20</v>
          </cell>
          <cell r="C398">
            <v>0.42699999999999999</v>
          </cell>
          <cell r="I398">
            <v>13.323</v>
          </cell>
          <cell r="J398">
            <v>-1.5</v>
          </cell>
        </row>
        <row r="399">
          <cell r="B399">
            <v>25</v>
          </cell>
          <cell r="C399">
            <v>0.432</v>
          </cell>
          <cell r="I399">
            <v>14.823</v>
          </cell>
          <cell r="J399">
            <v>-1.5</v>
          </cell>
        </row>
        <row r="400">
          <cell r="I400">
            <v>17.7135</v>
          </cell>
          <cell r="J400">
            <v>0.42699999999999999</v>
          </cell>
        </row>
        <row r="401">
          <cell r="I401">
            <v>20</v>
          </cell>
          <cell r="J401">
            <v>0.42699999999999999</v>
          </cell>
        </row>
        <row r="402">
          <cell r="I402">
            <v>25</v>
          </cell>
          <cell r="J402">
            <v>0.432</v>
          </cell>
        </row>
        <row r="413">
          <cell r="B413">
            <v>0</v>
          </cell>
          <cell r="C413">
            <v>0.313</v>
          </cell>
        </row>
        <row r="414">
          <cell r="B414">
            <v>5</v>
          </cell>
          <cell r="C414">
            <v>0.308</v>
          </cell>
          <cell r="I414">
            <v>0</v>
          </cell>
          <cell r="J414">
            <v>0.313</v>
          </cell>
        </row>
        <row r="415">
          <cell r="B415">
            <v>10</v>
          </cell>
          <cell r="C415">
            <v>0.30299999999999999</v>
          </cell>
          <cell r="I415">
            <v>5</v>
          </cell>
          <cell r="J415">
            <v>0.308</v>
          </cell>
        </row>
        <row r="416">
          <cell r="B416">
            <v>11</v>
          </cell>
          <cell r="C416">
            <v>-2.8000000000000001E-2</v>
          </cell>
          <cell r="I416">
            <v>9</v>
          </cell>
          <cell r="J416">
            <v>0.30299999999999999</v>
          </cell>
        </row>
        <row r="417">
          <cell r="B417">
            <v>12</v>
          </cell>
          <cell r="C417">
            <v>-0.113</v>
          </cell>
          <cell r="I417">
            <v>11.704499999999999</v>
          </cell>
          <cell r="J417">
            <v>-1.5</v>
          </cell>
        </row>
        <row r="418">
          <cell r="B418">
            <v>12.5</v>
          </cell>
          <cell r="C418">
            <v>-0.20300000000000001</v>
          </cell>
          <cell r="I418">
            <v>13.204499999999999</v>
          </cell>
          <cell r="J418">
            <v>-1.5</v>
          </cell>
        </row>
        <row r="419">
          <cell r="B419">
            <v>13</v>
          </cell>
          <cell r="C419">
            <v>-0.252</v>
          </cell>
          <cell r="I419">
            <v>14.704499999999999</v>
          </cell>
          <cell r="J419">
            <v>-1.5</v>
          </cell>
        </row>
        <row r="420">
          <cell r="B420">
            <v>13.5</v>
          </cell>
          <cell r="C420">
            <v>-0.20200000000000001</v>
          </cell>
          <cell r="I420">
            <v>17.5395</v>
          </cell>
          <cell r="J420">
            <v>0.39</v>
          </cell>
        </row>
        <row r="421">
          <cell r="B421">
            <v>14</v>
          </cell>
          <cell r="C421">
            <v>-0.113</v>
          </cell>
          <cell r="I421">
            <v>20</v>
          </cell>
          <cell r="J421">
            <v>0.38800000000000001</v>
          </cell>
        </row>
        <row r="422">
          <cell r="B422">
            <v>15</v>
          </cell>
          <cell r="C422">
            <v>-2.7E-2</v>
          </cell>
          <cell r="I422">
            <v>25</v>
          </cell>
          <cell r="J422">
            <v>0.38300000000000001</v>
          </cell>
        </row>
        <row r="423">
          <cell r="B423">
            <v>16</v>
          </cell>
          <cell r="C423">
            <v>0.39300000000000002</v>
          </cell>
        </row>
        <row r="424">
          <cell r="B424">
            <v>20</v>
          </cell>
          <cell r="C424">
            <v>0.38800000000000001</v>
          </cell>
        </row>
        <row r="425">
          <cell r="B425">
            <v>25</v>
          </cell>
          <cell r="C425">
            <v>0.38300000000000001</v>
          </cell>
        </row>
        <row r="442">
          <cell r="B442">
            <v>0</v>
          </cell>
          <cell r="C442">
            <v>0.27300000000000002</v>
          </cell>
        </row>
        <row r="443">
          <cell r="B443">
            <v>5</v>
          </cell>
          <cell r="C443">
            <v>0.26800000000000002</v>
          </cell>
        </row>
        <row r="444">
          <cell r="B444">
            <v>10</v>
          </cell>
          <cell r="C444">
            <v>0.27200000000000002</v>
          </cell>
        </row>
        <row r="445">
          <cell r="B445">
            <v>11</v>
          </cell>
          <cell r="C445">
            <v>0.17599999999999999</v>
          </cell>
        </row>
        <row r="446">
          <cell r="B446">
            <v>12</v>
          </cell>
          <cell r="C446">
            <v>2.8000000000000001E-2</v>
          </cell>
        </row>
        <row r="447">
          <cell r="B447">
            <v>13</v>
          </cell>
          <cell r="C447">
            <v>-2.7E-2</v>
          </cell>
          <cell r="I447">
            <v>0</v>
          </cell>
          <cell r="J447">
            <v>0.27300000000000002</v>
          </cell>
        </row>
        <row r="448">
          <cell r="B448">
            <v>14</v>
          </cell>
          <cell r="C448">
            <v>-9.1999999999999998E-2</v>
          </cell>
          <cell r="I448">
            <v>5</v>
          </cell>
          <cell r="J448">
            <v>0.26800000000000002</v>
          </cell>
        </row>
        <row r="449">
          <cell r="B449">
            <v>15</v>
          </cell>
          <cell r="C449">
            <v>-1.2999999999999999E-2</v>
          </cell>
          <cell r="I449">
            <v>10</v>
          </cell>
          <cell r="J449">
            <v>0.27200000000000002</v>
          </cell>
        </row>
        <row r="450">
          <cell r="B450">
            <v>16</v>
          </cell>
          <cell r="C450">
            <v>2.3E-2</v>
          </cell>
          <cell r="I450">
            <v>12.657999999999999</v>
          </cell>
          <cell r="J450">
            <v>-1.5</v>
          </cell>
        </row>
        <row r="451">
          <cell r="B451">
            <v>17</v>
          </cell>
          <cell r="C451">
            <v>0.17699999999999999</v>
          </cell>
          <cell r="I451">
            <v>14.157999999999999</v>
          </cell>
          <cell r="J451">
            <v>-1.5</v>
          </cell>
        </row>
        <row r="452">
          <cell r="B452">
            <v>18</v>
          </cell>
          <cell r="C452">
            <v>0.32800000000000001</v>
          </cell>
          <cell r="I452">
            <v>15.657999999999999</v>
          </cell>
          <cell r="J452">
            <v>-1.5</v>
          </cell>
        </row>
        <row r="453">
          <cell r="B453">
            <v>25</v>
          </cell>
          <cell r="C453">
            <v>0.33300000000000002</v>
          </cell>
          <cell r="I453">
            <v>18.399999999999999</v>
          </cell>
          <cell r="J453">
            <v>0.32800000000000001</v>
          </cell>
        </row>
        <row r="454">
          <cell r="B454">
            <v>30</v>
          </cell>
          <cell r="C454">
            <v>0.33800000000000002</v>
          </cell>
          <cell r="I454">
            <v>25</v>
          </cell>
          <cell r="J454">
            <v>0.33300000000000002</v>
          </cell>
        </row>
        <row r="455">
          <cell r="I455">
            <v>30</v>
          </cell>
          <cell r="J455">
            <v>0.33800000000000002</v>
          </cell>
        </row>
        <row r="471">
          <cell r="B471">
            <v>0</v>
          </cell>
          <cell r="C471">
            <v>0.215</v>
          </cell>
        </row>
        <row r="472">
          <cell r="B472">
            <v>5</v>
          </cell>
          <cell r="C472">
            <v>0.21</v>
          </cell>
        </row>
        <row r="473">
          <cell r="B473">
            <v>10</v>
          </cell>
          <cell r="C473">
            <v>0.19900000000000001</v>
          </cell>
        </row>
        <row r="474">
          <cell r="B474">
            <v>11</v>
          </cell>
          <cell r="C474">
            <v>3.5799999999999998E-2</v>
          </cell>
          <cell r="I474">
            <v>0</v>
          </cell>
          <cell r="J474">
            <v>0.215</v>
          </cell>
        </row>
        <row r="475">
          <cell r="B475">
            <v>12</v>
          </cell>
          <cell r="C475">
            <v>-4.4999999999999998E-2</v>
          </cell>
          <cell r="I475">
            <v>5</v>
          </cell>
          <cell r="J475">
            <v>0.21</v>
          </cell>
        </row>
        <row r="476">
          <cell r="B476">
            <v>12.5</v>
          </cell>
          <cell r="C476">
            <v>-9.6000000000000002E-2</v>
          </cell>
          <cell r="I476">
            <v>9</v>
          </cell>
          <cell r="J476">
            <v>0.19900000000000001</v>
          </cell>
        </row>
        <row r="477">
          <cell r="B477">
            <v>13</v>
          </cell>
          <cell r="C477">
            <v>-0.14499999999999999</v>
          </cell>
          <cell r="I477">
            <v>11.548500000000001</v>
          </cell>
          <cell r="J477">
            <v>-1.5</v>
          </cell>
        </row>
        <row r="478">
          <cell r="B478">
            <v>13.5</v>
          </cell>
          <cell r="C478">
            <v>-9.7000000000000003E-2</v>
          </cell>
          <cell r="I478">
            <v>13.048500000000001</v>
          </cell>
          <cell r="J478">
            <v>-1.5</v>
          </cell>
        </row>
        <row r="479">
          <cell r="B479">
            <v>14</v>
          </cell>
          <cell r="C479">
            <v>4.0000000000000001E-3</v>
          </cell>
          <cell r="I479">
            <v>14.548500000000001</v>
          </cell>
          <cell r="J479">
            <v>-1.5</v>
          </cell>
        </row>
        <row r="480">
          <cell r="B480">
            <v>15</v>
          </cell>
          <cell r="C480">
            <v>0.03</v>
          </cell>
          <cell r="I480">
            <v>17.104500000000002</v>
          </cell>
          <cell r="J480">
            <v>0.20399999999999999</v>
          </cell>
        </row>
        <row r="481">
          <cell r="B481">
            <v>16</v>
          </cell>
          <cell r="C481">
            <v>0.20399999999999999</v>
          </cell>
          <cell r="I481">
            <v>20</v>
          </cell>
          <cell r="J481">
            <v>0.14699999999999999</v>
          </cell>
        </row>
        <row r="482">
          <cell r="B482">
            <v>20</v>
          </cell>
          <cell r="C482">
            <v>0.14699999999999999</v>
          </cell>
          <cell r="I482">
            <v>25</v>
          </cell>
          <cell r="J482">
            <v>0.21</v>
          </cell>
        </row>
        <row r="483">
          <cell r="B483">
            <v>25</v>
          </cell>
          <cell r="C483">
            <v>0.21</v>
          </cell>
        </row>
        <row r="500">
          <cell r="B500">
            <v>0</v>
          </cell>
          <cell r="C500">
            <v>1.165</v>
          </cell>
        </row>
        <row r="501">
          <cell r="B501">
            <v>5</v>
          </cell>
          <cell r="C501">
            <v>1.1599999999999999</v>
          </cell>
        </row>
        <row r="502">
          <cell r="B502">
            <v>10</v>
          </cell>
          <cell r="C502">
            <v>1.155</v>
          </cell>
        </row>
        <row r="503">
          <cell r="B503">
            <v>11</v>
          </cell>
          <cell r="C503">
            <v>-0.01</v>
          </cell>
        </row>
        <row r="504">
          <cell r="B504">
            <v>12</v>
          </cell>
          <cell r="C504">
            <v>-0.13500000000000001</v>
          </cell>
          <cell r="I504">
            <v>0</v>
          </cell>
          <cell r="J504">
            <v>1.165</v>
          </cell>
        </row>
        <row r="505">
          <cell r="B505">
            <v>12.5</v>
          </cell>
          <cell r="C505">
            <v>-0.19500000000000001</v>
          </cell>
          <cell r="I505">
            <v>5</v>
          </cell>
          <cell r="J505">
            <v>1.1599999999999999</v>
          </cell>
        </row>
        <row r="506">
          <cell r="B506">
            <v>13</v>
          </cell>
          <cell r="C506">
            <v>-0.245</v>
          </cell>
          <cell r="I506">
            <v>7.5</v>
          </cell>
          <cell r="J506">
            <v>1.155</v>
          </cell>
        </row>
        <row r="507">
          <cell r="B507">
            <v>13.5</v>
          </cell>
          <cell r="C507">
            <v>-0.19</v>
          </cell>
          <cell r="I507">
            <v>11.4825</v>
          </cell>
          <cell r="J507">
            <v>-1.5</v>
          </cell>
        </row>
        <row r="508">
          <cell r="B508">
            <v>14</v>
          </cell>
          <cell r="C508">
            <v>-0.15</v>
          </cell>
          <cell r="I508">
            <v>12.9825</v>
          </cell>
          <cell r="J508">
            <v>-1.5</v>
          </cell>
        </row>
        <row r="509">
          <cell r="B509">
            <v>15</v>
          </cell>
          <cell r="C509">
            <v>5.0000000000000001E-3</v>
          </cell>
          <cell r="I509">
            <v>14.4825</v>
          </cell>
          <cell r="J509">
            <v>-1.5</v>
          </cell>
        </row>
        <row r="510">
          <cell r="B510">
            <v>16</v>
          </cell>
          <cell r="C510">
            <v>1.157</v>
          </cell>
          <cell r="I510">
            <v>18.4725</v>
          </cell>
          <cell r="J510">
            <v>1.1599999999999999</v>
          </cell>
        </row>
        <row r="511">
          <cell r="B511">
            <v>20</v>
          </cell>
          <cell r="C511">
            <v>1.1599999999999999</v>
          </cell>
          <cell r="I511">
            <v>20</v>
          </cell>
          <cell r="J511">
            <v>1.1599999999999999</v>
          </cell>
        </row>
        <row r="512">
          <cell r="B512">
            <v>25</v>
          </cell>
          <cell r="C512">
            <v>1.165</v>
          </cell>
          <cell r="I512">
            <v>25</v>
          </cell>
          <cell r="J512">
            <v>1.165</v>
          </cell>
        </row>
        <row r="530">
          <cell r="B530">
            <v>0</v>
          </cell>
          <cell r="C530">
            <v>-0.79400000000000004</v>
          </cell>
        </row>
        <row r="531">
          <cell r="B531">
            <v>2</v>
          </cell>
          <cell r="C531">
            <v>-0.49399999999999999</v>
          </cell>
        </row>
        <row r="532">
          <cell r="B532">
            <v>3</v>
          </cell>
          <cell r="C532">
            <v>-9.4E-2</v>
          </cell>
        </row>
        <row r="533">
          <cell r="B533">
            <v>5</v>
          </cell>
          <cell r="C533">
            <v>0.245</v>
          </cell>
        </row>
        <row r="534">
          <cell r="B534">
            <v>6</v>
          </cell>
          <cell r="C534">
            <v>0.20599999999999999</v>
          </cell>
        </row>
        <row r="535">
          <cell r="B535">
            <v>7</v>
          </cell>
          <cell r="C535">
            <v>-5.5E-2</v>
          </cell>
          <cell r="I535">
            <v>0</v>
          </cell>
          <cell r="J535">
            <v>-0.79400000000000004</v>
          </cell>
        </row>
        <row r="536">
          <cell r="B536">
            <v>8</v>
          </cell>
          <cell r="C536">
            <v>-0.26</v>
          </cell>
          <cell r="I536">
            <v>2</v>
          </cell>
          <cell r="J536">
            <v>-0.49399999999999999</v>
          </cell>
        </row>
        <row r="537">
          <cell r="B537">
            <v>9</v>
          </cell>
          <cell r="C537">
            <v>-0.35499999999999998</v>
          </cell>
          <cell r="I537">
            <v>3</v>
          </cell>
          <cell r="J537">
            <v>-9.4E-2</v>
          </cell>
        </row>
        <row r="538">
          <cell r="B538">
            <v>10</v>
          </cell>
          <cell r="C538">
            <v>-0.40400000000000003</v>
          </cell>
          <cell r="I538">
            <v>5</v>
          </cell>
          <cell r="J538">
            <v>0.245</v>
          </cell>
        </row>
        <row r="539">
          <cell r="B539">
            <v>11</v>
          </cell>
          <cell r="C539">
            <v>-0.35199999999999998</v>
          </cell>
          <cell r="I539">
            <v>6</v>
          </cell>
          <cell r="J539">
            <v>0.20599999999999999</v>
          </cell>
        </row>
        <row r="540">
          <cell r="B540">
            <v>12</v>
          </cell>
          <cell r="C540">
            <v>-0.25900000000000001</v>
          </cell>
          <cell r="I540">
            <v>8.5590000000000011</v>
          </cell>
          <cell r="J540">
            <v>-1.5</v>
          </cell>
        </row>
        <row r="541">
          <cell r="B541">
            <v>13</v>
          </cell>
          <cell r="C541">
            <v>-0.104</v>
          </cell>
          <cell r="I541">
            <v>10.059000000000001</v>
          </cell>
          <cell r="J541">
            <v>-1.5</v>
          </cell>
        </row>
        <row r="542">
          <cell r="B542">
            <v>14</v>
          </cell>
          <cell r="C542">
            <v>0.14499999999999999</v>
          </cell>
          <cell r="I542">
            <v>11.559000000000001</v>
          </cell>
          <cell r="J542">
            <v>-1.5</v>
          </cell>
        </row>
        <row r="543">
          <cell r="B543">
            <v>15</v>
          </cell>
          <cell r="C543">
            <v>0.14399999999999999</v>
          </cell>
          <cell r="I543">
            <v>14.025</v>
          </cell>
          <cell r="J543">
            <v>0.14399999999999999</v>
          </cell>
        </row>
        <row r="544">
          <cell r="B544">
            <v>17</v>
          </cell>
          <cell r="C544">
            <v>-9.4E-2</v>
          </cell>
          <cell r="I544">
            <v>15</v>
          </cell>
          <cell r="J544">
            <v>0.14399999999999999</v>
          </cell>
        </row>
        <row r="545">
          <cell r="B545">
            <v>29</v>
          </cell>
          <cell r="C545">
            <v>-0.49399999999999999</v>
          </cell>
          <cell r="I545">
            <v>17</v>
          </cell>
          <cell r="J545">
            <v>-9.4E-2</v>
          </cell>
        </row>
        <row r="546">
          <cell r="B546">
            <v>30</v>
          </cell>
          <cell r="C546">
            <v>-0.80900000000000005</v>
          </cell>
          <cell r="I546">
            <v>29</v>
          </cell>
          <cell r="J546">
            <v>-0.49399999999999999</v>
          </cell>
        </row>
        <row r="547">
          <cell r="I547">
            <v>30</v>
          </cell>
          <cell r="J547">
            <v>-0.80900000000000005</v>
          </cell>
        </row>
        <row r="560">
          <cell r="B560">
            <v>0</v>
          </cell>
          <cell r="C560">
            <v>0.316</v>
          </cell>
        </row>
        <row r="561">
          <cell r="B561">
            <v>5</v>
          </cell>
          <cell r="C561">
            <v>0.311</v>
          </cell>
        </row>
        <row r="562">
          <cell r="B562">
            <v>10</v>
          </cell>
          <cell r="C562">
            <v>0.29499999999999998</v>
          </cell>
        </row>
        <row r="563">
          <cell r="B563">
            <v>11</v>
          </cell>
          <cell r="C563">
            <v>-4.0000000000000001E-3</v>
          </cell>
        </row>
        <row r="564">
          <cell r="B564">
            <v>12</v>
          </cell>
          <cell r="C564">
            <v>-0.309</v>
          </cell>
          <cell r="I564">
            <v>0</v>
          </cell>
          <cell r="J564">
            <v>0.316</v>
          </cell>
        </row>
        <row r="565">
          <cell r="B565">
            <v>13</v>
          </cell>
          <cell r="C565">
            <v>-0.45600000000000002</v>
          </cell>
          <cell r="I565">
            <v>5</v>
          </cell>
          <cell r="J565">
            <v>0.311</v>
          </cell>
        </row>
        <row r="566">
          <cell r="B566">
            <v>14</v>
          </cell>
          <cell r="C566">
            <v>-0.504</v>
          </cell>
          <cell r="I566">
            <v>9.5</v>
          </cell>
          <cell r="J566">
            <v>0.29499999999999998</v>
          </cell>
        </row>
        <row r="567">
          <cell r="B567">
            <v>15</v>
          </cell>
          <cell r="C567">
            <v>-0.45500000000000002</v>
          </cell>
          <cell r="I567">
            <v>12.192499999999999</v>
          </cell>
          <cell r="J567">
            <v>-1.5</v>
          </cell>
        </row>
        <row r="568">
          <cell r="B568">
            <v>16</v>
          </cell>
          <cell r="C568">
            <v>-0.31900000000000001</v>
          </cell>
          <cell r="I568">
            <v>13.692499999999999</v>
          </cell>
          <cell r="J568">
            <v>-1.5</v>
          </cell>
        </row>
        <row r="569">
          <cell r="B569">
            <v>17</v>
          </cell>
          <cell r="C569">
            <v>4.4999999999999998E-2</v>
          </cell>
          <cell r="I569">
            <v>15.192499999999999</v>
          </cell>
          <cell r="J569">
            <v>-1.5</v>
          </cell>
        </row>
        <row r="570">
          <cell r="B570">
            <v>18</v>
          </cell>
          <cell r="C570">
            <v>0.30599999999999999</v>
          </cell>
          <cell r="I570">
            <v>17.908999999999999</v>
          </cell>
          <cell r="J570">
            <v>0.311</v>
          </cell>
        </row>
        <row r="571">
          <cell r="B571">
            <v>25</v>
          </cell>
          <cell r="C571">
            <v>0.311</v>
          </cell>
          <cell r="I571">
            <v>18</v>
          </cell>
          <cell r="J571">
            <v>0.30599999999999999</v>
          </cell>
        </row>
        <row r="572">
          <cell r="B572">
            <v>30</v>
          </cell>
          <cell r="C572">
            <v>0.316</v>
          </cell>
          <cell r="I572">
            <v>25</v>
          </cell>
          <cell r="J572">
            <v>0.311</v>
          </cell>
        </row>
        <row r="573">
          <cell r="I573">
            <v>30</v>
          </cell>
          <cell r="J573">
            <v>0.316</v>
          </cell>
        </row>
        <row r="590">
          <cell r="B590">
            <v>0</v>
          </cell>
          <cell r="C590">
            <v>2.1890000000000001</v>
          </cell>
        </row>
        <row r="591">
          <cell r="B591">
            <v>5</v>
          </cell>
          <cell r="C591">
            <v>2.194</v>
          </cell>
        </row>
        <row r="592">
          <cell r="B592">
            <v>10</v>
          </cell>
          <cell r="C592">
            <v>2.2090000000000001</v>
          </cell>
        </row>
        <row r="593">
          <cell r="B593">
            <v>11</v>
          </cell>
          <cell r="C593">
            <v>-0.106</v>
          </cell>
        </row>
        <row r="594">
          <cell r="B594">
            <v>12</v>
          </cell>
          <cell r="C594">
            <v>-0.311</v>
          </cell>
        </row>
        <row r="595">
          <cell r="B595">
            <v>13</v>
          </cell>
          <cell r="C595">
            <v>-0.40600000000000003</v>
          </cell>
        </row>
        <row r="596">
          <cell r="B596">
            <v>14</v>
          </cell>
          <cell r="C596">
            <v>-0.45100000000000001</v>
          </cell>
        </row>
        <row r="597">
          <cell r="B597">
            <v>15</v>
          </cell>
          <cell r="C597">
            <v>-0.40100000000000002</v>
          </cell>
        </row>
        <row r="598">
          <cell r="B598">
            <v>16</v>
          </cell>
          <cell r="C598">
            <v>-0.316</v>
          </cell>
          <cell r="I598">
            <v>0</v>
          </cell>
          <cell r="J598">
            <v>2.1890000000000001</v>
          </cell>
        </row>
        <row r="599">
          <cell r="B599">
            <v>17</v>
          </cell>
          <cell r="C599">
            <v>-0.111</v>
          </cell>
          <cell r="I599">
            <v>5</v>
          </cell>
          <cell r="J599">
            <v>2.194</v>
          </cell>
        </row>
        <row r="600">
          <cell r="B600">
            <v>18</v>
          </cell>
          <cell r="C600">
            <v>0.20899999999999999</v>
          </cell>
          <cell r="I600">
            <v>10</v>
          </cell>
          <cell r="J600">
            <v>2.2090000000000001</v>
          </cell>
        </row>
        <row r="601">
          <cell r="B601">
            <v>20</v>
          </cell>
          <cell r="C601">
            <v>0.20399999999999999</v>
          </cell>
          <cell r="I601">
            <v>11</v>
          </cell>
          <cell r="J601">
            <v>-0.106</v>
          </cell>
        </row>
        <row r="602">
          <cell r="B602">
            <v>25</v>
          </cell>
          <cell r="C602">
            <v>0.19900000000000001</v>
          </cell>
          <cell r="I602">
            <v>13.090999999999999</v>
          </cell>
          <cell r="J602">
            <v>-1.5</v>
          </cell>
        </row>
        <row r="603">
          <cell r="B603">
            <v>30</v>
          </cell>
          <cell r="C603">
            <v>0.189</v>
          </cell>
          <cell r="I603">
            <v>14.590999999999999</v>
          </cell>
          <cell r="J603">
            <v>-1.5</v>
          </cell>
        </row>
        <row r="604">
          <cell r="I604">
            <v>16.091000000000001</v>
          </cell>
          <cell r="J604">
            <v>-1.5</v>
          </cell>
        </row>
        <row r="605">
          <cell r="I605">
            <v>18.641000000000002</v>
          </cell>
          <cell r="J605">
            <v>0.2</v>
          </cell>
        </row>
        <row r="606">
          <cell r="I606">
            <v>20</v>
          </cell>
          <cell r="J606">
            <v>0.20399999999999999</v>
          </cell>
        </row>
        <row r="607">
          <cell r="I607">
            <v>25</v>
          </cell>
          <cell r="J607">
            <v>0.19900000000000001</v>
          </cell>
        </row>
        <row r="608">
          <cell r="I608">
            <v>30</v>
          </cell>
          <cell r="J608">
            <v>0.189</v>
          </cell>
        </row>
        <row r="620">
          <cell r="B620">
            <v>0</v>
          </cell>
          <cell r="C620">
            <v>0.38900000000000001</v>
          </cell>
        </row>
        <row r="621">
          <cell r="B621">
            <v>5</v>
          </cell>
          <cell r="C621">
            <v>0.38400000000000001</v>
          </cell>
        </row>
        <row r="622">
          <cell r="B622">
            <v>10</v>
          </cell>
          <cell r="C622">
            <v>0.379</v>
          </cell>
        </row>
        <row r="623">
          <cell r="B623">
            <v>11</v>
          </cell>
          <cell r="C623">
            <v>-0.10100000000000001</v>
          </cell>
        </row>
        <row r="624">
          <cell r="B624">
            <v>12</v>
          </cell>
          <cell r="C624">
            <v>-0.25700000000000001</v>
          </cell>
        </row>
        <row r="625">
          <cell r="B625">
            <v>12.5</v>
          </cell>
          <cell r="C625">
            <v>-0.47599999999999998</v>
          </cell>
        </row>
        <row r="626">
          <cell r="B626">
            <v>13</v>
          </cell>
          <cell r="C626">
            <v>-0.53100000000000003</v>
          </cell>
        </row>
        <row r="627">
          <cell r="B627">
            <v>13.5</v>
          </cell>
          <cell r="C627">
            <v>-0.48199999999999998</v>
          </cell>
        </row>
        <row r="628">
          <cell r="B628">
            <v>14</v>
          </cell>
          <cell r="C628">
            <v>-0.26100000000000001</v>
          </cell>
        </row>
        <row r="629">
          <cell r="B629">
            <v>15</v>
          </cell>
          <cell r="C629">
            <v>-5.1999999999999998E-2</v>
          </cell>
          <cell r="I629">
            <v>0</v>
          </cell>
          <cell r="J629">
            <v>0.38900000000000001</v>
          </cell>
        </row>
        <row r="630">
          <cell r="B630">
            <v>16</v>
          </cell>
          <cell r="C630">
            <v>0.39400000000000002</v>
          </cell>
          <cell r="I630">
            <v>5</v>
          </cell>
          <cell r="J630">
            <v>0.38400000000000001</v>
          </cell>
        </row>
        <row r="631">
          <cell r="B631">
            <v>20</v>
          </cell>
          <cell r="C631">
            <v>0.38900000000000001</v>
          </cell>
          <cell r="I631">
            <v>9</v>
          </cell>
          <cell r="J631">
            <v>0.379</v>
          </cell>
        </row>
        <row r="632">
          <cell r="B632">
            <v>25</v>
          </cell>
          <cell r="C632">
            <v>0.379</v>
          </cell>
          <cell r="I632">
            <v>11.8185</v>
          </cell>
          <cell r="J632">
            <v>-1.5</v>
          </cell>
        </row>
        <row r="633">
          <cell r="I633">
            <v>13.3185</v>
          </cell>
          <cell r="J633">
            <v>-1.5</v>
          </cell>
        </row>
        <row r="634">
          <cell r="I634">
            <v>14.8185</v>
          </cell>
          <cell r="J634">
            <v>-1.5</v>
          </cell>
        </row>
        <row r="635">
          <cell r="I635">
            <v>17.659500000000001</v>
          </cell>
          <cell r="J635">
            <v>0.39400000000000002</v>
          </cell>
        </row>
        <row r="636">
          <cell r="I636">
            <v>20</v>
          </cell>
          <cell r="J636">
            <v>0.38900000000000001</v>
          </cell>
        </row>
        <row r="637">
          <cell r="I637">
            <v>25</v>
          </cell>
          <cell r="J637">
            <v>0.379</v>
          </cell>
        </row>
        <row r="650">
          <cell r="B650">
            <v>0</v>
          </cell>
          <cell r="C650">
            <v>2.4079999999999999</v>
          </cell>
        </row>
        <row r="651">
          <cell r="B651">
            <v>5</v>
          </cell>
          <cell r="C651">
            <v>2.3719999999999999</v>
          </cell>
        </row>
        <row r="652">
          <cell r="B652">
            <v>10</v>
          </cell>
          <cell r="C652">
            <v>2.3130000000000002</v>
          </cell>
          <cell r="I652">
            <v>0</v>
          </cell>
          <cell r="J652">
            <v>2.4079999999999999</v>
          </cell>
        </row>
        <row r="653">
          <cell r="B653">
            <v>12</v>
          </cell>
          <cell r="C653">
            <v>0.52300000000000002</v>
          </cell>
          <cell r="I653">
            <v>5</v>
          </cell>
          <cell r="J653">
            <v>2.3719999999999999</v>
          </cell>
        </row>
        <row r="654">
          <cell r="B654">
            <v>14</v>
          </cell>
          <cell r="C654">
            <v>2.3E-2</v>
          </cell>
          <cell r="I654">
            <v>10</v>
          </cell>
          <cell r="J654">
            <v>2.3130000000000002</v>
          </cell>
        </row>
        <row r="655">
          <cell r="B655">
            <v>16</v>
          </cell>
          <cell r="C655">
            <v>-0.13800000000000001</v>
          </cell>
          <cell r="I655">
            <v>12</v>
          </cell>
          <cell r="J655">
            <v>0.52300000000000002</v>
          </cell>
        </row>
        <row r="656">
          <cell r="B656">
            <v>18</v>
          </cell>
          <cell r="C656">
            <v>-0.36799999999999999</v>
          </cell>
          <cell r="I656">
            <v>14</v>
          </cell>
          <cell r="J656">
            <v>2.3E-2</v>
          </cell>
        </row>
        <row r="657">
          <cell r="B657">
            <v>20</v>
          </cell>
          <cell r="C657">
            <v>-0.42699999999999999</v>
          </cell>
          <cell r="I657">
            <v>16</v>
          </cell>
          <cell r="J657">
            <v>-0.13800000000000001</v>
          </cell>
        </row>
        <row r="658">
          <cell r="B658">
            <v>22</v>
          </cell>
          <cell r="C658">
            <v>-0.36799999999999999</v>
          </cell>
          <cell r="I658">
            <v>18.042999999999999</v>
          </cell>
          <cell r="J658">
            <v>-1.5</v>
          </cell>
        </row>
        <row r="659">
          <cell r="B659">
            <v>24</v>
          </cell>
          <cell r="C659">
            <v>-0.192</v>
          </cell>
          <cell r="I659">
            <v>19.542999999999999</v>
          </cell>
          <cell r="J659">
            <v>-1.5</v>
          </cell>
        </row>
        <row r="660">
          <cell r="B660">
            <v>26</v>
          </cell>
          <cell r="C660">
            <v>-8.6999999999999994E-2</v>
          </cell>
          <cell r="I660">
            <v>21.042999999999999</v>
          </cell>
          <cell r="J660">
            <v>-1.5</v>
          </cell>
        </row>
        <row r="661">
          <cell r="B661">
            <v>28</v>
          </cell>
          <cell r="C661">
            <v>0.52300000000000002</v>
          </cell>
          <cell r="I661">
            <v>22.7395</v>
          </cell>
          <cell r="J661">
            <v>-0.36899999999999999</v>
          </cell>
        </row>
        <row r="662">
          <cell r="B662">
            <v>30</v>
          </cell>
          <cell r="C662">
            <v>2.2229999999999999</v>
          </cell>
          <cell r="I662">
            <v>24</v>
          </cell>
          <cell r="J662">
            <v>-0.192</v>
          </cell>
        </row>
        <row r="663">
          <cell r="B663">
            <v>35</v>
          </cell>
          <cell r="C663">
            <v>2.3620000000000001</v>
          </cell>
          <cell r="I663">
            <v>26</v>
          </cell>
          <cell r="J663">
            <v>-8.6999999999999994E-2</v>
          </cell>
        </row>
        <row r="664">
          <cell r="B664">
            <v>40</v>
          </cell>
          <cell r="C664">
            <v>2.4079999999999999</v>
          </cell>
          <cell r="I664">
            <v>28</v>
          </cell>
          <cell r="J664">
            <v>0.52300000000000002</v>
          </cell>
        </row>
        <row r="665">
          <cell r="I665">
            <v>30</v>
          </cell>
          <cell r="J665">
            <v>2.2229999999999999</v>
          </cell>
        </row>
        <row r="666">
          <cell r="I666">
            <v>35</v>
          </cell>
          <cell r="J666">
            <v>2.3620000000000001</v>
          </cell>
        </row>
        <row r="667">
          <cell r="I667">
            <v>40</v>
          </cell>
          <cell r="J667">
            <v>2.4079999999999999</v>
          </cell>
        </row>
      </sheetData>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861"/>
  <sheetViews>
    <sheetView topLeftCell="A622" zoomScaleNormal="100" zoomScaleSheetLayoutView="70" workbookViewId="0">
      <selection activeCell="C3" sqref="C3"/>
    </sheetView>
  </sheetViews>
  <sheetFormatPr defaultRowHeight="13.2" x14ac:dyDescent="0.25"/>
  <cols>
    <col min="1" max="1" width="9.109375" style="20"/>
    <col min="2" max="2" width="8.109375" style="31" customWidth="1"/>
    <col min="3" max="3" width="8.5546875" style="43" customWidth="1"/>
    <col min="4" max="4" width="12.6640625" style="43" customWidth="1"/>
    <col min="5" max="7" width="8.109375" style="20" customWidth="1"/>
    <col min="8" max="8" width="7.5546875" style="20" customWidth="1"/>
    <col min="9" max="9" width="7.44140625" style="20" customWidth="1"/>
    <col min="10" max="10" width="7.44140625" style="34" customWidth="1"/>
    <col min="11" max="12" width="7.44140625" style="20" customWidth="1"/>
    <col min="13" max="13" width="9.33203125" style="20" customWidth="1"/>
    <col min="14" max="16" width="10.109375" style="20" customWidth="1"/>
    <col min="17" max="17" width="8.6640625" style="20" customWidth="1"/>
    <col min="18" max="18" width="9.109375" style="20"/>
    <col min="19" max="19" width="32" style="20" customWidth="1"/>
    <col min="20" max="258" width="9.109375" style="20"/>
    <col min="259" max="263" width="8.109375" style="20" customWidth="1"/>
    <col min="264" max="264" width="2.88671875" style="20" customWidth="1"/>
    <col min="265" max="269" width="7.44140625" style="20" customWidth="1"/>
    <col min="270" max="272" width="10.109375" style="20" customWidth="1"/>
    <col min="273" max="273" width="8.6640625" style="20" customWidth="1"/>
    <col min="274" max="514" width="9.109375" style="20"/>
    <col min="515" max="519" width="8.109375" style="20" customWidth="1"/>
    <col min="520" max="520" width="2.88671875" style="20" customWidth="1"/>
    <col min="521" max="525" width="7.44140625" style="20" customWidth="1"/>
    <col min="526" max="528" width="10.109375" style="20" customWidth="1"/>
    <col min="529" max="529" width="8.6640625" style="20" customWidth="1"/>
    <col min="530" max="770" width="9.109375" style="20"/>
    <col min="771" max="775" width="8.109375" style="20" customWidth="1"/>
    <col min="776" max="776" width="2.88671875" style="20" customWidth="1"/>
    <col min="777" max="781" width="7.44140625" style="20" customWidth="1"/>
    <col min="782" max="784" width="10.109375" style="20" customWidth="1"/>
    <col min="785" max="785" width="8.6640625" style="20" customWidth="1"/>
    <col min="786" max="1026" width="9.109375" style="20"/>
    <col min="1027" max="1031" width="8.109375" style="20" customWidth="1"/>
    <col min="1032" max="1032" width="2.88671875" style="20" customWidth="1"/>
    <col min="1033" max="1037" width="7.44140625" style="20" customWidth="1"/>
    <col min="1038" max="1040" width="10.109375" style="20" customWidth="1"/>
    <col min="1041" max="1041" width="8.6640625" style="20" customWidth="1"/>
    <col min="1042" max="1282" width="9.109375" style="20"/>
    <col min="1283" max="1287" width="8.109375" style="20" customWidth="1"/>
    <col min="1288" max="1288" width="2.88671875" style="20" customWidth="1"/>
    <col min="1289" max="1293" width="7.44140625" style="20" customWidth="1"/>
    <col min="1294" max="1296" width="10.109375" style="20" customWidth="1"/>
    <col min="1297" max="1297" width="8.6640625" style="20" customWidth="1"/>
    <col min="1298" max="1538" width="9.109375" style="20"/>
    <col min="1539" max="1543" width="8.109375" style="20" customWidth="1"/>
    <col min="1544" max="1544" width="2.88671875" style="20" customWidth="1"/>
    <col min="1545" max="1549" width="7.44140625" style="20" customWidth="1"/>
    <col min="1550" max="1552" width="10.109375" style="20" customWidth="1"/>
    <col min="1553" max="1553" width="8.6640625" style="20" customWidth="1"/>
    <col min="1554" max="1794" width="9.109375" style="20"/>
    <col min="1795" max="1799" width="8.109375" style="20" customWidth="1"/>
    <col min="1800" max="1800" width="2.88671875" style="20" customWidth="1"/>
    <col min="1801" max="1805" width="7.44140625" style="20" customWidth="1"/>
    <col min="1806" max="1808" width="10.109375" style="20" customWidth="1"/>
    <col min="1809" max="1809" width="8.6640625" style="20" customWidth="1"/>
    <col min="1810" max="2050" width="9.109375" style="20"/>
    <col min="2051" max="2055" width="8.109375" style="20" customWidth="1"/>
    <col min="2056" max="2056" width="2.88671875" style="20" customWidth="1"/>
    <col min="2057" max="2061" width="7.44140625" style="20" customWidth="1"/>
    <col min="2062" max="2064" width="10.109375" style="20" customWidth="1"/>
    <col min="2065" max="2065" width="8.6640625" style="20" customWidth="1"/>
    <col min="2066" max="2306" width="9.109375" style="20"/>
    <col min="2307" max="2311" width="8.109375" style="20" customWidth="1"/>
    <col min="2312" max="2312" width="2.88671875" style="20" customWidth="1"/>
    <col min="2313" max="2317" width="7.44140625" style="20" customWidth="1"/>
    <col min="2318" max="2320" width="10.109375" style="20" customWidth="1"/>
    <col min="2321" max="2321" width="8.6640625" style="20" customWidth="1"/>
    <col min="2322" max="2562" width="9.109375" style="20"/>
    <col min="2563" max="2567" width="8.109375" style="20" customWidth="1"/>
    <col min="2568" max="2568" width="2.88671875" style="20" customWidth="1"/>
    <col min="2569" max="2573" width="7.44140625" style="20" customWidth="1"/>
    <col min="2574" max="2576" width="10.109375" style="20" customWidth="1"/>
    <col min="2577" max="2577" width="8.6640625" style="20" customWidth="1"/>
    <col min="2578" max="2818" width="9.109375" style="20"/>
    <col min="2819" max="2823" width="8.109375" style="20" customWidth="1"/>
    <col min="2824" max="2824" width="2.88671875" style="20" customWidth="1"/>
    <col min="2825" max="2829" width="7.44140625" style="20" customWidth="1"/>
    <col min="2830" max="2832" width="10.109375" style="20" customWidth="1"/>
    <col min="2833" max="2833" width="8.6640625" style="20" customWidth="1"/>
    <col min="2834" max="3074" width="9.109375" style="20"/>
    <col min="3075" max="3079" width="8.109375" style="20" customWidth="1"/>
    <col min="3080" max="3080" width="2.88671875" style="20" customWidth="1"/>
    <col min="3081" max="3085" width="7.44140625" style="20" customWidth="1"/>
    <col min="3086" max="3088" width="10.109375" style="20" customWidth="1"/>
    <col min="3089" max="3089" width="8.6640625" style="20" customWidth="1"/>
    <col min="3090" max="3330" width="9.109375" style="20"/>
    <col min="3331" max="3335" width="8.109375" style="20" customWidth="1"/>
    <col min="3336" max="3336" width="2.88671875" style="20" customWidth="1"/>
    <col min="3337" max="3341" width="7.44140625" style="20" customWidth="1"/>
    <col min="3342" max="3344" width="10.109375" style="20" customWidth="1"/>
    <col min="3345" max="3345" width="8.6640625" style="20" customWidth="1"/>
    <col min="3346" max="3586" width="9.109375" style="20"/>
    <col min="3587" max="3591" width="8.109375" style="20" customWidth="1"/>
    <col min="3592" max="3592" width="2.88671875" style="20" customWidth="1"/>
    <col min="3593" max="3597" width="7.44140625" style="20" customWidth="1"/>
    <col min="3598" max="3600" width="10.109375" style="20" customWidth="1"/>
    <col min="3601" max="3601" width="8.6640625" style="20" customWidth="1"/>
    <col min="3602" max="3842" width="9.109375" style="20"/>
    <col min="3843" max="3847" width="8.109375" style="20" customWidth="1"/>
    <col min="3848" max="3848" width="2.88671875" style="20" customWidth="1"/>
    <col min="3849" max="3853" width="7.44140625" style="20" customWidth="1"/>
    <col min="3854" max="3856" width="10.109375" style="20" customWidth="1"/>
    <col min="3857" max="3857" width="8.6640625" style="20" customWidth="1"/>
    <col min="3858" max="4098" width="9.109375" style="20"/>
    <col min="4099" max="4103" width="8.109375" style="20" customWidth="1"/>
    <col min="4104" max="4104" width="2.88671875" style="20" customWidth="1"/>
    <col min="4105" max="4109" width="7.44140625" style="20" customWidth="1"/>
    <col min="4110" max="4112" width="10.109375" style="20" customWidth="1"/>
    <col min="4113" max="4113" width="8.6640625" style="20" customWidth="1"/>
    <col min="4114" max="4354" width="9.109375" style="20"/>
    <col min="4355" max="4359" width="8.109375" style="20" customWidth="1"/>
    <col min="4360" max="4360" width="2.88671875" style="20" customWidth="1"/>
    <col min="4361" max="4365" width="7.44140625" style="20" customWidth="1"/>
    <col min="4366" max="4368" width="10.109375" style="20" customWidth="1"/>
    <col min="4369" max="4369" width="8.6640625" style="20" customWidth="1"/>
    <col min="4370" max="4610" width="9.109375" style="20"/>
    <col min="4611" max="4615" width="8.109375" style="20" customWidth="1"/>
    <col min="4616" max="4616" width="2.88671875" style="20" customWidth="1"/>
    <col min="4617" max="4621" width="7.44140625" style="20" customWidth="1"/>
    <col min="4622" max="4624" width="10.109375" style="20" customWidth="1"/>
    <col min="4625" max="4625" width="8.6640625" style="20" customWidth="1"/>
    <col min="4626" max="4866" width="9.109375" style="20"/>
    <col min="4867" max="4871" width="8.109375" style="20" customWidth="1"/>
    <col min="4872" max="4872" width="2.88671875" style="20" customWidth="1"/>
    <col min="4873" max="4877" width="7.44140625" style="20" customWidth="1"/>
    <col min="4878" max="4880" width="10.109375" style="20" customWidth="1"/>
    <col min="4881" max="4881" width="8.6640625" style="20" customWidth="1"/>
    <col min="4882" max="5122" width="9.109375" style="20"/>
    <col min="5123" max="5127" width="8.109375" style="20" customWidth="1"/>
    <col min="5128" max="5128" width="2.88671875" style="20" customWidth="1"/>
    <col min="5129" max="5133" width="7.44140625" style="20" customWidth="1"/>
    <col min="5134" max="5136" width="10.109375" style="20" customWidth="1"/>
    <col min="5137" max="5137" width="8.6640625" style="20" customWidth="1"/>
    <col min="5138" max="5378" width="9.109375" style="20"/>
    <col min="5379" max="5383" width="8.109375" style="20" customWidth="1"/>
    <col min="5384" max="5384" width="2.88671875" style="20" customWidth="1"/>
    <col min="5385" max="5389" width="7.44140625" style="20" customWidth="1"/>
    <col min="5390" max="5392" width="10.109375" style="20" customWidth="1"/>
    <col min="5393" max="5393" width="8.6640625" style="20" customWidth="1"/>
    <col min="5394" max="5634" width="9.109375" style="20"/>
    <col min="5635" max="5639" width="8.109375" style="20" customWidth="1"/>
    <col min="5640" max="5640" width="2.88671875" style="20" customWidth="1"/>
    <col min="5641" max="5645" width="7.44140625" style="20" customWidth="1"/>
    <col min="5646" max="5648" width="10.109375" style="20" customWidth="1"/>
    <col min="5649" max="5649" width="8.6640625" style="20" customWidth="1"/>
    <col min="5650" max="5890" width="9.109375" style="20"/>
    <col min="5891" max="5895" width="8.109375" style="20" customWidth="1"/>
    <col min="5896" max="5896" width="2.88671875" style="20" customWidth="1"/>
    <col min="5897" max="5901" width="7.44140625" style="20" customWidth="1"/>
    <col min="5902" max="5904" width="10.109375" style="20" customWidth="1"/>
    <col min="5905" max="5905" width="8.6640625" style="20" customWidth="1"/>
    <col min="5906" max="6146" width="9.109375" style="20"/>
    <col min="6147" max="6151" width="8.109375" style="20" customWidth="1"/>
    <col min="6152" max="6152" width="2.88671875" style="20" customWidth="1"/>
    <col min="6153" max="6157" width="7.44140625" style="20" customWidth="1"/>
    <col min="6158" max="6160" width="10.109375" style="20" customWidth="1"/>
    <col min="6161" max="6161" width="8.6640625" style="20" customWidth="1"/>
    <col min="6162" max="6402" width="9.109375" style="20"/>
    <col min="6403" max="6407" width="8.109375" style="20" customWidth="1"/>
    <col min="6408" max="6408" width="2.88671875" style="20" customWidth="1"/>
    <col min="6409" max="6413" width="7.44140625" style="20" customWidth="1"/>
    <col min="6414" max="6416" width="10.109375" style="20" customWidth="1"/>
    <col min="6417" max="6417" width="8.6640625" style="20" customWidth="1"/>
    <col min="6418" max="6658" width="9.109375" style="20"/>
    <col min="6659" max="6663" width="8.109375" style="20" customWidth="1"/>
    <col min="6664" max="6664" width="2.88671875" style="20" customWidth="1"/>
    <col min="6665" max="6669" width="7.44140625" style="20" customWidth="1"/>
    <col min="6670" max="6672" width="10.109375" style="20" customWidth="1"/>
    <col min="6673" max="6673" width="8.6640625" style="20" customWidth="1"/>
    <col min="6674" max="6914" width="9.109375" style="20"/>
    <col min="6915" max="6919" width="8.109375" style="20" customWidth="1"/>
    <col min="6920" max="6920" width="2.88671875" style="20" customWidth="1"/>
    <col min="6921" max="6925" width="7.44140625" style="20" customWidth="1"/>
    <col min="6926" max="6928" width="10.109375" style="20" customWidth="1"/>
    <col min="6929" max="6929" width="8.6640625" style="20" customWidth="1"/>
    <col min="6930" max="7170" width="9.109375" style="20"/>
    <col min="7171" max="7175" width="8.109375" style="20" customWidth="1"/>
    <col min="7176" max="7176" width="2.88671875" style="20" customWidth="1"/>
    <col min="7177" max="7181" width="7.44140625" style="20" customWidth="1"/>
    <col min="7182" max="7184" width="10.109375" style="20" customWidth="1"/>
    <col min="7185" max="7185" width="8.6640625" style="20" customWidth="1"/>
    <col min="7186" max="7426" width="9.109375" style="20"/>
    <col min="7427" max="7431" width="8.109375" style="20" customWidth="1"/>
    <col min="7432" max="7432" width="2.88671875" style="20" customWidth="1"/>
    <col min="7433" max="7437" width="7.44140625" style="20" customWidth="1"/>
    <col min="7438" max="7440" width="10.109375" style="20" customWidth="1"/>
    <col min="7441" max="7441" width="8.6640625" style="20" customWidth="1"/>
    <col min="7442" max="7682" width="9.109375" style="20"/>
    <col min="7683" max="7687" width="8.109375" style="20" customWidth="1"/>
    <col min="7688" max="7688" width="2.88671875" style="20" customWidth="1"/>
    <col min="7689" max="7693" width="7.44140625" style="20" customWidth="1"/>
    <col min="7694" max="7696" width="10.109375" style="20" customWidth="1"/>
    <col min="7697" max="7697" width="8.6640625" style="20" customWidth="1"/>
    <col min="7698" max="7938" width="9.109375" style="20"/>
    <col min="7939" max="7943" width="8.109375" style="20" customWidth="1"/>
    <col min="7944" max="7944" width="2.88671875" style="20" customWidth="1"/>
    <col min="7945" max="7949" width="7.44140625" style="20" customWidth="1"/>
    <col min="7950" max="7952" width="10.109375" style="20" customWidth="1"/>
    <col min="7953" max="7953" width="8.6640625" style="20" customWidth="1"/>
    <col min="7954" max="8194" width="9.109375" style="20"/>
    <col min="8195" max="8199" width="8.109375" style="20" customWidth="1"/>
    <col min="8200" max="8200" width="2.88671875" style="20" customWidth="1"/>
    <col min="8201" max="8205" width="7.44140625" style="20" customWidth="1"/>
    <col min="8206" max="8208" width="10.109375" style="20" customWidth="1"/>
    <col min="8209" max="8209" width="8.6640625" style="20" customWidth="1"/>
    <col min="8210" max="8450" width="9.109375" style="20"/>
    <col min="8451" max="8455" width="8.109375" style="20" customWidth="1"/>
    <col min="8456" max="8456" width="2.88671875" style="20" customWidth="1"/>
    <col min="8457" max="8461" width="7.44140625" style="20" customWidth="1"/>
    <col min="8462" max="8464" width="10.109375" style="20" customWidth="1"/>
    <col min="8465" max="8465" width="8.6640625" style="20" customWidth="1"/>
    <col min="8466" max="8706" width="9.109375" style="20"/>
    <col min="8707" max="8711" width="8.109375" style="20" customWidth="1"/>
    <col min="8712" max="8712" width="2.88671875" style="20" customWidth="1"/>
    <col min="8713" max="8717" width="7.44140625" style="20" customWidth="1"/>
    <col min="8718" max="8720" width="10.109375" style="20" customWidth="1"/>
    <col min="8721" max="8721" width="8.6640625" style="20" customWidth="1"/>
    <col min="8722" max="8962" width="9.109375" style="20"/>
    <col min="8963" max="8967" width="8.109375" style="20" customWidth="1"/>
    <col min="8968" max="8968" width="2.88671875" style="20" customWidth="1"/>
    <col min="8969" max="8973" width="7.44140625" style="20" customWidth="1"/>
    <col min="8974" max="8976" width="10.109375" style="20" customWidth="1"/>
    <col min="8977" max="8977" width="8.6640625" style="20" customWidth="1"/>
    <col min="8978" max="9218" width="9.109375" style="20"/>
    <col min="9219" max="9223" width="8.109375" style="20" customWidth="1"/>
    <col min="9224" max="9224" width="2.88671875" style="20" customWidth="1"/>
    <col min="9225" max="9229" width="7.44140625" style="20" customWidth="1"/>
    <col min="9230" max="9232" width="10.109375" style="20" customWidth="1"/>
    <col min="9233" max="9233" width="8.6640625" style="20" customWidth="1"/>
    <col min="9234" max="9474" width="9.109375" style="20"/>
    <col min="9475" max="9479" width="8.109375" style="20" customWidth="1"/>
    <col min="9480" max="9480" width="2.88671875" style="20" customWidth="1"/>
    <col min="9481" max="9485" width="7.44140625" style="20" customWidth="1"/>
    <col min="9486" max="9488" width="10.109375" style="20" customWidth="1"/>
    <col min="9489" max="9489" width="8.6640625" style="20" customWidth="1"/>
    <col min="9490" max="9730" width="9.109375" style="20"/>
    <col min="9731" max="9735" width="8.109375" style="20" customWidth="1"/>
    <col min="9736" max="9736" width="2.88671875" style="20" customWidth="1"/>
    <col min="9737" max="9741" width="7.44140625" style="20" customWidth="1"/>
    <col min="9742" max="9744" width="10.109375" style="20" customWidth="1"/>
    <col min="9745" max="9745" width="8.6640625" style="20" customWidth="1"/>
    <col min="9746" max="9986" width="9.109375" style="20"/>
    <col min="9987" max="9991" width="8.109375" style="20" customWidth="1"/>
    <col min="9992" max="9992" width="2.88671875" style="20" customWidth="1"/>
    <col min="9993" max="9997" width="7.44140625" style="20" customWidth="1"/>
    <col min="9998" max="10000" width="10.109375" style="20" customWidth="1"/>
    <col min="10001" max="10001" width="8.6640625" style="20" customWidth="1"/>
    <col min="10002" max="10242" width="9.109375" style="20"/>
    <col min="10243" max="10247" width="8.109375" style="20" customWidth="1"/>
    <col min="10248" max="10248" width="2.88671875" style="20" customWidth="1"/>
    <col min="10249" max="10253" width="7.44140625" style="20" customWidth="1"/>
    <col min="10254" max="10256" width="10.109375" style="20" customWidth="1"/>
    <col min="10257" max="10257" width="8.6640625" style="20" customWidth="1"/>
    <col min="10258" max="10498" width="9.109375" style="20"/>
    <col min="10499" max="10503" width="8.109375" style="20" customWidth="1"/>
    <col min="10504" max="10504" width="2.88671875" style="20" customWidth="1"/>
    <col min="10505" max="10509" width="7.44140625" style="20" customWidth="1"/>
    <col min="10510" max="10512" width="10.109375" style="20" customWidth="1"/>
    <col min="10513" max="10513" width="8.6640625" style="20" customWidth="1"/>
    <col min="10514" max="10754" width="9.109375" style="20"/>
    <col min="10755" max="10759" width="8.109375" style="20" customWidth="1"/>
    <col min="10760" max="10760" width="2.88671875" style="20" customWidth="1"/>
    <col min="10761" max="10765" width="7.44140625" style="20" customWidth="1"/>
    <col min="10766" max="10768" width="10.109375" style="20" customWidth="1"/>
    <col min="10769" max="10769" width="8.6640625" style="20" customWidth="1"/>
    <col min="10770" max="11010" width="9.109375" style="20"/>
    <col min="11011" max="11015" width="8.109375" style="20" customWidth="1"/>
    <col min="11016" max="11016" width="2.88671875" style="20" customWidth="1"/>
    <col min="11017" max="11021" width="7.44140625" style="20" customWidth="1"/>
    <col min="11022" max="11024" width="10.109375" style="20" customWidth="1"/>
    <col min="11025" max="11025" width="8.6640625" style="20" customWidth="1"/>
    <col min="11026" max="11266" width="9.109375" style="20"/>
    <col min="11267" max="11271" width="8.109375" style="20" customWidth="1"/>
    <col min="11272" max="11272" width="2.88671875" style="20" customWidth="1"/>
    <col min="11273" max="11277" width="7.44140625" style="20" customWidth="1"/>
    <col min="11278" max="11280" width="10.109375" style="20" customWidth="1"/>
    <col min="11281" max="11281" width="8.6640625" style="20" customWidth="1"/>
    <col min="11282" max="11522" width="9.109375" style="20"/>
    <col min="11523" max="11527" width="8.109375" style="20" customWidth="1"/>
    <col min="11528" max="11528" width="2.88671875" style="20" customWidth="1"/>
    <col min="11529" max="11533" width="7.44140625" style="20" customWidth="1"/>
    <col min="11534" max="11536" width="10.109375" style="20" customWidth="1"/>
    <col min="11537" max="11537" width="8.6640625" style="20" customWidth="1"/>
    <col min="11538" max="11778" width="9.109375" style="20"/>
    <col min="11779" max="11783" width="8.109375" style="20" customWidth="1"/>
    <col min="11784" max="11784" width="2.88671875" style="20" customWidth="1"/>
    <col min="11785" max="11789" width="7.44140625" style="20" customWidth="1"/>
    <col min="11790" max="11792" width="10.109375" style="20" customWidth="1"/>
    <col min="11793" max="11793" width="8.6640625" style="20" customWidth="1"/>
    <col min="11794" max="12034" width="9.109375" style="20"/>
    <col min="12035" max="12039" width="8.109375" style="20" customWidth="1"/>
    <col min="12040" max="12040" width="2.88671875" style="20" customWidth="1"/>
    <col min="12041" max="12045" width="7.44140625" style="20" customWidth="1"/>
    <col min="12046" max="12048" width="10.109375" style="20" customWidth="1"/>
    <col min="12049" max="12049" width="8.6640625" style="20" customWidth="1"/>
    <col min="12050" max="12290" width="9.109375" style="20"/>
    <col min="12291" max="12295" width="8.109375" style="20" customWidth="1"/>
    <col min="12296" max="12296" width="2.88671875" style="20" customWidth="1"/>
    <col min="12297" max="12301" width="7.44140625" style="20" customWidth="1"/>
    <col min="12302" max="12304" width="10.109375" style="20" customWidth="1"/>
    <col min="12305" max="12305" width="8.6640625" style="20" customWidth="1"/>
    <col min="12306" max="12546" width="9.109375" style="20"/>
    <col min="12547" max="12551" width="8.109375" style="20" customWidth="1"/>
    <col min="12552" max="12552" width="2.88671875" style="20" customWidth="1"/>
    <col min="12553" max="12557" width="7.44140625" style="20" customWidth="1"/>
    <col min="12558" max="12560" width="10.109375" style="20" customWidth="1"/>
    <col min="12561" max="12561" width="8.6640625" style="20" customWidth="1"/>
    <col min="12562" max="12802" width="9.109375" style="20"/>
    <col min="12803" max="12807" width="8.109375" style="20" customWidth="1"/>
    <col min="12808" max="12808" width="2.88671875" style="20" customWidth="1"/>
    <col min="12809" max="12813" width="7.44140625" style="20" customWidth="1"/>
    <col min="12814" max="12816" width="10.109375" style="20" customWidth="1"/>
    <col min="12817" max="12817" width="8.6640625" style="20" customWidth="1"/>
    <col min="12818" max="13058" width="9.109375" style="20"/>
    <col min="13059" max="13063" width="8.109375" style="20" customWidth="1"/>
    <col min="13064" max="13064" width="2.88671875" style="20" customWidth="1"/>
    <col min="13065" max="13069" width="7.44140625" style="20" customWidth="1"/>
    <col min="13070" max="13072" width="10.109375" style="20" customWidth="1"/>
    <col min="13073" max="13073" width="8.6640625" style="20" customWidth="1"/>
    <col min="13074" max="13314" width="9.109375" style="20"/>
    <col min="13315" max="13319" width="8.109375" style="20" customWidth="1"/>
    <col min="13320" max="13320" width="2.88671875" style="20" customWidth="1"/>
    <col min="13321" max="13325" width="7.44140625" style="20" customWidth="1"/>
    <col min="13326" max="13328" width="10.109375" style="20" customWidth="1"/>
    <col min="13329" max="13329" width="8.6640625" style="20" customWidth="1"/>
    <col min="13330" max="13570" width="9.109375" style="20"/>
    <col min="13571" max="13575" width="8.109375" style="20" customWidth="1"/>
    <col min="13576" max="13576" width="2.88671875" style="20" customWidth="1"/>
    <col min="13577" max="13581" width="7.44140625" style="20" customWidth="1"/>
    <col min="13582" max="13584" width="10.109375" style="20" customWidth="1"/>
    <col min="13585" max="13585" width="8.6640625" style="20" customWidth="1"/>
    <col min="13586" max="13826" width="9.109375" style="20"/>
    <col min="13827" max="13831" width="8.109375" style="20" customWidth="1"/>
    <col min="13832" max="13832" width="2.88671875" style="20" customWidth="1"/>
    <col min="13833" max="13837" width="7.44140625" style="20" customWidth="1"/>
    <col min="13838" max="13840" width="10.109375" style="20" customWidth="1"/>
    <col min="13841" max="13841" width="8.6640625" style="20" customWidth="1"/>
    <col min="13842" max="14082" width="9.109375" style="20"/>
    <col min="14083" max="14087" width="8.109375" style="20" customWidth="1"/>
    <col min="14088" max="14088" width="2.88671875" style="20" customWidth="1"/>
    <col min="14089" max="14093" width="7.44140625" style="20" customWidth="1"/>
    <col min="14094" max="14096" width="10.109375" style="20" customWidth="1"/>
    <col min="14097" max="14097" width="8.6640625" style="20" customWidth="1"/>
    <col min="14098" max="14338" width="9.109375" style="20"/>
    <col min="14339" max="14343" width="8.109375" style="20" customWidth="1"/>
    <col min="14344" max="14344" width="2.88671875" style="20" customWidth="1"/>
    <col min="14345" max="14349" width="7.44140625" style="20" customWidth="1"/>
    <col min="14350" max="14352" width="10.109375" style="20" customWidth="1"/>
    <col min="14353" max="14353" width="8.6640625" style="20" customWidth="1"/>
    <col min="14354" max="14594" width="9.109375" style="20"/>
    <col min="14595" max="14599" width="8.109375" style="20" customWidth="1"/>
    <col min="14600" max="14600" width="2.88671875" style="20" customWidth="1"/>
    <col min="14601" max="14605" width="7.44140625" style="20" customWidth="1"/>
    <col min="14606" max="14608" width="10.109375" style="20" customWidth="1"/>
    <col min="14609" max="14609" width="8.6640625" style="20" customWidth="1"/>
    <col min="14610" max="14850" width="9.109375" style="20"/>
    <col min="14851" max="14855" width="8.109375" style="20" customWidth="1"/>
    <col min="14856" max="14856" width="2.88671875" style="20" customWidth="1"/>
    <col min="14857" max="14861" width="7.44140625" style="20" customWidth="1"/>
    <col min="14862" max="14864" width="10.109375" style="20" customWidth="1"/>
    <col min="14865" max="14865" width="8.6640625" style="20" customWidth="1"/>
    <col min="14866" max="15106" width="9.109375" style="20"/>
    <col min="15107" max="15111" width="8.109375" style="20" customWidth="1"/>
    <col min="15112" max="15112" width="2.88671875" style="20" customWidth="1"/>
    <col min="15113" max="15117" width="7.44140625" style="20" customWidth="1"/>
    <col min="15118" max="15120" width="10.109375" style="20" customWidth="1"/>
    <col min="15121" max="15121" width="8.6640625" style="20" customWidth="1"/>
    <col min="15122" max="15362" width="9.109375" style="20"/>
    <col min="15363" max="15367" width="8.109375" style="20" customWidth="1"/>
    <col min="15368" max="15368" width="2.88671875" style="20" customWidth="1"/>
    <col min="15369" max="15373" width="7.44140625" style="20" customWidth="1"/>
    <col min="15374" max="15376" width="10.109375" style="20" customWidth="1"/>
    <col min="15377" max="15377" width="8.6640625" style="20" customWidth="1"/>
    <col min="15378" max="15618" width="9.109375" style="20"/>
    <col min="15619" max="15623" width="8.109375" style="20" customWidth="1"/>
    <col min="15624" max="15624" width="2.88671875" style="20" customWidth="1"/>
    <col min="15625" max="15629" width="7.44140625" style="20" customWidth="1"/>
    <col min="15630" max="15632" width="10.109375" style="20" customWidth="1"/>
    <col min="15633" max="15633" width="8.6640625" style="20" customWidth="1"/>
    <col min="15634" max="15874" width="9.109375" style="20"/>
    <col min="15875" max="15879" width="8.109375" style="20" customWidth="1"/>
    <col min="15880" max="15880" width="2.88671875" style="20" customWidth="1"/>
    <col min="15881" max="15885" width="7.44140625" style="20" customWidth="1"/>
    <col min="15886" max="15888" width="10.109375" style="20" customWidth="1"/>
    <col min="15889" max="15889" width="8.6640625" style="20" customWidth="1"/>
    <col min="15890" max="16130" width="9.109375" style="20"/>
    <col min="16131" max="16135" width="8.109375" style="20" customWidth="1"/>
    <col min="16136" max="16136" width="2.88671875" style="20" customWidth="1"/>
    <col min="16137" max="16141" width="7.44140625" style="20" customWidth="1"/>
    <col min="16142" max="16144" width="10.109375" style="20" customWidth="1"/>
    <col min="16145" max="16145" width="8.6640625" style="20" customWidth="1"/>
    <col min="16146" max="16384" width="9.109375" style="20"/>
  </cols>
  <sheetData>
    <row r="1" spans="1:22" ht="49.95" customHeight="1" x14ac:dyDescent="0.25">
      <c r="A1" s="93" t="s">
        <v>77</v>
      </c>
      <c r="B1" s="93"/>
      <c r="C1" s="93"/>
      <c r="D1" s="93"/>
      <c r="E1" s="93"/>
      <c r="F1" s="93"/>
      <c r="G1" s="93"/>
      <c r="H1" s="93"/>
      <c r="I1" s="93"/>
      <c r="J1" s="93"/>
      <c r="K1" s="93"/>
      <c r="L1" s="93"/>
      <c r="M1" s="93"/>
      <c r="N1" s="21"/>
      <c r="O1" s="21"/>
      <c r="P1" s="21"/>
      <c r="Q1" s="21"/>
      <c r="R1" s="21"/>
      <c r="S1" s="21"/>
      <c r="T1" s="21"/>
      <c r="U1" s="21"/>
      <c r="V1" s="21"/>
    </row>
    <row r="2" spans="1:22" ht="15" x14ac:dyDescent="0.25">
      <c r="B2" s="22"/>
      <c r="C2" s="39"/>
      <c r="D2" s="39"/>
      <c r="E2" s="22"/>
      <c r="F2" s="22"/>
      <c r="G2" s="22"/>
      <c r="H2" s="22"/>
      <c r="I2" s="22"/>
      <c r="J2" s="22"/>
      <c r="K2" s="22"/>
      <c r="L2" s="22"/>
      <c r="M2" s="22"/>
      <c r="N2" s="22"/>
      <c r="O2" s="22"/>
      <c r="P2" s="22"/>
      <c r="Q2" s="22"/>
      <c r="R2" s="22"/>
      <c r="S2" s="22"/>
      <c r="T2" s="21"/>
      <c r="U2" s="21"/>
      <c r="V2" s="21"/>
    </row>
    <row r="3" spans="1:22" ht="15" x14ac:dyDescent="0.25">
      <c r="B3" s="17" t="s">
        <v>78</v>
      </c>
      <c r="C3" s="17"/>
      <c r="D3" s="84">
        <v>0</v>
      </c>
      <c r="E3" s="84"/>
      <c r="J3" s="22"/>
      <c r="K3" s="22"/>
      <c r="L3" s="22"/>
      <c r="M3" s="22"/>
      <c r="N3" s="23"/>
      <c r="O3" s="23"/>
      <c r="P3" s="23"/>
    </row>
    <row r="4" spans="1:22" x14ac:dyDescent="0.25">
      <c r="B4" s="85" t="s">
        <v>22</v>
      </c>
      <c r="C4" s="85"/>
      <c r="D4" s="85"/>
      <c r="E4" s="85"/>
      <c r="F4" s="85"/>
      <c r="G4" s="85"/>
      <c r="I4" s="85" t="s">
        <v>79</v>
      </c>
      <c r="J4" s="85"/>
      <c r="K4" s="85"/>
      <c r="L4" s="85"/>
      <c r="M4" s="85"/>
      <c r="N4" s="24"/>
      <c r="O4" s="24"/>
      <c r="P4" s="24"/>
    </row>
    <row r="5" spans="1:22" x14ac:dyDescent="0.25">
      <c r="B5" s="18">
        <v>0</v>
      </c>
      <c r="C5" s="19">
        <v>3.8809999999999998</v>
      </c>
      <c r="D5" s="28" t="s">
        <v>80</v>
      </c>
      <c r="E5" s="25"/>
      <c r="F5" s="25"/>
      <c r="G5" s="25"/>
      <c r="H5" s="25"/>
      <c r="I5" s="26"/>
      <c r="J5" s="27"/>
      <c r="K5" s="28"/>
      <c r="L5" s="25"/>
      <c r="M5" s="28"/>
      <c r="N5" s="29"/>
      <c r="O5" s="29"/>
      <c r="P5" s="29"/>
      <c r="R5" s="30"/>
    </row>
    <row r="6" spans="1:22" x14ac:dyDescent="0.25">
      <c r="B6" s="18">
        <v>3</v>
      </c>
      <c r="C6" s="19">
        <v>3.8839999999999999</v>
      </c>
      <c r="D6" s="19"/>
      <c r="E6" s="28">
        <f>(C5+C6)/2</f>
        <v>3.8824999999999998</v>
      </c>
      <c r="F6" s="25">
        <f>B6-B5</f>
        <v>3</v>
      </c>
      <c r="G6" s="28">
        <f>E6*F6</f>
        <v>11.647499999999999</v>
      </c>
      <c r="H6" s="25"/>
      <c r="I6" s="18">
        <v>0</v>
      </c>
      <c r="J6" s="19">
        <v>3.8809999999999998</v>
      </c>
      <c r="K6" s="28"/>
      <c r="L6" s="25"/>
      <c r="M6" s="28"/>
      <c r="N6" s="29"/>
      <c r="O6" s="29"/>
      <c r="P6" s="29"/>
      <c r="Q6" s="31"/>
      <c r="R6" s="30"/>
    </row>
    <row r="7" spans="1:22" x14ac:dyDescent="0.25">
      <c r="B7" s="18">
        <v>5</v>
      </c>
      <c r="C7" s="19">
        <v>1.099</v>
      </c>
      <c r="E7" s="28">
        <f t="shared" ref="E7:E19" si="0">(C6+C7)/2</f>
        <v>2.4914999999999998</v>
      </c>
      <c r="F7" s="25">
        <f t="shared" ref="F7:F19" si="1">B7-B6</f>
        <v>2</v>
      </c>
      <c r="G7" s="28">
        <f t="shared" ref="G7:G19" si="2">E7*F7</f>
        <v>4.9829999999999997</v>
      </c>
      <c r="H7" s="25"/>
      <c r="I7" s="18">
        <v>3</v>
      </c>
      <c r="J7" s="19">
        <v>3.8839999999999999</v>
      </c>
      <c r="K7" s="28">
        <f t="shared" ref="K7:K12" si="3">AVERAGE(J6,J7)</f>
        <v>3.8824999999999998</v>
      </c>
      <c r="L7" s="25">
        <f t="shared" ref="L7:L12" si="4">I7-I6</f>
        <v>3</v>
      </c>
      <c r="M7" s="28">
        <f t="shared" ref="M7:M19" si="5">L7*K7</f>
        <v>11.647499999999999</v>
      </c>
      <c r="N7" s="29"/>
      <c r="O7" s="29"/>
      <c r="P7" s="29"/>
      <c r="Q7" s="31"/>
      <c r="R7" s="30"/>
    </row>
    <row r="8" spans="1:22" x14ac:dyDescent="0.25">
      <c r="B8" s="18">
        <v>10</v>
      </c>
      <c r="C8" s="19">
        <v>0.98899999999999999</v>
      </c>
      <c r="D8" s="19" t="s">
        <v>25</v>
      </c>
      <c r="E8" s="28">
        <f t="shared" si="0"/>
        <v>1.044</v>
      </c>
      <c r="F8" s="25">
        <f t="shared" si="1"/>
        <v>5</v>
      </c>
      <c r="G8" s="28">
        <f t="shared" si="2"/>
        <v>5.2200000000000006</v>
      </c>
      <c r="H8" s="25"/>
      <c r="I8" s="18">
        <v>5</v>
      </c>
      <c r="J8" s="19">
        <v>1.099</v>
      </c>
      <c r="K8" s="28">
        <f t="shared" si="3"/>
        <v>2.4914999999999998</v>
      </c>
      <c r="L8" s="25">
        <f t="shared" si="4"/>
        <v>2</v>
      </c>
      <c r="M8" s="28">
        <f t="shared" si="5"/>
        <v>4.9829999999999997</v>
      </c>
      <c r="N8" s="29"/>
      <c r="O8" s="29"/>
      <c r="P8" s="29"/>
      <c r="Q8" s="31"/>
      <c r="R8" s="30"/>
    </row>
    <row r="9" spans="1:22" x14ac:dyDescent="0.25">
      <c r="B9" s="18">
        <v>12</v>
      </c>
      <c r="C9" s="19">
        <v>-3.5999999999999997E-2</v>
      </c>
      <c r="D9" s="19"/>
      <c r="E9" s="28">
        <f t="shared" si="0"/>
        <v>0.47649999999999998</v>
      </c>
      <c r="F9" s="25">
        <f t="shared" si="1"/>
        <v>2</v>
      </c>
      <c r="G9" s="28">
        <f t="shared" si="2"/>
        <v>0.95299999999999996</v>
      </c>
      <c r="H9" s="25"/>
      <c r="I9" s="18">
        <v>10</v>
      </c>
      <c r="J9" s="19">
        <v>0.98899999999999999</v>
      </c>
      <c r="K9" s="28">
        <f t="shared" si="3"/>
        <v>1.044</v>
      </c>
      <c r="L9" s="25">
        <f t="shared" si="4"/>
        <v>5</v>
      </c>
      <c r="M9" s="28">
        <f t="shared" si="5"/>
        <v>5.2200000000000006</v>
      </c>
      <c r="N9" s="29"/>
      <c r="O9" s="29"/>
      <c r="P9" s="29"/>
      <c r="Q9" s="31"/>
      <c r="R9" s="30"/>
    </row>
    <row r="10" spans="1:22" x14ac:dyDescent="0.25">
      <c r="B10" s="18">
        <v>14</v>
      </c>
      <c r="C10" s="19">
        <v>-0.41099999999999998</v>
      </c>
      <c r="D10" s="19"/>
      <c r="E10" s="28">
        <f t="shared" si="0"/>
        <v>-0.22349999999999998</v>
      </c>
      <c r="F10" s="25">
        <f t="shared" si="1"/>
        <v>2</v>
      </c>
      <c r="G10" s="28">
        <f t="shared" si="2"/>
        <v>-0.44699999999999995</v>
      </c>
      <c r="H10" s="25"/>
      <c r="I10" s="18">
        <v>12</v>
      </c>
      <c r="J10" s="19">
        <v>-3.5999999999999997E-2</v>
      </c>
      <c r="K10" s="28">
        <f t="shared" si="3"/>
        <v>0.47649999999999998</v>
      </c>
      <c r="L10" s="25">
        <f t="shared" si="4"/>
        <v>2</v>
      </c>
      <c r="M10" s="28">
        <f t="shared" si="5"/>
        <v>0.95299999999999996</v>
      </c>
      <c r="N10" s="29"/>
      <c r="O10" s="29"/>
      <c r="P10" s="29"/>
      <c r="Q10" s="31"/>
      <c r="R10" s="30"/>
    </row>
    <row r="11" spans="1:22" x14ac:dyDescent="0.25">
      <c r="B11" s="18">
        <v>15</v>
      </c>
      <c r="C11" s="19">
        <v>-0.67700000000000005</v>
      </c>
      <c r="E11" s="28">
        <f t="shared" si="0"/>
        <v>-0.54400000000000004</v>
      </c>
      <c r="F11" s="25">
        <f t="shared" si="1"/>
        <v>1</v>
      </c>
      <c r="G11" s="28">
        <f t="shared" si="2"/>
        <v>-0.54400000000000004</v>
      </c>
      <c r="H11" s="25"/>
      <c r="I11" s="75">
        <f>I10+(J10-J11)*1.5</f>
        <v>14.196</v>
      </c>
      <c r="J11" s="76">
        <v>-1.5</v>
      </c>
      <c r="K11" s="28">
        <f t="shared" si="3"/>
        <v>-0.76800000000000002</v>
      </c>
      <c r="L11" s="25">
        <f t="shared" si="4"/>
        <v>2.1959999999999997</v>
      </c>
      <c r="M11" s="28">
        <f t="shared" si="5"/>
        <v>-1.6865279999999998</v>
      </c>
      <c r="N11" s="29"/>
      <c r="O11" s="29"/>
      <c r="P11" s="29"/>
      <c r="Q11" s="31"/>
      <c r="R11" s="30"/>
    </row>
    <row r="12" spans="1:22" x14ac:dyDescent="0.25">
      <c r="B12" s="18">
        <v>16</v>
      </c>
      <c r="C12" s="19">
        <v>-0.74099999999999999</v>
      </c>
      <c r="D12" s="19" t="s">
        <v>24</v>
      </c>
      <c r="E12" s="28">
        <f t="shared" si="0"/>
        <v>-0.70900000000000007</v>
      </c>
      <c r="F12" s="25">
        <f t="shared" si="1"/>
        <v>1</v>
      </c>
      <c r="G12" s="28">
        <f t="shared" si="2"/>
        <v>-0.70900000000000007</v>
      </c>
      <c r="H12" s="25"/>
      <c r="I12" s="77">
        <f>I11+1.5</f>
        <v>15.696</v>
      </c>
      <c r="J12" s="78">
        <f>J11</f>
        <v>-1.5</v>
      </c>
      <c r="K12" s="28">
        <f t="shared" si="3"/>
        <v>-1.5</v>
      </c>
      <c r="L12" s="25">
        <f t="shared" si="4"/>
        <v>1.5</v>
      </c>
      <c r="M12" s="28">
        <f t="shared" si="5"/>
        <v>-2.25</v>
      </c>
      <c r="N12" s="29"/>
      <c r="O12" s="29"/>
      <c r="P12" s="29"/>
      <c r="Q12" s="31"/>
      <c r="R12" s="30"/>
    </row>
    <row r="13" spans="1:22" x14ac:dyDescent="0.25">
      <c r="B13" s="18">
        <v>17</v>
      </c>
      <c r="C13" s="19">
        <v>-0.68600000000000005</v>
      </c>
      <c r="D13" s="19"/>
      <c r="E13" s="28">
        <f t="shared" si="0"/>
        <v>-0.71350000000000002</v>
      </c>
      <c r="F13" s="25">
        <f t="shared" si="1"/>
        <v>1</v>
      </c>
      <c r="G13" s="28">
        <f t="shared" si="2"/>
        <v>-0.71350000000000002</v>
      </c>
      <c r="H13" s="25"/>
      <c r="I13" s="75">
        <f>I12+1.5</f>
        <v>17.195999999999998</v>
      </c>
      <c r="J13" s="76">
        <f>J11</f>
        <v>-1.5</v>
      </c>
      <c r="K13" s="28">
        <f>AVERAGE(J12,J13)</f>
        <v>-1.5</v>
      </c>
      <c r="L13" s="25">
        <f>I13-I12</f>
        <v>1.4999999999999982</v>
      </c>
      <c r="M13" s="28">
        <f t="shared" si="5"/>
        <v>-2.2499999999999973</v>
      </c>
      <c r="N13" s="33"/>
      <c r="O13" s="33"/>
      <c r="P13" s="33"/>
      <c r="Q13" s="31"/>
      <c r="R13" s="30"/>
    </row>
    <row r="14" spans="1:22" x14ac:dyDescent="0.25">
      <c r="B14" s="18">
        <v>18</v>
      </c>
      <c r="C14" s="19">
        <v>-0.36199999999999999</v>
      </c>
      <c r="D14" s="19"/>
      <c r="E14" s="28">
        <f t="shared" si="0"/>
        <v>-0.52400000000000002</v>
      </c>
      <c r="F14" s="25">
        <f t="shared" si="1"/>
        <v>1</v>
      </c>
      <c r="G14" s="28">
        <f t="shared" si="2"/>
        <v>-0.52400000000000002</v>
      </c>
      <c r="H14" s="25"/>
      <c r="I14" s="75">
        <f>I13+(J14-J13)*1.5</f>
        <v>19.165499999999998</v>
      </c>
      <c r="J14" s="79">
        <v>-0.187</v>
      </c>
      <c r="K14" s="28">
        <f t="shared" ref="K14:K19" si="6">AVERAGE(J13,J14)</f>
        <v>-0.84350000000000003</v>
      </c>
      <c r="L14" s="25">
        <f t="shared" ref="L14:L19" si="7">I14-I13</f>
        <v>1.9695</v>
      </c>
      <c r="M14" s="28">
        <f t="shared" si="5"/>
        <v>-1.66127325</v>
      </c>
      <c r="N14" s="29"/>
      <c r="O14" s="29"/>
      <c r="P14" s="29"/>
      <c r="Q14" s="31"/>
      <c r="R14" s="30"/>
    </row>
    <row r="15" spans="1:22" x14ac:dyDescent="0.25">
      <c r="B15" s="18">
        <v>20</v>
      </c>
      <c r="C15" s="19">
        <v>-1.0999999999999999E-2</v>
      </c>
      <c r="E15" s="28">
        <f t="shared" si="0"/>
        <v>-0.1865</v>
      </c>
      <c r="F15" s="25">
        <f t="shared" si="1"/>
        <v>2</v>
      </c>
      <c r="G15" s="28">
        <f t="shared" si="2"/>
        <v>-0.373</v>
      </c>
      <c r="H15" s="17"/>
      <c r="I15" s="18">
        <v>20</v>
      </c>
      <c r="J15" s="19">
        <v>-1.0999999999999999E-2</v>
      </c>
      <c r="K15" s="28">
        <f t="shared" si="6"/>
        <v>-9.9000000000000005E-2</v>
      </c>
      <c r="L15" s="25">
        <f t="shared" si="7"/>
        <v>0.83450000000000202</v>
      </c>
      <c r="M15" s="28">
        <f t="shared" si="5"/>
        <v>-8.2615500000000203E-2</v>
      </c>
      <c r="N15" s="33"/>
      <c r="O15" s="33"/>
      <c r="P15" s="33"/>
      <c r="Q15" s="31"/>
      <c r="R15" s="30"/>
    </row>
    <row r="16" spans="1:22" x14ac:dyDescent="0.25">
      <c r="B16" s="18">
        <v>22</v>
      </c>
      <c r="C16" s="19">
        <v>0.92900000000000005</v>
      </c>
      <c r="D16" s="19" t="s">
        <v>23</v>
      </c>
      <c r="E16" s="28">
        <f t="shared" si="0"/>
        <v>0.45900000000000002</v>
      </c>
      <c r="F16" s="25">
        <f t="shared" si="1"/>
        <v>2</v>
      </c>
      <c r="G16" s="28">
        <f t="shared" si="2"/>
        <v>0.91800000000000004</v>
      </c>
      <c r="H16" s="17"/>
      <c r="I16" s="18">
        <v>22</v>
      </c>
      <c r="J16" s="19">
        <v>0.92900000000000005</v>
      </c>
      <c r="K16" s="28">
        <f t="shared" si="6"/>
        <v>0.45900000000000002</v>
      </c>
      <c r="L16" s="25">
        <f t="shared" si="7"/>
        <v>2</v>
      </c>
      <c r="M16" s="28">
        <f t="shared" si="5"/>
        <v>0.91800000000000004</v>
      </c>
      <c r="N16" s="33"/>
      <c r="O16" s="33"/>
      <c r="P16" s="33"/>
      <c r="Q16" s="31"/>
      <c r="R16" s="30"/>
    </row>
    <row r="17" spans="2:18" x14ac:dyDescent="0.25">
      <c r="B17" s="18">
        <v>27</v>
      </c>
      <c r="C17" s="19">
        <v>0.98899999999999999</v>
      </c>
      <c r="E17" s="28">
        <f t="shared" si="0"/>
        <v>0.95900000000000007</v>
      </c>
      <c r="F17" s="25">
        <f t="shared" si="1"/>
        <v>5</v>
      </c>
      <c r="G17" s="28">
        <f t="shared" si="2"/>
        <v>4.7949999999999999</v>
      </c>
      <c r="H17" s="17"/>
      <c r="I17" s="18">
        <v>27</v>
      </c>
      <c r="J17" s="19">
        <v>0.98899999999999999</v>
      </c>
      <c r="K17" s="28">
        <f t="shared" si="6"/>
        <v>0.95900000000000007</v>
      </c>
      <c r="L17" s="25">
        <f t="shared" si="7"/>
        <v>5</v>
      </c>
      <c r="M17" s="28">
        <f t="shared" si="5"/>
        <v>4.7949999999999999</v>
      </c>
      <c r="N17" s="29"/>
      <c r="O17" s="29"/>
      <c r="P17" s="29"/>
      <c r="R17" s="30"/>
    </row>
    <row r="18" spans="2:18" x14ac:dyDescent="0.25">
      <c r="B18" s="18">
        <v>30</v>
      </c>
      <c r="C18" s="19">
        <v>1.044</v>
      </c>
      <c r="D18" s="19"/>
      <c r="E18" s="28">
        <f t="shared" si="0"/>
        <v>1.0165</v>
      </c>
      <c r="F18" s="25">
        <f t="shared" si="1"/>
        <v>3</v>
      </c>
      <c r="G18" s="28">
        <f t="shared" si="2"/>
        <v>3.0495000000000001</v>
      </c>
      <c r="H18" s="17"/>
      <c r="I18" s="18">
        <v>30</v>
      </c>
      <c r="J18" s="19">
        <v>1.044</v>
      </c>
      <c r="K18" s="28">
        <f t="shared" si="6"/>
        <v>1.0165</v>
      </c>
      <c r="L18" s="25">
        <f t="shared" si="7"/>
        <v>3</v>
      </c>
      <c r="M18" s="28">
        <f t="shared" si="5"/>
        <v>3.0495000000000001</v>
      </c>
      <c r="N18" s="29"/>
      <c r="O18" s="29"/>
      <c r="P18" s="29"/>
      <c r="R18" s="30"/>
    </row>
    <row r="19" spans="2:18" x14ac:dyDescent="0.25">
      <c r="B19" s="18">
        <v>35</v>
      </c>
      <c r="C19" s="19">
        <v>1.169</v>
      </c>
      <c r="D19" s="43" t="s">
        <v>81</v>
      </c>
      <c r="E19" s="28">
        <f t="shared" si="0"/>
        <v>1.1065</v>
      </c>
      <c r="F19" s="25">
        <f t="shared" si="1"/>
        <v>5</v>
      </c>
      <c r="G19" s="28">
        <f t="shared" si="2"/>
        <v>5.5325000000000006</v>
      </c>
      <c r="H19" s="17"/>
      <c r="I19" s="18">
        <v>35</v>
      </c>
      <c r="J19" s="19">
        <v>1.169</v>
      </c>
      <c r="K19" s="28">
        <f t="shared" si="6"/>
        <v>1.1065</v>
      </c>
      <c r="L19" s="25">
        <f t="shared" si="7"/>
        <v>5</v>
      </c>
      <c r="M19" s="28">
        <f t="shared" si="5"/>
        <v>5.5325000000000006</v>
      </c>
      <c r="N19" s="29"/>
      <c r="O19" s="29"/>
      <c r="P19" s="29"/>
      <c r="R19" s="30"/>
    </row>
    <row r="20" spans="2:18" x14ac:dyDescent="0.25">
      <c r="B20" s="26"/>
      <c r="C20" s="41"/>
      <c r="D20" s="41"/>
      <c r="E20" s="28"/>
      <c r="F20" s="25"/>
      <c r="G20" s="28"/>
      <c r="I20" s="18"/>
      <c r="J20" s="19"/>
      <c r="K20" s="28"/>
      <c r="L20" s="25"/>
      <c r="M20" s="28"/>
      <c r="N20" s="29"/>
      <c r="O20" s="29"/>
      <c r="P20" s="29"/>
      <c r="R20" s="30"/>
    </row>
    <row r="21" spans="2:18" ht="13.8" thickBot="1" x14ac:dyDescent="0.3">
      <c r="B21" s="26"/>
      <c r="C21" s="41"/>
      <c r="D21" s="41"/>
      <c r="E21" s="28"/>
      <c r="F21" s="25"/>
      <c r="G21" s="28"/>
      <c r="I21" s="26"/>
      <c r="J21" s="26"/>
      <c r="K21" s="28"/>
      <c r="L21" s="25"/>
      <c r="M21" s="28"/>
      <c r="O21" s="33"/>
      <c r="P21" s="33"/>
    </row>
    <row r="22" spans="2:18" x14ac:dyDescent="0.25">
      <c r="B22" s="26"/>
      <c r="C22" s="41"/>
      <c r="D22" s="41"/>
      <c r="E22" s="28"/>
      <c r="F22" s="25"/>
      <c r="G22" s="28"/>
      <c r="I22" s="26"/>
      <c r="J22" s="26"/>
      <c r="K22" s="28"/>
      <c r="L22" s="25"/>
      <c r="M22" s="28"/>
      <c r="O22" s="87" t="s">
        <v>82</v>
      </c>
      <c r="P22" s="88"/>
      <c r="Q22" s="89"/>
    </row>
    <row r="23" spans="2:18" x14ac:dyDescent="0.25">
      <c r="B23" s="26"/>
      <c r="C23" s="41"/>
      <c r="D23" s="41"/>
      <c r="E23" s="28"/>
      <c r="F23" s="25"/>
      <c r="G23" s="28"/>
      <c r="I23" s="26"/>
      <c r="J23" s="26"/>
      <c r="K23" s="28"/>
      <c r="L23" s="25"/>
      <c r="M23" s="28"/>
      <c r="O23" s="69" t="s">
        <v>83</v>
      </c>
      <c r="P23" s="70" t="s">
        <v>84</v>
      </c>
      <c r="Q23" s="71" t="s">
        <v>85</v>
      </c>
    </row>
    <row r="24" spans="2:18" x14ac:dyDescent="0.25">
      <c r="B24" s="26"/>
      <c r="C24" s="41"/>
      <c r="D24" s="41"/>
      <c r="E24" s="28"/>
      <c r="F24" s="25"/>
      <c r="G24" s="28"/>
      <c r="H24" s="28"/>
      <c r="I24" s="26"/>
      <c r="J24" s="26"/>
      <c r="K24" s="28"/>
      <c r="L24" s="25"/>
      <c r="M24" s="28"/>
      <c r="N24" s="23"/>
      <c r="O24" s="72" t="s">
        <v>86</v>
      </c>
      <c r="P24" s="73">
        <v>3</v>
      </c>
      <c r="Q24" s="74">
        <v>-1.5</v>
      </c>
    </row>
    <row r="25" spans="2:18" ht="13.8" thickBot="1" x14ac:dyDescent="0.3">
      <c r="B25" s="26"/>
      <c r="C25" s="41"/>
      <c r="D25" s="41"/>
      <c r="E25" s="28"/>
      <c r="F25" s="25"/>
      <c r="G25" s="28"/>
      <c r="H25" s="28"/>
      <c r="I25" s="26"/>
      <c r="J25" s="26"/>
      <c r="K25" s="28"/>
      <c r="L25" s="25"/>
      <c r="M25" s="28"/>
      <c r="N25" s="23"/>
      <c r="O25" s="90" t="s">
        <v>87</v>
      </c>
      <c r="P25" s="91"/>
      <c r="Q25" s="92"/>
    </row>
    <row r="26" spans="2:18" x14ac:dyDescent="0.25">
      <c r="B26" s="26"/>
      <c r="C26" s="41"/>
      <c r="D26" s="41"/>
      <c r="E26" s="28"/>
      <c r="F26" s="25"/>
      <c r="G26" s="28"/>
      <c r="H26" s="28"/>
      <c r="I26" s="26"/>
      <c r="J26" s="26"/>
      <c r="K26" s="28"/>
      <c r="L26" s="25"/>
      <c r="M26" s="28"/>
      <c r="N26" s="23"/>
      <c r="O26" s="23"/>
      <c r="P26" s="23"/>
    </row>
    <row r="27" spans="2:18" ht="15" x14ac:dyDescent="0.25">
      <c r="B27" s="22"/>
      <c r="C27" s="39"/>
      <c r="D27" s="39"/>
      <c r="E27" s="22"/>
      <c r="F27" s="35">
        <f>SUM(F6:F26)</f>
        <v>35</v>
      </c>
      <c r="G27" s="36">
        <f>SUM(G6:G26)</f>
        <v>33.787999999999997</v>
      </c>
      <c r="H27" s="28"/>
      <c r="I27" s="28"/>
      <c r="J27" s="22"/>
      <c r="K27" s="22"/>
      <c r="L27" s="38">
        <f>SUM(L7:L26)</f>
        <v>35</v>
      </c>
      <c r="M27" s="39">
        <f>SUM(M7:M26)</f>
        <v>29.168083249999995</v>
      </c>
      <c r="N27" s="23"/>
      <c r="O27" s="75">
        <f>O26+(P26-P27)*1.5</f>
        <v>2.25</v>
      </c>
      <c r="P27" s="76">
        <v>-1.5</v>
      </c>
    </row>
    <row r="28" spans="2:18" ht="15" x14ac:dyDescent="0.25">
      <c r="B28" s="22"/>
      <c r="C28" s="39"/>
      <c r="D28" s="39"/>
      <c r="E28" s="22"/>
      <c r="F28" s="17"/>
      <c r="G28" s="17"/>
      <c r="H28" s="28"/>
      <c r="I28" s="28"/>
      <c r="J28" s="22"/>
      <c r="K28" s="22"/>
      <c r="L28" s="22"/>
      <c r="M28" s="22"/>
      <c r="N28" s="23"/>
      <c r="O28" s="77">
        <f>O27+1.5</f>
        <v>3.75</v>
      </c>
      <c r="P28" s="78">
        <f>P27</f>
        <v>-1.5</v>
      </c>
    </row>
    <row r="29" spans="2:18" ht="15" x14ac:dyDescent="0.25">
      <c r="B29" s="22"/>
      <c r="C29" s="39"/>
      <c r="D29" s="39"/>
      <c r="E29" s="22"/>
      <c r="F29" s="17"/>
      <c r="G29" s="17"/>
      <c r="H29" s="28"/>
      <c r="I29" s="28"/>
      <c r="J29" s="22"/>
      <c r="K29" s="22"/>
      <c r="L29" s="22"/>
      <c r="M29" s="22"/>
      <c r="N29" s="23"/>
      <c r="O29" s="75">
        <f>O28+1.5</f>
        <v>5.25</v>
      </c>
      <c r="P29" s="76">
        <f>P27</f>
        <v>-1.5</v>
      </c>
    </row>
    <row r="30" spans="2:18" ht="15" x14ac:dyDescent="0.25">
      <c r="B30" s="22"/>
      <c r="C30" s="39"/>
      <c r="D30" s="39"/>
      <c r="E30" s="22"/>
      <c r="F30" s="17"/>
      <c r="G30" s="17"/>
      <c r="H30" s="28"/>
      <c r="I30" s="28"/>
      <c r="J30" s="22"/>
      <c r="K30" s="22"/>
      <c r="L30" s="22"/>
      <c r="M30" s="22"/>
      <c r="N30" s="23"/>
      <c r="O30" s="75">
        <f>O29+(P30-P29)*1.5</f>
        <v>10.7775</v>
      </c>
      <c r="P30" s="79">
        <v>2.1850000000000001</v>
      </c>
    </row>
    <row r="31" spans="2:18" ht="15" x14ac:dyDescent="0.25">
      <c r="B31" s="22"/>
      <c r="C31" s="39"/>
      <c r="D31" s="39"/>
      <c r="E31" s="22"/>
      <c r="F31" s="17"/>
      <c r="G31" s="17"/>
      <c r="H31" s="28"/>
      <c r="I31" s="28"/>
      <c r="J31" s="22"/>
      <c r="K31" s="22"/>
      <c r="L31" s="22"/>
      <c r="M31" s="22"/>
      <c r="N31" s="23"/>
      <c r="O31" s="23"/>
      <c r="P31" s="23"/>
    </row>
    <row r="32" spans="2:18" ht="15" x14ac:dyDescent="0.25">
      <c r="B32" s="22"/>
      <c r="C32" s="39"/>
      <c r="D32" s="39"/>
      <c r="E32" s="22"/>
      <c r="F32" s="17"/>
      <c r="G32" s="17"/>
      <c r="H32" s="28"/>
      <c r="I32" s="28"/>
      <c r="J32" s="22"/>
      <c r="K32" s="22"/>
      <c r="L32" s="22"/>
      <c r="M32" s="22"/>
      <c r="N32" s="23"/>
      <c r="O32" s="23"/>
      <c r="P32" s="23"/>
    </row>
    <row r="33" spans="2:18" ht="15" x14ac:dyDescent="0.25">
      <c r="B33" s="22"/>
      <c r="C33" s="39"/>
      <c r="D33" s="39"/>
      <c r="E33" s="22"/>
      <c r="F33" s="25"/>
      <c r="G33" s="28"/>
      <c r="H33" s="86" t="s">
        <v>88</v>
      </c>
      <c r="I33" s="86"/>
      <c r="J33" s="28">
        <f>G27</f>
        <v>33.787999999999997</v>
      </c>
      <c r="K33" s="28" t="s">
        <v>89</v>
      </c>
      <c r="L33" s="25">
        <f>M27</f>
        <v>29.168083249999995</v>
      </c>
      <c r="M33" s="28">
        <f>J33-L33</f>
        <v>4.6199167500000016</v>
      </c>
      <c r="N33" s="33"/>
      <c r="O33" s="23"/>
      <c r="P33" s="23"/>
    </row>
    <row r="34" spans="2:18" ht="15" x14ac:dyDescent="0.25">
      <c r="B34" s="17" t="s">
        <v>78</v>
      </c>
      <c r="C34" s="17"/>
      <c r="D34" s="84">
        <v>0.1</v>
      </c>
      <c r="E34" s="84"/>
      <c r="J34" s="22"/>
      <c r="K34" s="22"/>
      <c r="L34" s="22"/>
      <c r="M34" s="22"/>
      <c r="N34" s="23"/>
      <c r="O34" s="23"/>
      <c r="P34" s="23"/>
    </row>
    <row r="35" spans="2:18" x14ac:dyDescent="0.25">
      <c r="B35" s="85" t="s">
        <v>22</v>
      </c>
      <c r="C35" s="85"/>
      <c r="D35" s="85"/>
      <c r="E35" s="85"/>
      <c r="F35" s="85"/>
      <c r="G35" s="85"/>
      <c r="H35" s="20" t="s">
        <v>90</v>
      </c>
      <c r="I35" s="85" t="s">
        <v>79</v>
      </c>
      <c r="J35" s="85"/>
      <c r="K35" s="85"/>
      <c r="L35" s="85"/>
      <c r="M35" s="85"/>
      <c r="N35" s="24"/>
      <c r="O35" s="24"/>
      <c r="P35" s="24"/>
    </row>
    <row r="36" spans="2:18" x14ac:dyDescent="0.25">
      <c r="B36" s="18">
        <v>0</v>
      </c>
      <c r="C36" s="19">
        <v>2.8370000000000002</v>
      </c>
      <c r="D36" s="28" t="s">
        <v>80</v>
      </c>
      <c r="E36" s="25"/>
      <c r="F36" s="25"/>
      <c r="G36" s="25"/>
      <c r="H36" s="25"/>
      <c r="I36" s="26"/>
      <c r="J36" s="27"/>
      <c r="K36" s="28"/>
      <c r="L36" s="25"/>
      <c r="M36" s="28"/>
      <c r="N36" s="29"/>
      <c r="O36" s="29"/>
      <c r="P36" s="29"/>
      <c r="R36" s="30"/>
    </row>
    <row r="37" spans="2:18" x14ac:dyDescent="0.25">
      <c r="B37" s="18">
        <v>4</v>
      </c>
      <c r="C37" s="19">
        <v>2.8460000000000001</v>
      </c>
      <c r="D37" s="19"/>
      <c r="E37" s="28">
        <f>(C36+C37)/2</f>
        <v>2.8414999999999999</v>
      </c>
      <c r="F37" s="25">
        <f>B37-B36</f>
        <v>4</v>
      </c>
      <c r="G37" s="28">
        <f>E37*F37</f>
        <v>11.366</v>
      </c>
      <c r="H37" s="25"/>
      <c r="I37" s="18">
        <v>0</v>
      </c>
      <c r="J37" s="19">
        <v>2.8370000000000002</v>
      </c>
      <c r="K37" s="28"/>
      <c r="L37" s="25"/>
      <c r="M37" s="28"/>
      <c r="N37" s="29"/>
      <c r="O37" s="29"/>
      <c r="P37" s="29"/>
      <c r="Q37" s="31"/>
      <c r="R37" s="30"/>
    </row>
    <row r="38" spans="2:18" x14ac:dyDescent="0.25">
      <c r="B38" s="18">
        <v>5</v>
      </c>
      <c r="C38" s="19">
        <v>1.1759999999999999</v>
      </c>
      <c r="E38" s="28">
        <f t="shared" ref="E38:E48" si="8">(C37+C38)/2</f>
        <v>2.0110000000000001</v>
      </c>
      <c r="F38" s="25">
        <f t="shared" ref="F38:F48" si="9">B38-B37</f>
        <v>1</v>
      </c>
      <c r="G38" s="28">
        <f t="shared" ref="G38:G48" si="10">E38*F38</f>
        <v>2.0110000000000001</v>
      </c>
      <c r="H38" s="25"/>
      <c r="I38" s="18">
        <v>4</v>
      </c>
      <c r="J38" s="19">
        <v>2.8460000000000001</v>
      </c>
      <c r="K38" s="28">
        <f t="shared" ref="K38:K43" si="11">AVERAGE(J37,J38)</f>
        <v>2.8414999999999999</v>
      </c>
      <c r="L38" s="25">
        <f t="shared" ref="L38:L43" si="12">I38-I37</f>
        <v>4</v>
      </c>
      <c r="M38" s="28">
        <f t="shared" ref="M38:M49" si="13">L38*K38</f>
        <v>11.366</v>
      </c>
      <c r="N38" s="29"/>
      <c r="O38" s="29"/>
      <c r="P38" s="29"/>
      <c r="Q38" s="31"/>
      <c r="R38" s="30"/>
    </row>
    <row r="39" spans="2:18" x14ac:dyDescent="0.25">
      <c r="B39" s="18">
        <v>6</v>
      </c>
      <c r="C39" s="19">
        <v>1.1559999999999999</v>
      </c>
      <c r="D39" s="19" t="s">
        <v>25</v>
      </c>
      <c r="E39" s="28">
        <f t="shared" si="8"/>
        <v>1.1659999999999999</v>
      </c>
      <c r="F39" s="25">
        <f t="shared" si="9"/>
        <v>1</v>
      </c>
      <c r="G39" s="28">
        <f t="shared" si="10"/>
        <v>1.1659999999999999</v>
      </c>
      <c r="H39" s="25"/>
      <c r="I39" s="18">
        <v>5</v>
      </c>
      <c r="J39" s="19">
        <v>1.1759999999999999</v>
      </c>
      <c r="K39" s="28">
        <f t="shared" si="11"/>
        <v>2.0110000000000001</v>
      </c>
      <c r="L39" s="25">
        <f t="shared" si="12"/>
        <v>1</v>
      </c>
      <c r="M39" s="28">
        <f t="shared" si="13"/>
        <v>2.0110000000000001</v>
      </c>
      <c r="N39" s="29"/>
      <c r="O39" s="29"/>
      <c r="P39" s="29"/>
      <c r="Q39" s="31"/>
      <c r="R39" s="30"/>
    </row>
    <row r="40" spans="2:18" x14ac:dyDescent="0.25">
      <c r="B40" s="18">
        <v>8</v>
      </c>
      <c r="C40" s="19">
        <v>-0.94899999999999995</v>
      </c>
      <c r="E40" s="28">
        <f t="shared" si="8"/>
        <v>0.10349999999999998</v>
      </c>
      <c r="F40" s="25">
        <f t="shared" si="9"/>
        <v>2</v>
      </c>
      <c r="G40" s="28">
        <f t="shared" si="10"/>
        <v>0.20699999999999996</v>
      </c>
      <c r="H40" s="25"/>
      <c r="I40" s="18">
        <v>6</v>
      </c>
      <c r="J40" s="19">
        <v>1.1559999999999999</v>
      </c>
      <c r="K40" s="28">
        <f t="shared" si="11"/>
        <v>1.1659999999999999</v>
      </c>
      <c r="L40" s="25">
        <f t="shared" si="12"/>
        <v>1</v>
      </c>
      <c r="M40" s="28">
        <f t="shared" si="13"/>
        <v>1.1659999999999999</v>
      </c>
      <c r="N40" s="29"/>
      <c r="O40" s="29"/>
      <c r="P40" s="29"/>
      <c r="Q40" s="31"/>
      <c r="R40" s="30"/>
    </row>
    <row r="41" spans="2:18" x14ac:dyDescent="0.25">
      <c r="B41" s="18">
        <v>10</v>
      </c>
      <c r="C41" s="19">
        <v>-1.2749999999999999</v>
      </c>
      <c r="D41" s="19"/>
      <c r="E41" s="28">
        <f t="shared" si="8"/>
        <v>-1.1119999999999999</v>
      </c>
      <c r="F41" s="25">
        <f t="shared" si="9"/>
        <v>2</v>
      </c>
      <c r="G41" s="28">
        <f t="shared" si="10"/>
        <v>-2.2239999999999998</v>
      </c>
      <c r="H41" s="25"/>
      <c r="I41" s="18">
        <v>8</v>
      </c>
      <c r="J41" s="19">
        <v>-0.94899999999999995</v>
      </c>
      <c r="K41" s="28">
        <f t="shared" si="11"/>
        <v>0.10349999999999998</v>
      </c>
      <c r="L41" s="25">
        <f t="shared" si="12"/>
        <v>2</v>
      </c>
      <c r="M41" s="28">
        <f t="shared" si="13"/>
        <v>0.20699999999999996</v>
      </c>
      <c r="N41" s="29"/>
      <c r="O41" s="29"/>
      <c r="P41" s="29"/>
      <c r="Q41" s="31"/>
      <c r="R41" s="30"/>
    </row>
    <row r="42" spans="2:18" x14ac:dyDescent="0.25">
      <c r="B42" s="18">
        <v>11</v>
      </c>
      <c r="C42" s="19">
        <v>-1.3640000000000001</v>
      </c>
      <c r="D42" s="19" t="s">
        <v>24</v>
      </c>
      <c r="E42" s="28">
        <f t="shared" si="8"/>
        <v>-1.3195000000000001</v>
      </c>
      <c r="F42" s="25">
        <f t="shared" si="9"/>
        <v>1</v>
      </c>
      <c r="G42" s="28">
        <f t="shared" si="10"/>
        <v>-1.3195000000000001</v>
      </c>
      <c r="H42" s="25"/>
      <c r="I42" s="18">
        <v>9</v>
      </c>
      <c r="J42" s="19">
        <v>-1.05</v>
      </c>
      <c r="K42" s="28">
        <f t="shared" si="11"/>
        <v>-0.99950000000000006</v>
      </c>
      <c r="L42" s="25">
        <f t="shared" si="12"/>
        <v>1</v>
      </c>
      <c r="M42" s="28">
        <f t="shared" si="13"/>
        <v>-0.99950000000000006</v>
      </c>
      <c r="N42" s="29"/>
      <c r="O42" s="29"/>
      <c r="P42" s="29"/>
      <c r="Q42" s="31"/>
      <c r="R42" s="30"/>
    </row>
    <row r="43" spans="2:18" x14ac:dyDescent="0.25">
      <c r="B43" s="18">
        <v>12</v>
      </c>
      <c r="C43" s="19">
        <v>-1.2889999999999999</v>
      </c>
      <c r="E43" s="28">
        <f t="shared" si="8"/>
        <v>-1.3265</v>
      </c>
      <c r="F43" s="25">
        <f t="shared" si="9"/>
        <v>1</v>
      </c>
      <c r="G43" s="28">
        <f t="shared" si="10"/>
        <v>-1.3265</v>
      </c>
      <c r="H43" s="25"/>
      <c r="I43" s="75">
        <f>I42+(J42-J43)*1.5</f>
        <v>9.6750000000000007</v>
      </c>
      <c r="J43" s="76">
        <v>-1.5</v>
      </c>
      <c r="K43" s="28">
        <f t="shared" si="11"/>
        <v>-1.2749999999999999</v>
      </c>
      <c r="L43" s="25">
        <f t="shared" si="12"/>
        <v>0.67500000000000071</v>
      </c>
      <c r="M43" s="28">
        <f t="shared" si="13"/>
        <v>-0.86062500000000086</v>
      </c>
      <c r="N43" s="29"/>
      <c r="O43" s="29"/>
      <c r="P43" s="29"/>
      <c r="Q43" s="31"/>
      <c r="R43" s="30"/>
    </row>
    <row r="44" spans="2:18" x14ac:dyDescent="0.25">
      <c r="B44" s="18">
        <v>13</v>
      </c>
      <c r="C44" s="19">
        <v>-0.98</v>
      </c>
      <c r="E44" s="28">
        <f t="shared" si="8"/>
        <v>-1.1345000000000001</v>
      </c>
      <c r="F44" s="25">
        <f t="shared" si="9"/>
        <v>1</v>
      </c>
      <c r="G44" s="28">
        <f t="shared" si="10"/>
        <v>-1.1345000000000001</v>
      </c>
      <c r="H44" s="25"/>
      <c r="I44" s="77">
        <f>I43+1.5</f>
        <v>11.175000000000001</v>
      </c>
      <c r="J44" s="78">
        <f>J43</f>
        <v>-1.5</v>
      </c>
      <c r="K44" s="28">
        <f>AVERAGE(J43,J44)</f>
        <v>-1.5</v>
      </c>
      <c r="L44" s="25">
        <f>I44-I43</f>
        <v>1.5</v>
      </c>
      <c r="M44" s="28">
        <f t="shared" si="13"/>
        <v>-2.25</v>
      </c>
      <c r="N44" s="33"/>
      <c r="O44" s="33"/>
      <c r="P44" s="33"/>
      <c r="Q44" s="31"/>
      <c r="R44" s="30"/>
    </row>
    <row r="45" spans="2:18" x14ac:dyDescent="0.25">
      <c r="B45" s="18">
        <v>14</v>
      </c>
      <c r="C45" s="19">
        <v>-0.71399999999999997</v>
      </c>
      <c r="D45" s="19"/>
      <c r="E45" s="28">
        <f t="shared" si="8"/>
        <v>-0.84699999999999998</v>
      </c>
      <c r="F45" s="25">
        <f t="shared" si="9"/>
        <v>1</v>
      </c>
      <c r="G45" s="28">
        <f t="shared" si="10"/>
        <v>-0.84699999999999998</v>
      </c>
      <c r="H45" s="25"/>
      <c r="I45" s="75">
        <f>I44+1.5</f>
        <v>12.675000000000001</v>
      </c>
      <c r="J45" s="76">
        <f>J43</f>
        <v>-1.5</v>
      </c>
      <c r="K45" s="28">
        <f t="shared" ref="K45:K49" si="14">AVERAGE(J44,J45)</f>
        <v>-1.5</v>
      </c>
      <c r="L45" s="25">
        <f t="shared" ref="L45:L49" si="15">I45-I44</f>
        <v>1.5</v>
      </c>
      <c r="M45" s="28">
        <f t="shared" si="13"/>
        <v>-2.25</v>
      </c>
      <c r="N45" s="29"/>
      <c r="O45" s="29"/>
      <c r="P45" s="29"/>
      <c r="Q45" s="31"/>
      <c r="R45" s="30"/>
    </row>
    <row r="46" spans="2:18" x14ac:dyDescent="0.25">
      <c r="B46" s="18">
        <v>15</v>
      </c>
      <c r="C46" s="19">
        <v>0.246</v>
      </c>
      <c r="D46" s="19" t="s">
        <v>23</v>
      </c>
      <c r="E46" s="28">
        <f t="shared" si="8"/>
        <v>-0.23399999999999999</v>
      </c>
      <c r="F46" s="25">
        <f t="shared" si="9"/>
        <v>1</v>
      </c>
      <c r="G46" s="28">
        <f t="shared" si="10"/>
        <v>-0.23399999999999999</v>
      </c>
      <c r="H46" s="17"/>
      <c r="I46" s="75">
        <f>I45+(J46-J45)*1.5</f>
        <v>14.644500000000001</v>
      </c>
      <c r="J46" s="79">
        <v>-0.187</v>
      </c>
      <c r="K46" s="28">
        <f t="shared" si="14"/>
        <v>-0.84350000000000003</v>
      </c>
      <c r="L46" s="25">
        <f t="shared" si="15"/>
        <v>1.9695</v>
      </c>
      <c r="M46" s="28">
        <f t="shared" si="13"/>
        <v>-1.66127325</v>
      </c>
      <c r="N46" s="33"/>
      <c r="O46" s="33"/>
      <c r="P46" s="33"/>
      <c r="Q46" s="31"/>
      <c r="R46" s="30"/>
    </row>
    <row r="47" spans="2:18" x14ac:dyDescent="0.25">
      <c r="B47" s="18">
        <v>20</v>
      </c>
      <c r="C47" s="19">
        <v>0.251</v>
      </c>
      <c r="D47" s="19"/>
      <c r="E47" s="28">
        <f t="shared" si="8"/>
        <v>0.2485</v>
      </c>
      <c r="F47" s="25">
        <f t="shared" si="9"/>
        <v>5</v>
      </c>
      <c r="G47" s="28">
        <f t="shared" si="10"/>
        <v>1.2424999999999999</v>
      </c>
      <c r="H47" s="17"/>
      <c r="I47" s="18">
        <v>15</v>
      </c>
      <c r="J47" s="19">
        <v>0.246</v>
      </c>
      <c r="K47" s="28">
        <f t="shared" si="14"/>
        <v>2.9499999999999998E-2</v>
      </c>
      <c r="L47" s="25">
        <f t="shared" si="15"/>
        <v>0.35549999999999926</v>
      </c>
      <c r="M47" s="28">
        <f t="shared" si="13"/>
        <v>1.0487249999999977E-2</v>
      </c>
      <c r="N47" s="33"/>
      <c r="O47" s="33"/>
      <c r="P47" s="33"/>
      <c r="Q47" s="31"/>
      <c r="R47" s="30"/>
    </row>
    <row r="48" spans="2:18" x14ac:dyDescent="0.25">
      <c r="B48" s="18">
        <v>25</v>
      </c>
      <c r="C48" s="19">
        <v>0.25600000000000001</v>
      </c>
      <c r="D48" s="28" t="s">
        <v>91</v>
      </c>
      <c r="E48" s="28">
        <f t="shared" si="8"/>
        <v>0.2535</v>
      </c>
      <c r="F48" s="25">
        <f t="shared" si="9"/>
        <v>5</v>
      </c>
      <c r="G48" s="28">
        <f t="shared" si="10"/>
        <v>1.2675000000000001</v>
      </c>
      <c r="H48" s="17"/>
      <c r="I48" s="18">
        <v>20</v>
      </c>
      <c r="J48" s="19">
        <v>0.251</v>
      </c>
      <c r="K48" s="28">
        <f t="shared" si="14"/>
        <v>0.2485</v>
      </c>
      <c r="L48" s="25">
        <f t="shared" si="15"/>
        <v>5</v>
      </c>
      <c r="M48" s="28">
        <f t="shared" si="13"/>
        <v>1.2424999999999999</v>
      </c>
      <c r="N48" s="29"/>
      <c r="O48" s="29"/>
      <c r="P48" s="29"/>
      <c r="R48" s="30"/>
    </row>
    <row r="49" spans="2:18" x14ac:dyDescent="0.25">
      <c r="B49" s="18"/>
      <c r="C49" s="18"/>
      <c r="D49" s="19"/>
      <c r="E49" s="28"/>
      <c r="F49" s="25"/>
      <c r="G49" s="28"/>
      <c r="H49" s="17"/>
      <c r="I49" s="18">
        <v>25</v>
      </c>
      <c r="J49" s="19">
        <v>0.25600000000000001</v>
      </c>
      <c r="K49" s="28">
        <f t="shared" si="14"/>
        <v>0.2535</v>
      </c>
      <c r="L49" s="25">
        <f t="shared" si="15"/>
        <v>5</v>
      </c>
      <c r="M49" s="28">
        <f t="shared" si="13"/>
        <v>1.2675000000000001</v>
      </c>
      <c r="N49" s="29"/>
      <c r="O49" s="29"/>
      <c r="P49" s="29"/>
      <c r="R49" s="30"/>
    </row>
    <row r="50" spans="2:18" x14ac:dyDescent="0.25">
      <c r="B50" s="18"/>
      <c r="C50" s="18"/>
      <c r="D50" s="19"/>
      <c r="E50" s="28"/>
      <c r="F50" s="25"/>
      <c r="G50" s="28"/>
      <c r="H50" s="17"/>
      <c r="I50" s="26"/>
      <c r="J50" s="26"/>
      <c r="K50" s="28"/>
      <c r="L50" s="25"/>
      <c r="M50" s="28"/>
      <c r="N50" s="29"/>
      <c r="O50" s="29"/>
      <c r="P50" s="29"/>
      <c r="R50" s="30"/>
    </row>
    <row r="51" spans="2:18" x14ac:dyDescent="0.25">
      <c r="B51" s="18"/>
      <c r="C51" s="18"/>
      <c r="D51" s="41"/>
      <c r="E51" s="28"/>
      <c r="F51" s="25"/>
      <c r="G51" s="28"/>
      <c r="I51" s="26"/>
      <c r="J51" s="26"/>
      <c r="K51" s="28"/>
      <c r="L51" s="25"/>
      <c r="M51" s="28"/>
      <c r="N51" s="29"/>
      <c r="O51" s="29"/>
      <c r="P51" s="29"/>
      <c r="R51" s="30"/>
    </row>
    <row r="52" spans="2:18" x14ac:dyDescent="0.25">
      <c r="B52" s="18"/>
      <c r="C52" s="18"/>
      <c r="E52" s="28"/>
      <c r="F52" s="25"/>
      <c r="G52" s="28"/>
      <c r="I52" s="26"/>
      <c r="J52" s="26"/>
      <c r="K52" s="28"/>
      <c r="L52" s="25"/>
      <c r="M52" s="28"/>
      <c r="O52" s="33"/>
      <c r="P52" s="33"/>
    </row>
    <row r="53" spans="2:18" x14ac:dyDescent="0.25">
      <c r="B53" s="26"/>
      <c r="C53" s="41"/>
      <c r="D53" s="41"/>
      <c r="E53" s="28"/>
      <c r="F53" s="25"/>
      <c r="G53" s="28"/>
      <c r="I53" s="26"/>
      <c r="J53" s="26"/>
      <c r="K53" s="28"/>
      <c r="L53" s="25"/>
      <c r="M53" s="28"/>
      <c r="O53" s="23"/>
      <c r="P53" s="23"/>
    </row>
    <row r="54" spans="2:18" x14ac:dyDescent="0.25">
      <c r="B54" s="26"/>
      <c r="C54" s="41"/>
      <c r="D54" s="41"/>
      <c r="E54" s="28"/>
      <c r="F54" s="25"/>
      <c r="G54" s="28"/>
      <c r="I54" s="26"/>
      <c r="J54" s="26"/>
      <c r="K54" s="28"/>
      <c r="L54" s="25"/>
      <c r="M54" s="28"/>
      <c r="O54" s="23"/>
      <c r="P54" s="23"/>
    </row>
    <row r="55" spans="2:18" x14ac:dyDescent="0.25">
      <c r="B55" s="26"/>
      <c r="C55" s="41"/>
      <c r="D55" s="41"/>
      <c r="E55" s="28"/>
      <c r="F55" s="25"/>
      <c r="G55" s="28"/>
      <c r="H55" s="28"/>
      <c r="I55" s="26"/>
      <c r="J55" s="26"/>
      <c r="K55" s="28"/>
      <c r="L55" s="25"/>
      <c r="M55" s="28"/>
      <c r="N55" s="23"/>
      <c r="O55" s="23"/>
      <c r="P55" s="23"/>
    </row>
    <row r="56" spans="2:18" x14ac:dyDescent="0.25">
      <c r="B56" s="26"/>
      <c r="C56" s="41"/>
      <c r="D56" s="41"/>
      <c r="E56" s="28"/>
      <c r="F56" s="25"/>
      <c r="G56" s="28"/>
      <c r="H56" s="28"/>
      <c r="I56" s="26"/>
      <c r="J56" s="26"/>
      <c r="K56" s="28"/>
      <c r="L56" s="25">
        <f>SUM(L38:L55)</f>
        <v>25</v>
      </c>
      <c r="M56" s="28">
        <f>SUM(M38:M55)</f>
        <v>9.2490889999999997</v>
      </c>
      <c r="N56" s="23"/>
      <c r="O56" s="23"/>
      <c r="P56" s="23"/>
    </row>
    <row r="57" spans="2:18" x14ac:dyDescent="0.25">
      <c r="B57" s="26"/>
      <c r="C57" s="41"/>
      <c r="D57" s="41"/>
      <c r="E57" s="28"/>
      <c r="F57" s="25"/>
      <c r="G57" s="28"/>
      <c r="H57" s="28"/>
      <c r="I57" s="26"/>
      <c r="J57" s="26"/>
      <c r="K57" s="28"/>
      <c r="L57" s="25"/>
      <c r="M57" s="28"/>
      <c r="N57" s="23"/>
      <c r="O57" s="23"/>
      <c r="P57" s="23"/>
    </row>
    <row r="58" spans="2:18" ht="15" x14ac:dyDescent="0.25">
      <c r="B58" s="26"/>
      <c r="C58" s="39"/>
      <c r="D58" s="39"/>
      <c r="E58" s="22"/>
      <c r="F58" s="35">
        <f>SUM(F37:F57)</f>
        <v>25</v>
      </c>
      <c r="G58" s="36">
        <f>SUM(G37:G57)</f>
        <v>10.1745</v>
      </c>
      <c r="H58" s="28"/>
      <c r="I58" s="28"/>
      <c r="J58" s="22"/>
      <c r="K58" s="22"/>
      <c r="L58" s="38"/>
      <c r="M58" s="39"/>
      <c r="N58" s="23"/>
      <c r="O58" s="23"/>
      <c r="P58" s="23"/>
    </row>
    <row r="59" spans="2:18" ht="15" x14ac:dyDescent="0.25">
      <c r="B59" s="22"/>
      <c r="C59" s="39"/>
      <c r="D59" s="39"/>
      <c r="E59" s="22"/>
      <c r="F59" s="17"/>
      <c r="G59" s="17"/>
      <c r="H59" s="28"/>
      <c r="I59" s="28"/>
      <c r="J59" s="22"/>
      <c r="K59" s="22"/>
      <c r="L59" s="22"/>
      <c r="M59" s="22"/>
      <c r="N59" s="23"/>
      <c r="O59" s="23"/>
      <c r="P59" s="23"/>
    </row>
    <row r="60" spans="2:18" ht="15" x14ac:dyDescent="0.25">
      <c r="B60" s="22"/>
      <c r="C60" s="39"/>
      <c r="D60" s="39"/>
      <c r="E60" s="22"/>
      <c r="F60" s="17"/>
      <c r="G60" s="17"/>
      <c r="H60" s="28"/>
      <c r="I60" s="28"/>
      <c r="J60" s="22"/>
      <c r="K60" s="22"/>
      <c r="L60" s="22"/>
      <c r="M60" s="22"/>
      <c r="N60" s="23"/>
      <c r="O60" s="23"/>
      <c r="P60" s="23"/>
    </row>
    <row r="61" spans="2:18" ht="15" x14ac:dyDescent="0.25">
      <c r="B61" s="22"/>
      <c r="C61" s="39"/>
      <c r="D61" s="39"/>
      <c r="E61" s="22"/>
      <c r="F61" s="17"/>
      <c r="G61" s="17"/>
      <c r="H61" s="28"/>
      <c r="I61" s="28"/>
      <c r="J61" s="22"/>
      <c r="K61" s="22"/>
      <c r="L61" s="22"/>
      <c r="M61" s="22"/>
      <c r="N61" s="23"/>
      <c r="O61" s="23"/>
      <c r="P61" s="23"/>
    </row>
    <row r="62" spans="2:18" ht="15" x14ac:dyDescent="0.25">
      <c r="B62" s="22"/>
      <c r="C62" s="39"/>
      <c r="D62" s="39"/>
      <c r="E62" s="22"/>
      <c r="F62" s="17"/>
      <c r="G62" s="17"/>
      <c r="H62" s="28"/>
      <c r="I62" s="28"/>
      <c r="J62" s="22"/>
      <c r="K62" s="22"/>
      <c r="L62" s="22"/>
      <c r="M62" s="22"/>
      <c r="N62" s="23"/>
      <c r="O62" s="23"/>
      <c r="P62" s="23"/>
    </row>
    <row r="63" spans="2:18" ht="15" x14ac:dyDescent="0.25">
      <c r="B63" s="22"/>
      <c r="C63" s="39"/>
      <c r="D63" s="39"/>
      <c r="E63" s="22"/>
      <c r="F63" s="17"/>
      <c r="G63" s="17"/>
      <c r="H63" s="28"/>
      <c r="I63" s="28"/>
      <c r="J63" s="22"/>
      <c r="K63" s="22"/>
      <c r="L63" s="22"/>
      <c r="M63" s="22"/>
      <c r="N63" s="23"/>
      <c r="O63" s="23"/>
      <c r="P63" s="23"/>
    </row>
    <row r="64" spans="2:18" ht="15" x14ac:dyDescent="0.25">
      <c r="B64" s="22"/>
      <c r="C64" s="39"/>
      <c r="D64" s="39"/>
      <c r="E64" s="22"/>
      <c r="F64" s="25"/>
      <c r="G64" s="28"/>
      <c r="H64" s="86" t="s">
        <v>88</v>
      </c>
      <c r="I64" s="86"/>
      <c r="J64" s="28">
        <f>G58</f>
        <v>10.1745</v>
      </c>
      <c r="K64" s="28" t="s">
        <v>89</v>
      </c>
      <c r="L64" s="25">
        <f>M56</f>
        <v>9.2490889999999997</v>
      </c>
      <c r="M64" s="28">
        <f>J64-L64</f>
        <v>0.92541100000000043</v>
      </c>
      <c r="N64" s="33"/>
      <c r="O64" s="23"/>
      <c r="P64" s="23"/>
    </row>
    <row r="65" spans="2:18" ht="15" x14ac:dyDescent="0.25">
      <c r="B65" s="17" t="s">
        <v>78</v>
      </c>
      <c r="C65" s="17"/>
      <c r="D65" s="84">
        <v>0.2</v>
      </c>
      <c r="E65" s="84"/>
      <c r="J65" s="22"/>
      <c r="K65" s="22"/>
      <c r="L65" s="22"/>
      <c r="M65" s="22"/>
      <c r="N65" s="23"/>
      <c r="O65" s="23"/>
      <c r="P65" s="40">
        <f>I78-I76</f>
        <v>2.298</v>
      </c>
    </row>
    <row r="66" spans="2:18" x14ac:dyDescent="0.25">
      <c r="B66" s="85" t="s">
        <v>22</v>
      </c>
      <c r="C66" s="85"/>
      <c r="D66" s="85"/>
      <c r="E66" s="85"/>
      <c r="F66" s="85"/>
      <c r="G66" s="85"/>
      <c r="H66" s="20" t="s">
        <v>90</v>
      </c>
      <c r="I66" s="85" t="s">
        <v>79</v>
      </c>
      <c r="J66" s="85"/>
      <c r="K66" s="85"/>
      <c r="L66" s="85"/>
      <c r="M66" s="85"/>
      <c r="N66" s="24"/>
      <c r="O66" s="24"/>
      <c r="P66" s="24"/>
    </row>
    <row r="67" spans="2:18" x14ac:dyDescent="0.25">
      <c r="B67" s="18">
        <v>0</v>
      </c>
      <c r="C67" s="19">
        <v>3.077</v>
      </c>
      <c r="D67" s="28" t="s">
        <v>80</v>
      </c>
      <c r="E67" s="25"/>
      <c r="F67" s="25"/>
      <c r="G67" s="25"/>
      <c r="H67" s="25"/>
      <c r="I67" s="26"/>
      <c r="J67" s="27"/>
      <c r="K67" s="28"/>
      <c r="L67" s="25"/>
      <c r="M67" s="28"/>
      <c r="N67" s="29"/>
      <c r="O67" s="29"/>
      <c r="P67" s="29"/>
      <c r="R67" s="30"/>
    </row>
    <row r="68" spans="2:18" x14ac:dyDescent="0.25">
      <c r="B68" s="18">
        <v>4</v>
      </c>
      <c r="C68" s="19">
        <v>3.073</v>
      </c>
      <c r="D68" s="19" t="s">
        <v>25</v>
      </c>
      <c r="E68" s="28">
        <f>(C67+C68)/2</f>
        <v>3.0750000000000002</v>
      </c>
      <c r="F68" s="25">
        <f>B68-B67</f>
        <v>4</v>
      </c>
      <c r="G68" s="28">
        <f>E68*F68</f>
        <v>12.3</v>
      </c>
      <c r="H68" s="25"/>
      <c r="I68" s="18"/>
      <c r="J68" s="18"/>
      <c r="K68" s="28"/>
      <c r="L68" s="25"/>
      <c r="M68" s="28"/>
      <c r="N68" s="29"/>
      <c r="O68" s="29"/>
      <c r="P68" s="29"/>
      <c r="Q68" s="31"/>
      <c r="R68" s="30"/>
    </row>
    <row r="69" spans="2:18" x14ac:dyDescent="0.25">
      <c r="B69" s="18">
        <v>6</v>
      </c>
      <c r="C69" s="19">
        <v>-0.69199999999999995</v>
      </c>
      <c r="E69" s="28">
        <f t="shared" ref="E69:E81" si="16">(C68+C69)/2</f>
        <v>1.1905000000000001</v>
      </c>
      <c r="F69" s="25">
        <f t="shared" ref="F69:F81" si="17">B69-B68</f>
        <v>2</v>
      </c>
      <c r="G69" s="28">
        <f t="shared" ref="G69:G81" si="18">E69*F69</f>
        <v>2.3810000000000002</v>
      </c>
      <c r="H69" s="25"/>
      <c r="I69" s="18"/>
      <c r="J69" s="18"/>
      <c r="K69" s="28"/>
      <c r="L69" s="25"/>
      <c r="M69" s="28"/>
      <c r="N69" s="29"/>
      <c r="O69" s="29"/>
      <c r="P69" s="29"/>
      <c r="Q69" s="31"/>
      <c r="R69" s="30"/>
    </row>
    <row r="70" spans="2:18" x14ac:dyDescent="0.25">
      <c r="B70" s="18">
        <v>7</v>
      </c>
      <c r="C70" s="19">
        <v>-0.96799999999999997</v>
      </c>
      <c r="D70" s="19"/>
      <c r="E70" s="28">
        <f t="shared" si="16"/>
        <v>-0.83</v>
      </c>
      <c r="F70" s="25">
        <f t="shared" si="17"/>
        <v>1</v>
      </c>
      <c r="G70" s="28">
        <f t="shared" si="18"/>
        <v>-0.83</v>
      </c>
      <c r="H70" s="25"/>
      <c r="I70" s="18"/>
      <c r="J70" s="18"/>
      <c r="K70" s="28"/>
      <c r="L70" s="25"/>
      <c r="M70" s="28"/>
      <c r="N70" s="29"/>
      <c r="O70" s="29"/>
      <c r="P70" s="29"/>
      <c r="Q70" s="31"/>
      <c r="R70" s="30"/>
    </row>
    <row r="71" spans="2:18" x14ac:dyDescent="0.25">
      <c r="B71" s="18">
        <v>8</v>
      </c>
      <c r="C71" s="19">
        <v>-1.153</v>
      </c>
      <c r="D71" s="19"/>
      <c r="E71" s="28">
        <f t="shared" si="16"/>
        <v>-1.0605</v>
      </c>
      <c r="F71" s="25">
        <f t="shared" si="17"/>
        <v>1</v>
      </c>
      <c r="G71" s="28">
        <f t="shared" si="18"/>
        <v>-1.0605</v>
      </c>
      <c r="H71" s="25"/>
      <c r="I71" s="18"/>
      <c r="J71" s="18"/>
      <c r="K71" s="28"/>
      <c r="L71" s="25"/>
      <c r="M71" s="28"/>
      <c r="N71" s="29"/>
      <c r="O71" s="29"/>
      <c r="P71" s="29"/>
      <c r="Q71" s="31"/>
      <c r="R71" s="30"/>
    </row>
    <row r="72" spans="2:18" x14ac:dyDescent="0.25">
      <c r="B72" s="18">
        <v>9</v>
      </c>
      <c r="C72" s="19">
        <v>-1.3839999999999999</v>
      </c>
      <c r="E72" s="28">
        <f t="shared" si="16"/>
        <v>-1.2685</v>
      </c>
      <c r="F72" s="25">
        <f t="shared" si="17"/>
        <v>1</v>
      </c>
      <c r="G72" s="28">
        <f t="shared" si="18"/>
        <v>-1.2685</v>
      </c>
      <c r="H72" s="25"/>
      <c r="I72" s="18"/>
      <c r="J72" s="18"/>
      <c r="K72" s="28"/>
      <c r="L72" s="25"/>
      <c r="M72" s="28"/>
      <c r="N72" s="29"/>
      <c r="O72" s="29"/>
      <c r="P72" s="29"/>
      <c r="Q72" s="31"/>
      <c r="R72" s="30"/>
    </row>
    <row r="73" spans="2:18" x14ac:dyDescent="0.25">
      <c r="B73" s="18">
        <v>9.5</v>
      </c>
      <c r="C73" s="19">
        <v>-1.4419999999999999</v>
      </c>
      <c r="D73" s="19" t="s">
        <v>24</v>
      </c>
      <c r="E73" s="28">
        <f t="shared" si="16"/>
        <v>-1.4129999999999998</v>
      </c>
      <c r="F73" s="25">
        <f t="shared" si="17"/>
        <v>0.5</v>
      </c>
      <c r="G73" s="28">
        <f t="shared" si="18"/>
        <v>-0.70649999999999991</v>
      </c>
      <c r="H73" s="25"/>
      <c r="I73" s="18">
        <v>0</v>
      </c>
      <c r="J73" s="19">
        <v>3.077</v>
      </c>
      <c r="K73" s="28"/>
      <c r="L73" s="25"/>
      <c r="M73" s="28"/>
      <c r="N73" s="29"/>
      <c r="O73" s="29"/>
      <c r="P73" s="29"/>
      <c r="Q73" s="31"/>
      <c r="R73" s="30"/>
    </row>
    <row r="74" spans="2:18" x14ac:dyDescent="0.25">
      <c r="B74" s="18">
        <v>10</v>
      </c>
      <c r="C74" s="19">
        <v>-1.383</v>
      </c>
      <c r="D74" s="19"/>
      <c r="E74" s="28">
        <f t="shared" si="16"/>
        <v>-1.4125000000000001</v>
      </c>
      <c r="F74" s="25">
        <f t="shared" si="17"/>
        <v>0.5</v>
      </c>
      <c r="G74" s="28">
        <f t="shared" si="18"/>
        <v>-0.70625000000000004</v>
      </c>
      <c r="H74" s="25"/>
      <c r="I74" s="18">
        <v>4</v>
      </c>
      <c r="J74" s="19">
        <v>3.073</v>
      </c>
      <c r="K74" s="28">
        <f t="shared" ref="K74" si="19">AVERAGE(J73,J74)</f>
        <v>3.0750000000000002</v>
      </c>
      <c r="L74" s="25">
        <f t="shared" ref="L74" si="20">I74-I73</f>
        <v>4</v>
      </c>
      <c r="M74" s="28">
        <f t="shared" ref="M74:M86" si="21">L74*K74</f>
        <v>12.3</v>
      </c>
      <c r="N74" s="29"/>
      <c r="O74" s="29"/>
      <c r="P74" s="29"/>
      <c r="Q74" s="31"/>
      <c r="R74" s="30"/>
    </row>
    <row r="75" spans="2:18" x14ac:dyDescent="0.25">
      <c r="B75" s="18">
        <v>11</v>
      </c>
      <c r="C75" s="19">
        <v>-1.1919999999999999</v>
      </c>
      <c r="D75" s="19"/>
      <c r="E75" s="28">
        <f t="shared" si="16"/>
        <v>-1.2875000000000001</v>
      </c>
      <c r="F75" s="25">
        <f t="shared" si="17"/>
        <v>1</v>
      </c>
      <c r="G75" s="28">
        <f t="shared" si="18"/>
        <v>-1.2875000000000001</v>
      </c>
      <c r="H75" s="25"/>
      <c r="I75" s="18">
        <v>6</v>
      </c>
      <c r="J75" s="19">
        <v>-0.69199999999999995</v>
      </c>
      <c r="K75" s="28">
        <f>AVERAGE(J74,J75)</f>
        <v>1.1905000000000001</v>
      </c>
      <c r="L75" s="25">
        <f>I75-I74</f>
        <v>2</v>
      </c>
      <c r="M75" s="28">
        <f t="shared" si="21"/>
        <v>2.3810000000000002</v>
      </c>
      <c r="N75" s="33"/>
      <c r="O75" s="33"/>
      <c r="P75" s="33"/>
      <c r="Q75" s="31"/>
      <c r="R75" s="30"/>
    </row>
    <row r="76" spans="2:18" x14ac:dyDescent="0.25">
      <c r="B76" s="18">
        <v>12</v>
      </c>
      <c r="C76" s="19">
        <v>-0.95799999999999996</v>
      </c>
      <c r="E76" s="28">
        <f t="shared" si="16"/>
        <v>-1.075</v>
      </c>
      <c r="F76" s="25">
        <f t="shared" si="17"/>
        <v>1</v>
      </c>
      <c r="G76" s="28">
        <f t="shared" si="18"/>
        <v>-1.075</v>
      </c>
      <c r="H76" s="25"/>
      <c r="I76" s="18">
        <v>7</v>
      </c>
      <c r="J76" s="19">
        <v>-0.96799999999999997</v>
      </c>
      <c r="K76" s="28">
        <f t="shared" ref="K76:K86" si="22">AVERAGE(J75,J76)</f>
        <v>-0.83</v>
      </c>
      <c r="L76" s="25">
        <f t="shared" ref="L76:L86" si="23">I76-I75</f>
        <v>1</v>
      </c>
      <c r="M76" s="28">
        <f t="shared" si="21"/>
        <v>-0.83</v>
      </c>
      <c r="N76" s="29"/>
      <c r="O76" s="29"/>
      <c r="P76" s="29"/>
      <c r="Q76" s="31"/>
      <c r="R76" s="30"/>
    </row>
    <row r="77" spans="2:18" x14ac:dyDescent="0.25">
      <c r="B77" s="18">
        <v>13</v>
      </c>
      <c r="C77" s="19">
        <v>-0.753</v>
      </c>
      <c r="E77" s="28">
        <f t="shared" si="16"/>
        <v>-0.85549999999999993</v>
      </c>
      <c r="F77" s="25">
        <f t="shared" si="17"/>
        <v>1</v>
      </c>
      <c r="G77" s="28">
        <f t="shared" si="18"/>
        <v>-0.85549999999999993</v>
      </c>
      <c r="H77" s="17"/>
      <c r="I77" s="75">
        <f>I76+(J76-J77)*1.5</f>
        <v>7.798</v>
      </c>
      <c r="J77" s="76">
        <v>-1.5</v>
      </c>
      <c r="K77" s="28">
        <f t="shared" si="22"/>
        <v>-1.234</v>
      </c>
      <c r="L77" s="25">
        <f t="shared" si="23"/>
        <v>0.79800000000000004</v>
      </c>
      <c r="M77" s="28">
        <f t="shared" si="21"/>
        <v>-0.98473200000000005</v>
      </c>
      <c r="N77" s="33"/>
      <c r="O77" s="33"/>
      <c r="P77" s="33"/>
      <c r="Q77" s="31"/>
      <c r="R77" s="30"/>
    </row>
    <row r="78" spans="2:18" x14ac:dyDescent="0.25">
      <c r="B78" s="18">
        <v>14</v>
      </c>
      <c r="C78" s="19">
        <v>-0.49199999999999999</v>
      </c>
      <c r="E78" s="28">
        <f t="shared" si="16"/>
        <v>-0.62250000000000005</v>
      </c>
      <c r="F78" s="25">
        <f t="shared" si="17"/>
        <v>1</v>
      </c>
      <c r="G78" s="28">
        <f t="shared" si="18"/>
        <v>-0.62250000000000005</v>
      </c>
      <c r="H78" s="17"/>
      <c r="I78" s="77">
        <f>I77+1.5</f>
        <v>9.298</v>
      </c>
      <c r="J78" s="78">
        <f>J77</f>
        <v>-1.5</v>
      </c>
      <c r="K78" s="28">
        <f t="shared" si="22"/>
        <v>-1.5</v>
      </c>
      <c r="L78" s="25">
        <f t="shared" si="23"/>
        <v>1.5</v>
      </c>
      <c r="M78" s="28">
        <f t="shared" si="21"/>
        <v>-2.25</v>
      </c>
      <c r="N78" s="33"/>
      <c r="O78" s="33"/>
      <c r="P78" s="33"/>
      <c r="Q78" s="31"/>
      <c r="R78" s="30"/>
    </row>
    <row r="79" spans="2:18" x14ac:dyDescent="0.25">
      <c r="B79" s="18">
        <v>15</v>
      </c>
      <c r="C79" s="19">
        <v>0.36799999999999999</v>
      </c>
      <c r="D79" s="19" t="s">
        <v>23</v>
      </c>
      <c r="E79" s="28">
        <f t="shared" si="16"/>
        <v>-6.2E-2</v>
      </c>
      <c r="F79" s="25">
        <f t="shared" si="17"/>
        <v>1</v>
      </c>
      <c r="G79" s="28">
        <f t="shared" si="18"/>
        <v>-6.2E-2</v>
      </c>
      <c r="H79" s="17"/>
      <c r="I79" s="75">
        <f>I78+1.5</f>
        <v>10.798</v>
      </c>
      <c r="J79" s="76">
        <f>J77</f>
        <v>-1.5</v>
      </c>
      <c r="K79" s="28">
        <f t="shared" si="22"/>
        <v>-1.5</v>
      </c>
      <c r="L79" s="25">
        <f t="shared" si="23"/>
        <v>1.5</v>
      </c>
      <c r="M79" s="28">
        <f t="shared" si="21"/>
        <v>-2.25</v>
      </c>
      <c r="N79" s="29"/>
      <c r="O79" s="29"/>
      <c r="P79" s="29"/>
      <c r="R79" s="30"/>
    </row>
    <row r="80" spans="2:18" x14ac:dyDescent="0.25">
      <c r="B80" s="18">
        <v>20</v>
      </c>
      <c r="C80" s="19">
        <v>0.373</v>
      </c>
      <c r="D80" s="19"/>
      <c r="E80" s="28">
        <f t="shared" si="16"/>
        <v>0.3705</v>
      </c>
      <c r="F80" s="25">
        <f t="shared" si="17"/>
        <v>5</v>
      </c>
      <c r="G80" s="28">
        <f t="shared" si="18"/>
        <v>1.8525</v>
      </c>
      <c r="H80" s="17"/>
      <c r="I80" s="75">
        <f>I79+(J80-J79)*1.5</f>
        <v>11.548</v>
      </c>
      <c r="J80" s="79">
        <v>-1</v>
      </c>
      <c r="K80" s="28">
        <f t="shared" si="22"/>
        <v>-1.25</v>
      </c>
      <c r="L80" s="25">
        <f t="shared" si="23"/>
        <v>0.75</v>
      </c>
      <c r="M80" s="28">
        <f t="shared" si="21"/>
        <v>-0.9375</v>
      </c>
      <c r="N80" s="29"/>
      <c r="O80" s="29"/>
      <c r="P80" s="29"/>
      <c r="R80" s="30"/>
    </row>
    <row r="81" spans="2:18" x14ac:dyDescent="0.25">
      <c r="B81" s="18">
        <v>25</v>
      </c>
      <c r="C81" s="19">
        <v>0.378</v>
      </c>
      <c r="D81" s="28" t="s">
        <v>91</v>
      </c>
      <c r="E81" s="28">
        <f t="shared" si="16"/>
        <v>0.3755</v>
      </c>
      <c r="F81" s="25">
        <f t="shared" si="17"/>
        <v>5</v>
      </c>
      <c r="G81" s="28">
        <f t="shared" si="18"/>
        <v>1.8774999999999999</v>
      </c>
      <c r="H81" s="17"/>
      <c r="I81" s="18">
        <v>12</v>
      </c>
      <c r="J81" s="19">
        <v>-0.95799999999999996</v>
      </c>
      <c r="K81" s="28">
        <f t="shared" si="22"/>
        <v>-0.97899999999999998</v>
      </c>
      <c r="L81" s="25">
        <f t="shared" si="23"/>
        <v>0.45199999999999996</v>
      </c>
      <c r="M81" s="28">
        <f t="shared" si="21"/>
        <v>-0.44250799999999996</v>
      </c>
      <c r="N81" s="29"/>
      <c r="O81" s="29"/>
      <c r="P81" s="29"/>
      <c r="R81" s="30"/>
    </row>
    <row r="82" spans="2:18" x14ac:dyDescent="0.25">
      <c r="B82" s="26"/>
      <c r="C82" s="41"/>
      <c r="D82" s="41"/>
      <c r="E82" s="28"/>
      <c r="F82" s="25"/>
      <c r="G82" s="28"/>
      <c r="I82" s="18">
        <v>13</v>
      </c>
      <c r="J82" s="19">
        <v>-0.753</v>
      </c>
      <c r="K82" s="28">
        <f t="shared" si="22"/>
        <v>-0.85549999999999993</v>
      </c>
      <c r="L82" s="25">
        <f t="shared" si="23"/>
        <v>1</v>
      </c>
      <c r="M82" s="28">
        <f t="shared" si="21"/>
        <v>-0.85549999999999993</v>
      </c>
      <c r="N82" s="29"/>
      <c r="O82" s="29"/>
      <c r="P82" s="29"/>
      <c r="R82" s="30"/>
    </row>
    <row r="83" spans="2:18" x14ac:dyDescent="0.25">
      <c r="B83" s="26"/>
      <c r="C83" s="41"/>
      <c r="D83" s="41"/>
      <c r="E83" s="28"/>
      <c r="F83" s="25"/>
      <c r="G83" s="28"/>
      <c r="I83" s="18">
        <v>14</v>
      </c>
      <c r="J83" s="19">
        <v>-0.49199999999999999</v>
      </c>
      <c r="K83" s="28">
        <f t="shared" si="22"/>
        <v>-0.62250000000000005</v>
      </c>
      <c r="L83" s="25">
        <f t="shared" si="23"/>
        <v>1</v>
      </c>
      <c r="M83" s="28">
        <f t="shared" si="21"/>
        <v>-0.62250000000000005</v>
      </c>
      <c r="O83" s="33"/>
      <c r="P83" s="33"/>
    </row>
    <row r="84" spans="2:18" x14ac:dyDescent="0.25">
      <c r="B84" s="26"/>
      <c r="C84" s="41"/>
      <c r="D84" s="41"/>
      <c r="E84" s="28"/>
      <c r="F84" s="25"/>
      <c r="G84" s="28"/>
      <c r="I84" s="18">
        <v>15</v>
      </c>
      <c r="J84" s="19">
        <v>0.36799999999999999</v>
      </c>
      <c r="K84" s="28">
        <f t="shared" si="22"/>
        <v>-6.2E-2</v>
      </c>
      <c r="L84" s="25">
        <f t="shared" si="23"/>
        <v>1</v>
      </c>
      <c r="M84" s="28">
        <f t="shared" si="21"/>
        <v>-6.2E-2</v>
      </c>
      <c r="O84" s="23"/>
      <c r="P84" s="23"/>
    </row>
    <row r="85" spans="2:18" x14ac:dyDescent="0.25">
      <c r="B85" s="26"/>
      <c r="C85" s="41"/>
      <c r="D85" s="41"/>
      <c r="E85" s="28"/>
      <c r="F85" s="25"/>
      <c r="G85" s="28"/>
      <c r="I85" s="18">
        <v>20</v>
      </c>
      <c r="J85" s="19">
        <v>0.373</v>
      </c>
      <c r="K85" s="28">
        <f t="shared" si="22"/>
        <v>0.3705</v>
      </c>
      <c r="L85" s="25">
        <f t="shared" si="23"/>
        <v>5</v>
      </c>
      <c r="M85" s="28">
        <f t="shared" si="21"/>
        <v>1.8525</v>
      </c>
      <c r="O85" s="23"/>
      <c r="P85" s="23"/>
    </row>
    <row r="86" spans="2:18" x14ac:dyDescent="0.25">
      <c r="B86" s="26"/>
      <c r="C86" s="41"/>
      <c r="D86" s="41"/>
      <c r="E86" s="28"/>
      <c r="F86" s="25"/>
      <c r="G86" s="28"/>
      <c r="H86" s="28"/>
      <c r="I86" s="18">
        <v>25</v>
      </c>
      <c r="J86" s="19">
        <v>0.378</v>
      </c>
      <c r="K86" s="28">
        <f t="shared" si="22"/>
        <v>0.3755</v>
      </c>
      <c r="L86" s="25">
        <f t="shared" si="23"/>
        <v>5</v>
      </c>
      <c r="M86" s="28">
        <f t="shared" si="21"/>
        <v>1.8774999999999999</v>
      </c>
      <c r="N86" s="23"/>
      <c r="O86" s="23"/>
      <c r="P86" s="23"/>
    </row>
    <row r="87" spans="2:18" x14ac:dyDescent="0.25">
      <c r="B87" s="26"/>
      <c r="C87" s="41"/>
      <c r="D87" s="41"/>
      <c r="E87" s="28"/>
      <c r="F87" s="25"/>
      <c r="G87" s="28"/>
      <c r="H87" s="28"/>
      <c r="I87" s="26"/>
      <c r="J87" s="26"/>
      <c r="K87" s="28"/>
      <c r="L87" s="25">
        <f>SUM(L69:L86)</f>
        <v>25</v>
      </c>
      <c r="M87" s="28">
        <f>SUM(M69:M86)</f>
        <v>9.176260000000001</v>
      </c>
      <c r="N87" s="23"/>
      <c r="O87" s="23"/>
      <c r="P87" s="23"/>
    </row>
    <row r="88" spans="2:18" x14ac:dyDescent="0.25">
      <c r="B88" s="26"/>
      <c r="C88" s="41"/>
      <c r="D88" s="41"/>
      <c r="E88" s="28"/>
      <c r="F88" s="25"/>
      <c r="G88" s="28"/>
      <c r="H88" s="28"/>
      <c r="I88" s="26"/>
      <c r="J88" s="26"/>
      <c r="K88" s="28"/>
      <c r="L88" s="25"/>
      <c r="M88" s="28"/>
      <c r="N88" s="23"/>
      <c r="O88" s="23"/>
      <c r="P88" s="23"/>
    </row>
    <row r="89" spans="2:18" ht="15" x14ac:dyDescent="0.25">
      <c r="B89" s="22"/>
      <c r="C89" s="39"/>
      <c r="D89" s="39"/>
      <c r="E89" s="22"/>
      <c r="F89" s="35">
        <f>SUM(F68:F88)</f>
        <v>25</v>
      </c>
      <c r="G89" s="36">
        <f>SUM(G68:G88)</f>
        <v>9.93675</v>
      </c>
      <c r="H89" s="28"/>
      <c r="I89" s="28"/>
      <c r="J89" s="22"/>
      <c r="K89" s="22"/>
      <c r="L89" s="38"/>
      <c r="M89" s="39"/>
      <c r="N89" s="23"/>
      <c r="O89" s="23"/>
      <c r="P89" s="23"/>
    </row>
    <row r="90" spans="2:18" ht="15" x14ac:dyDescent="0.25">
      <c r="B90" s="22"/>
      <c r="C90" s="39"/>
      <c r="D90" s="39"/>
      <c r="E90" s="22"/>
      <c r="F90" s="25"/>
      <c r="G90" s="28"/>
      <c r="H90" s="86" t="s">
        <v>88</v>
      </c>
      <c r="I90" s="86"/>
      <c r="J90" s="28">
        <f>G89</f>
        <v>9.93675</v>
      </c>
      <c r="K90" s="28" t="s">
        <v>89</v>
      </c>
      <c r="L90" s="25">
        <f>M87</f>
        <v>9.176260000000001</v>
      </c>
      <c r="M90" s="28">
        <f>J90-L90</f>
        <v>0.760489999999999</v>
      </c>
      <c r="N90" s="33"/>
      <c r="O90" s="23"/>
      <c r="P90" s="23"/>
    </row>
    <row r="91" spans="2:18" x14ac:dyDescent="0.25">
      <c r="B91" s="18"/>
      <c r="C91" s="19"/>
      <c r="D91" s="19"/>
      <c r="E91" s="28"/>
      <c r="F91" s="25"/>
      <c r="G91" s="28"/>
      <c r="H91" s="25"/>
      <c r="I91" s="18"/>
      <c r="J91" s="18"/>
      <c r="K91" s="28"/>
      <c r="L91" s="25"/>
      <c r="M91" s="28"/>
      <c r="N91" s="33"/>
      <c r="O91" s="33"/>
      <c r="P91" s="33"/>
      <c r="Q91" s="31"/>
      <c r="R91" s="30"/>
    </row>
    <row r="92" spans="2:18" ht="15" x14ac:dyDescent="0.25">
      <c r="B92" s="17" t="s">
        <v>78</v>
      </c>
      <c r="C92" s="17"/>
      <c r="D92" s="84">
        <v>0.3</v>
      </c>
      <c r="E92" s="84"/>
      <c r="J92" s="22"/>
      <c r="K92" s="22"/>
      <c r="L92" s="22"/>
      <c r="M92" s="22"/>
      <c r="N92" s="23"/>
      <c r="O92" s="23"/>
      <c r="P92" s="40">
        <f>I105-I103</f>
        <v>2</v>
      </c>
    </row>
    <row r="93" spans="2:18" x14ac:dyDescent="0.25">
      <c r="B93" s="85" t="s">
        <v>22</v>
      </c>
      <c r="C93" s="85"/>
      <c r="D93" s="85"/>
      <c r="E93" s="85"/>
      <c r="F93" s="85"/>
      <c r="G93" s="85"/>
      <c r="H93" s="20" t="s">
        <v>90</v>
      </c>
      <c r="I93" s="85" t="s">
        <v>79</v>
      </c>
      <c r="J93" s="85"/>
      <c r="K93" s="85"/>
      <c r="L93" s="85"/>
      <c r="M93" s="85"/>
      <c r="N93" s="24"/>
      <c r="O93" s="24"/>
      <c r="P93" s="24"/>
    </row>
    <row r="94" spans="2:18" x14ac:dyDescent="0.25">
      <c r="B94" s="18">
        <v>0</v>
      </c>
      <c r="C94" s="19">
        <v>2.661</v>
      </c>
      <c r="D94" s="28" t="s">
        <v>80</v>
      </c>
      <c r="E94" s="25"/>
      <c r="F94" s="25"/>
      <c r="G94" s="25"/>
      <c r="H94" s="25"/>
      <c r="I94" s="26"/>
      <c r="J94" s="27"/>
      <c r="K94" s="28"/>
      <c r="L94" s="25"/>
      <c r="M94" s="28"/>
      <c r="N94" s="29"/>
      <c r="O94" s="29"/>
      <c r="P94" s="29"/>
      <c r="R94" s="30"/>
    </row>
    <row r="95" spans="2:18" x14ac:dyDescent="0.25">
      <c r="B95" s="18">
        <v>5</v>
      </c>
      <c r="C95" s="19">
        <v>2.6709999999999998</v>
      </c>
      <c r="D95" s="19"/>
      <c r="E95" s="28">
        <f>(C94+C95)/2</f>
        <v>2.6659999999999999</v>
      </c>
      <c r="F95" s="25">
        <f>B95-B94</f>
        <v>5</v>
      </c>
      <c r="G95" s="28">
        <f>E95*F95</f>
        <v>13.33</v>
      </c>
      <c r="H95" s="25"/>
      <c r="I95" s="18"/>
      <c r="J95" s="18"/>
      <c r="K95" s="28"/>
      <c r="L95" s="25"/>
      <c r="M95" s="28"/>
      <c r="N95" s="29"/>
      <c r="O95" s="29"/>
      <c r="P95" s="29"/>
      <c r="Q95" s="31"/>
      <c r="R95" s="30"/>
    </row>
    <row r="96" spans="2:18" x14ac:dyDescent="0.25">
      <c r="B96" s="18">
        <v>6</v>
      </c>
      <c r="C96" s="19">
        <v>1.4610000000000001</v>
      </c>
      <c r="E96" s="28">
        <f t="shared" ref="E96:E109" si="24">(C95+C96)/2</f>
        <v>2.0659999999999998</v>
      </c>
      <c r="F96" s="25">
        <f t="shared" ref="F96:F109" si="25">B96-B95</f>
        <v>1</v>
      </c>
      <c r="G96" s="28">
        <f t="shared" ref="G96:G109" si="26">E96*F96</f>
        <v>2.0659999999999998</v>
      </c>
      <c r="H96" s="25"/>
      <c r="I96" s="18"/>
      <c r="J96" s="18"/>
      <c r="K96" s="28"/>
      <c r="L96" s="25"/>
      <c r="M96" s="28"/>
      <c r="N96" s="29"/>
      <c r="O96" s="29"/>
      <c r="P96" s="29"/>
      <c r="Q96" s="31"/>
      <c r="R96" s="30"/>
    </row>
    <row r="97" spans="2:18" x14ac:dyDescent="0.25">
      <c r="B97" s="18">
        <v>8</v>
      </c>
      <c r="C97" s="19">
        <v>1.466</v>
      </c>
      <c r="D97" s="19" t="s">
        <v>25</v>
      </c>
      <c r="E97" s="28">
        <f t="shared" si="24"/>
        <v>1.4635</v>
      </c>
      <c r="F97" s="25">
        <f t="shared" si="25"/>
        <v>2</v>
      </c>
      <c r="G97" s="28">
        <f t="shared" si="26"/>
        <v>2.927</v>
      </c>
      <c r="H97" s="25"/>
      <c r="I97" s="18"/>
      <c r="J97" s="18"/>
      <c r="K97" s="28"/>
      <c r="L97" s="25"/>
      <c r="M97" s="28"/>
      <c r="N97" s="29"/>
      <c r="O97" s="29"/>
      <c r="P97" s="29"/>
      <c r="Q97" s="31"/>
      <c r="R97" s="30"/>
    </row>
    <row r="98" spans="2:18" x14ac:dyDescent="0.25">
      <c r="B98" s="18">
        <v>9</v>
      </c>
      <c r="C98" s="19">
        <v>-8.8999999999999996E-2</v>
      </c>
      <c r="D98" s="19"/>
      <c r="E98" s="28">
        <f t="shared" si="24"/>
        <v>0.6885</v>
      </c>
      <c r="F98" s="25">
        <f t="shared" si="25"/>
        <v>1</v>
      </c>
      <c r="G98" s="28">
        <f t="shared" si="26"/>
        <v>0.6885</v>
      </c>
      <c r="H98" s="25"/>
      <c r="I98" s="18"/>
      <c r="J98" s="18"/>
      <c r="K98" s="28"/>
      <c r="L98" s="25"/>
      <c r="M98" s="28"/>
      <c r="N98" s="29"/>
      <c r="O98" s="29"/>
      <c r="P98" s="29"/>
      <c r="Q98" s="31"/>
      <c r="R98" s="30"/>
    </row>
    <row r="99" spans="2:18" x14ac:dyDescent="0.25">
      <c r="B99" s="18">
        <v>10</v>
      </c>
      <c r="C99" s="19">
        <v>-0.33900000000000002</v>
      </c>
      <c r="D99" s="19"/>
      <c r="E99" s="28">
        <f t="shared" si="24"/>
        <v>-0.21400000000000002</v>
      </c>
      <c r="F99" s="25">
        <f t="shared" si="25"/>
        <v>1</v>
      </c>
      <c r="G99" s="28">
        <f t="shared" si="26"/>
        <v>-0.21400000000000002</v>
      </c>
      <c r="H99" s="25"/>
      <c r="I99" s="18"/>
      <c r="J99" s="18"/>
      <c r="K99" s="28"/>
      <c r="L99" s="25"/>
      <c r="M99" s="28"/>
      <c r="N99" s="29"/>
      <c r="O99" s="29"/>
      <c r="P99" s="29"/>
      <c r="Q99" s="31"/>
      <c r="R99" s="30"/>
    </row>
    <row r="100" spans="2:18" x14ac:dyDescent="0.25">
      <c r="B100" s="18">
        <v>11</v>
      </c>
      <c r="C100" s="19">
        <v>-0.49</v>
      </c>
      <c r="D100" s="19"/>
      <c r="E100" s="28">
        <f t="shared" si="24"/>
        <v>-0.41449999999999998</v>
      </c>
      <c r="F100" s="25">
        <f t="shared" si="25"/>
        <v>1</v>
      </c>
      <c r="G100" s="28">
        <f t="shared" si="26"/>
        <v>-0.41449999999999998</v>
      </c>
      <c r="H100" s="25"/>
      <c r="I100" s="18">
        <v>0</v>
      </c>
      <c r="J100" s="19">
        <v>2.661</v>
      </c>
      <c r="K100" s="28"/>
      <c r="L100" s="25"/>
      <c r="M100" s="28"/>
      <c r="N100" s="29"/>
      <c r="O100" s="29"/>
      <c r="P100" s="29"/>
      <c r="Q100" s="31"/>
      <c r="R100" s="30"/>
    </row>
    <row r="101" spans="2:18" x14ac:dyDescent="0.25">
      <c r="B101" s="18">
        <v>12</v>
      </c>
      <c r="C101" s="19">
        <v>-0.68</v>
      </c>
      <c r="E101" s="28">
        <f t="shared" si="24"/>
        <v>-0.58499999999999996</v>
      </c>
      <c r="F101" s="25">
        <f t="shared" si="25"/>
        <v>1</v>
      </c>
      <c r="G101" s="28">
        <f t="shared" si="26"/>
        <v>-0.58499999999999996</v>
      </c>
      <c r="H101" s="25"/>
      <c r="I101" s="18">
        <v>5</v>
      </c>
      <c r="J101" s="19">
        <v>2.6709999999999998</v>
      </c>
      <c r="K101" s="28">
        <f t="shared" ref="K101" si="27">AVERAGE(J100,J101)</f>
        <v>2.6659999999999999</v>
      </c>
      <c r="L101" s="25">
        <f t="shared" ref="L101" si="28">I101-I100</f>
        <v>5</v>
      </c>
      <c r="M101" s="28">
        <f t="shared" ref="M101:M115" si="29">L101*K101</f>
        <v>13.33</v>
      </c>
      <c r="N101" s="29"/>
      <c r="O101" s="29"/>
      <c r="P101" s="29"/>
      <c r="Q101" s="31"/>
      <c r="R101" s="30"/>
    </row>
    <row r="102" spans="2:18" x14ac:dyDescent="0.25">
      <c r="B102" s="18">
        <v>14</v>
      </c>
      <c r="C102" s="19">
        <v>-0.72899999999999998</v>
      </c>
      <c r="D102" s="19" t="s">
        <v>24</v>
      </c>
      <c r="E102" s="28">
        <f t="shared" si="24"/>
        <v>-0.70450000000000002</v>
      </c>
      <c r="F102" s="25">
        <f t="shared" si="25"/>
        <v>2</v>
      </c>
      <c r="G102" s="28">
        <f t="shared" si="26"/>
        <v>-1.409</v>
      </c>
      <c r="H102" s="25"/>
      <c r="I102" s="18">
        <v>6</v>
      </c>
      <c r="J102" s="19">
        <v>1.4610000000000001</v>
      </c>
      <c r="K102" s="28">
        <f>AVERAGE(J101,J102)</f>
        <v>2.0659999999999998</v>
      </c>
      <c r="L102" s="25">
        <f>I102-I101</f>
        <v>1</v>
      </c>
      <c r="M102" s="28">
        <f t="shared" si="29"/>
        <v>2.0659999999999998</v>
      </c>
      <c r="N102" s="33"/>
      <c r="O102" s="33"/>
      <c r="P102" s="33"/>
      <c r="Q102" s="31"/>
      <c r="R102" s="30"/>
    </row>
    <row r="103" spans="2:18" x14ac:dyDescent="0.25">
      <c r="B103" s="18">
        <v>16</v>
      </c>
      <c r="C103" s="19">
        <v>-0.67400000000000004</v>
      </c>
      <c r="D103" s="19"/>
      <c r="E103" s="28">
        <f t="shared" si="24"/>
        <v>-0.70150000000000001</v>
      </c>
      <c r="F103" s="25">
        <f t="shared" si="25"/>
        <v>2</v>
      </c>
      <c r="G103" s="28">
        <f t="shared" si="26"/>
        <v>-1.403</v>
      </c>
      <c r="H103" s="25"/>
      <c r="I103" s="18">
        <v>8</v>
      </c>
      <c r="J103" s="19">
        <v>1.466</v>
      </c>
      <c r="K103" s="28">
        <f t="shared" ref="K103:K115" si="30">AVERAGE(J102,J103)</f>
        <v>1.4635</v>
      </c>
      <c r="L103" s="25">
        <f t="shared" ref="L103:L115" si="31">I103-I102</f>
        <v>2</v>
      </c>
      <c r="M103" s="28">
        <f t="shared" si="29"/>
        <v>2.927</v>
      </c>
      <c r="N103" s="29"/>
      <c r="O103" s="29"/>
      <c r="P103" s="29"/>
      <c r="Q103" s="31"/>
      <c r="R103" s="30"/>
    </row>
    <row r="104" spans="2:18" x14ac:dyDescent="0.25">
      <c r="B104" s="18">
        <v>17</v>
      </c>
      <c r="C104" s="19">
        <v>-0.45900000000000002</v>
      </c>
      <c r="D104" s="19"/>
      <c r="E104" s="28">
        <f t="shared" si="24"/>
        <v>-0.5665</v>
      </c>
      <c r="F104" s="25">
        <f t="shared" si="25"/>
        <v>1</v>
      </c>
      <c r="G104" s="28">
        <f t="shared" si="26"/>
        <v>-0.5665</v>
      </c>
      <c r="H104" s="17"/>
      <c r="I104" s="18">
        <v>9</v>
      </c>
      <c r="J104" s="19">
        <v>-8.8999999999999996E-2</v>
      </c>
      <c r="K104" s="28">
        <f t="shared" si="30"/>
        <v>0.6885</v>
      </c>
      <c r="L104" s="25">
        <f t="shared" si="31"/>
        <v>1</v>
      </c>
      <c r="M104" s="28">
        <f t="shared" si="29"/>
        <v>0.6885</v>
      </c>
      <c r="N104" s="33"/>
      <c r="O104" s="33"/>
      <c r="P104" s="33"/>
      <c r="Q104" s="31"/>
      <c r="R104" s="30"/>
    </row>
    <row r="105" spans="2:18" x14ac:dyDescent="0.25">
      <c r="B105" s="18">
        <v>18</v>
      </c>
      <c r="C105" s="19">
        <v>-0.28999999999999998</v>
      </c>
      <c r="E105" s="28">
        <f t="shared" si="24"/>
        <v>-0.3745</v>
      </c>
      <c r="F105" s="25">
        <f t="shared" si="25"/>
        <v>1</v>
      </c>
      <c r="G105" s="28">
        <f t="shared" si="26"/>
        <v>-0.3745</v>
      </c>
      <c r="H105" s="17"/>
      <c r="I105" s="18">
        <v>10</v>
      </c>
      <c r="J105" s="19">
        <v>-0.33900000000000002</v>
      </c>
      <c r="K105" s="28">
        <f t="shared" si="30"/>
        <v>-0.21400000000000002</v>
      </c>
      <c r="L105" s="25">
        <f t="shared" si="31"/>
        <v>1</v>
      </c>
      <c r="M105" s="28">
        <f t="shared" si="29"/>
        <v>-0.21400000000000002</v>
      </c>
      <c r="N105" s="33"/>
      <c r="O105" s="33"/>
      <c r="P105" s="33"/>
      <c r="Q105" s="31"/>
      <c r="R105" s="30"/>
    </row>
    <row r="106" spans="2:18" x14ac:dyDescent="0.25">
      <c r="B106" s="18">
        <v>19</v>
      </c>
      <c r="C106" s="19">
        <v>0.17899999999999999</v>
      </c>
      <c r="E106" s="28">
        <f t="shared" si="24"/>
        <v>-5.5499999999999994E-2</v>
      </c>
      <c r="F106" s="25">
        <f t="shared" si="25"/>
        <v>1</v>
      </c>
      <c r="G106" s="28">
        <f t="shared" si="26"/>
        <v>-5.5499999999999994E-2</v>
      </c>
      <c r="H106" s="17"/>
      <c r="I106" s="75">
        <f>I105+(J105-J106)*1.5</f>
        <v>11.7415</v>
      </c>
      <c r="J106" s="76">
        <v>-1.5</v>
      </c>
      <c r="K106" s="28">
        <f t="shared" si="30"/>
        <v>-0.91949999999999998</v>
      </c>
      <c r="L106" s="25">
        <f t="shared" si="31"/>
        <v>1.7415000000000003</v>
      </c>
      <c r="M106" s="28">
        <f t="shared" si="29"/>
        <v>-1.6013092500000001</v>
      </c>
      <c r="N106" s="29"/>
      <c r="O106" s="29"/>
      <c r="P106" s="29"/>
      <c r="R106" s="30"/>
    </row>
    <row r="107" spans="2:18" x14ac:dyDescent="0.25">
      <c r="B107" s="18">
        <v>20</v>
      </c>
      <c r="C107" s="19">
        <v>0.111</v>
      </c>
      <c r="D107" s="19" t="s">
        <v>23</v>
      </c>
      <c r="E107" s="28">
        <f t="shared" si="24"/>
        <v>0.14499999999999999</v>
      </c>
      <c r="F107" s="25">
        <f t="shared" si="25"/>
        <v>1</v>
      </c>
      <c r="G107" s="28">
        <f t="shared" si="26"/>
        <v>0.14499999999999999</v>
      </c>
      <c r="H107" s="17"/>
      <c r="I107" s="77">
        <f>I106+1.5</f>
        <v>13.2415</v>
      </c>
      <c r="J107" s="78">
        <f>J106</f>
        <v>-1.5</v>
      </c>
      <c r="K107" s="28">
        <f t="shared" si="30"/>
        <v>-1.5</v>
      </c>
      <c r="L107" s="25">
        <f t="shared" si="31"/>
        <v>1.5</v>
      </c>
      <c r="M107" s="28">
        <f t="shared" si="29"/>
        <v>-2.25</v>
      </c>
      <c r="N107" s="29"/>
      <c r="O107" s="29"/>
      <c r="P107" s="29"/>
      <c r="R107" s="30"/>
    </row>
    <row r="108" spans="2:18" x14ac:dyDescent="0.25">
      <c r="B108" s="18">
        <v>25</v>
      </c>
      <c r="C108" s="19">
        <v>0.106</v>
      </c>
      <c r="D108" s="19"/>
      <c r="E108" s="28">
        <f t="shared" si="24"/>
        <v>0.1085</v>
      </c>
      <c r="F108" s="25">
        <f t="shared" si="25"/>
        <v>5</v>
      </c>
      <c r="G108" s="28">
        <f t="shared" si="26"/>
        <v>0.54249999999999998</v>
      </c>
      <c r="H108" s="17"/>
      <c r="I108" s="75">
        <f>I107+1.5</f>
        <v>14.7415</v>
      </c>
      <c r="J108" s="76">
        <f>J106</f>
        <v>-1.5</v>
      </c>
      <c r="K108" s="28">
        <f t="shared" si="30"/>
        <v>-1.5</v>
      </c>
      <c r="L108" s="25">
        <f t="shared" si="31"/>
        <v>1.5</v>
      </c>
      <c r="M108" s="28">
        <f t="shared" si="29"/>
        <v>-2.25</v>
      </c>
      <c r="N108" s="29"/>
      <c r="O108" s="29"/>
      <c r="P108" s="29"/>
      <c r="R108" s="30"/>
    </row>
    <row r="109" spans="2:18" x14ac:dyDescent="0.25">
      <c r="B109" s="26">
        <v>30</v>
      </c>
      <c r="C109" s="41">
        <v>0.10100000000000001</v>
      </c>
      <c r="D109" s="28" t="s">
        <v>91</v>
      </c>
      <c r="E109" s="28">
        <f t="shared" si="24"/>
        <v>0.10350000000000001</v>
      </c>
      <c r="F109" s="25">
        <f t="shared" si="25"/>
        <v>5</v>
      </c>
      <c r="G109" s="28">
        <f t="shared" si="26"/>
        <v>0.51750000000000007</v>
      </c>
      <c r="I109" s="75">
        <f>I108+(J109-J108)*1.5</f>
        <v>16.016500000000001</v>
      </c>
      <c r="J109" s="79">
        <v>-0.65</v>
      </c>
      <c r="K109" s="28">
        <f t="shared" si="30"/>
        <v>-1.075</v>
      </c>
      <c r="L109" s="25">
        <f t="shared" si="31"/>
        <v>1.2750000000000004</v>
      </c>
      <c r="M109" s="28">
        <f t="shared" si="29"/>
        <v>-1.3706250000000004</v>
      </c>
      <c r="N109" s="29"/>
      <c r="O109" s="29"/>
      <c r="P109" s="29"/>
      <c r="R109" s="30"/>
    </row>
    <row r="110" spans="2:18" x14ac:dyDescent="0.25">
      <c r="B110" s="26"/>
      <c r="C110" s="41"/>
      <c r="D110" s="41"/>
      <c r="E110" s="28"/>
      <c r="F110" s="25"/>
      <c r="G110" s="28"/>
      <c r="I110" s="18">
        <v>17</v>
      </c>
      <c r="J110" s="19">
        <v>-0.45900000000000002</v>
      </c>
      <c r="K110" s="28">
        <f t="shared" si="30"/>
        <v>-0.55449999999999999</v>
      </c>
      <c r="L110" s="25">
        <f t="shared" si="31"/>
        <v>0.98349999999999937</v>
      </c>
      <c r="M110" s="28">
        <f t="shared" si="29"/>
        <v>-0.54535074999999966</v>
      </c>
      <c r="O110" s="33"/>
      <c r="P110" s="33"/>
    </row>
    <row r="111" spans="2:18" x14ac:dyDescent="0.25">
      <c r="B111" s="26"/>
      <c r="C111" s="41"/>
      <c r="D111" s="41"/>
      <c r="E111" s="28"/>
      <c r="F111" s="25"/>
      <c r="G111" s="28"/>
      <c r="I111" s="18">
        <v>18</v>
      </c>
      <c r="J111" s="19">
        <v>-0.28999999999999998</v>
      </c>
      <c r="K111" s="28">
        <f t="shared" si="30"/>
        <v>-0.3745</v>
      </c>
      <c r="L111" s="25">
        <f t="shared" si="31"/>
        <v>1</v>
      </c>
      <c r="M111" s="28">
        <f t="shared" si="29"/>
        <v>-0.3745</v>
      </c>
      <c r="O111" s="23"/>
      <c r="P111" s="23"/>
    </row>
    <row r="112" spans="2:18" x14ac:dyDescent="0.25">
      <c r="B112" s="26"/>
      <c r="C112" s="41"/>
      <c r="D112" s="41"/>
      <c r="E112" s="28"/>
      <c r="F112" s="25"/>
      <c r="G112" s="28"/>
      <c r="I112" s="18">
        <v>19</v>
      </c>
      <c r="J112" s="19">
        <v>0.17899999999999999</v>
      </c>
      <c r="K112" s="28">
        <f t="shared" si="30"/>
        <v>-5.5499999999999994E-2</v>
      </c>
      <c r="L112" s="25">
        <f t="shared" si="31"/>
        <v>1</v>
      </c>
      <c r="M112" s="28">
        <f t="shared" si="29"/>
        <v>-5.5499999999999994E-2</v>
      </c>
      <c r="O112" s="23"/>
      <c r="P112" s="23"/>
    </row>
    <row r="113" spans="2:18" x14ac:dyDescent="0.25">
      <c r="B113" s="26"/>
      <c r="C113" s="41"/>
      <c r="D113" s="41"/>
      <c r="E113" s="28"/>
      <c r="F113" s="25"/>
      <c r="G113" s="28"/>
      <c r="H113" s="28"/>
      <c r="I113" s="18">
        <v>20</v>
      </c>
      <c r="J113" s="19">
        <v>0.111</v>
      </c>
      <c r="K113" s="28">
        <f t="shared" si="30"/>
        <v>0.14499999999999999</v>
      </c>
      <c r="L113" s="25">
        <f t="shared" si="31"/>
        <v>1</v>
      </c>
      <c r="M113" s="28">
        <f t="shared" si="29"/>
        <v>0.14499999999999999</v>
      </c>
      <c r="N113" s="23"/>
      <c r="O113" s="23"/>
      <c r="P113" s="23"/>
    </row>
    <row r="114" spans="2:18" x14ac:dyDescent="0.25">
      <c r="B114" s="26"/>
      <c r="C114" s="41"/>
      <c r="D114" s="41"/>
      <c r="E114" s="28"/>
      <c r="F114" s="25"/>
      <c r="G114" s="28"/>
      <c r="H114" s="28"/>
      <c r="I114" s="18">
        <v>25</v>
      </c>
      <c r="J114" s="19">
        <v>0.106</v>
      </c>
      <c r="K114" s="28">
        <f t="shared" si="30"/>
        <v>0.1085</v>
      </c>
      <c r="L114" s="25">
        <f t="shared" si="31"/>
        <v>5</v>
      </c>
      <c r="M114" s="28">
        <f t="shared" si="29"/>
        <v>0.54249999999999998</v>
      </c>
      <c r="N114" s="23"/>
      <c r="O114" s="23"/>
      <c r="P114" s="23"/>
    </row>
    <row r="115" spans="2:18" x14ac:dyDescent="0.25">
      <c r="B115" s="26"/>
      <c r="C115" s="41"/>
      <c r="D115" s="41"/>
      <c r="E115" s="28"/>
      <c r="F115" s="25"/>
      <c r="G115" s="28"/>
      <c r="H115" s="28"/>
      <c r="I115" s="26">
        <v>30</v>
      </c>
      <c r="J115" s="41">
        <v>0.10100000000000001</v>
      </c>
      <c r="K115" s="28">
        <f t="shared" si="30"/>
        <v>0.10350000000000001</v>
      </c>
      <c r="L115" s="25">
        <f t="shared" si="31"/>
        <v>5</v>
      </c>
      <c r="M115" s="28">
        <f t="shared" si="29"/>
        <v>0.51750000000000007</v>
      </c>
      <c r="N115" s="23"/>
      <c r="O115" s="23"/>
      <c r="P115" s="23"/>
    </row>
    <row r="116" spans="2:18" ht="15" x14ac:dyDescent="0.25">
      <c r="B116" s="22"/>
      <c r="C116" s="39"/>
      <c r="D116" s="39"/>
      <c r="E116" s="22"/>
      <c r="F116" s="35">
        <f>SUM(F95:F115)</f>
        <v>30</v>
      </c>
      <c r="G116" s="36">
        <f>SUM(G95:G115)</f>
        <v>15.194500000000003</v>
      </c>
      <c r="H116" s="28"/>
      <c r="I116" s="28"/>
      <c r="J116" s="22"/>
      <c r="K116" s="22"/>
      <c r="L116" s="38">
        <f>SUM(L101:L115)</f>
        <v>30</v>
      </c>
      <c r="M116" s="39">
        <f>SUM(M101:M115)</f>
        <v>11.555215000000004</v>
      </c>
      <c r="N116" s="23"/>
      <c r="O116" s="23"/>
      <c r="P116" s="23"/>
    </row>
    <row r="117" spans="2:18" ht="15" x14ac:dyDescent="0.25">
      <c r="B117" s="22"/>
      <c r="C117" s="39"/>
      <c r="D117" s="39"/>
      <c r="E117" s="22"/>
      <c r="F117" s="25"/>
      <c r="G117" s="28"/>
      <c r="H117" s="86" t="s">
        <v>88</v>
      </c>
      <c r="I117" s="86"/>
      <c r="J117" s="28">
        <f>G116</f>
        <v>15.194500000000003</v>
      </c>
      <c r="K117" s="28" t="s">
        <v>89</v>
      </c>
      <c r="L117" s="25">
        <f>M114</f>
        <v>0.54249999999999998</v>
      </c>
      <c r="M117" s="28">
        <f>J117-L117</f>
        <v>14.652000000000003</v>
      </c>
      <c r="N117" s="33"/>
      <c r="O117" s="23"/>
      <c r="P117" s="23"/>
    </row>
    <row r="118" spans="2:18" x14ac:dyDescent="0.25">
      <c r="B118" s="18"/>
      <c r="C118" s="19"/>
      <c r="D118" s="19"/>
      <c r="E118" s="28"/>
      <c r="F118" s="25"/>
      <c r="G118" s="28"/>
      <c r="H118" s="25"/>
      <c r="I118" s="18"/>
      <c r="J118" s="18"/>
      <c r="K118" s="28"/>
      <c r="L118" s="25"/>
      <c r="M118" s="28"/>
      <c r="N118" s="33"/>
      <c r="O118" s="33"/>
      <c r="P118" s="33"/>
      <c r="Q118" s="31"/>
      <c r="R118" s="30"/>
    </row>
    <row r="119" spans="2:18" ht="15" x14ac:dyDescent="0.25">
      <c r="B119" s="17" t="s">
        <v>78</v>
      </c>
      <c r="C119" s="17"/>
      <c r="D119" s="84">
        <v>0.4</v>
      </c>
      <c r="E119" s="84"/>
      <c r="J119" s="22"/>
      <c r="K119" s="22"/>
      <c r="L119" s="22"/>
      <c r="M119" s="22"/>
      <c r="N119" s="23"/>
      <c r="O119" s="23"/>
      <c r="P119" s="23"/>
    </row>
    <row r="120" spans="2:18" x14ac:dyDescent="0.25">
      <c r="B120" s="85" t="s">
        <v>22</v>
      </c>
      <c r="C120" s="85"/>
      <c r="D120" s="85"/>
      <c r="E120" s="85"/>
      <c r="F120" s="85"/>
      <c r="G120" s="85"/>
      <c r="H120" s="20" t="s">
        <v>90</v>
      </c>
      <c r="I120" s="85" t="s">
        <v>79</v>
      </c>
      <c r="J120" s="85"/>
      <c r="K120" s="85"/>
      <c r="L120" s="85"/>
      <c r="M120" s="85"/>
      <c r="N120" s="24"/>
      <c r="O120" s="24"/>
      <c r="P120" s="29">
        <f>I132-I130</f>
        <v>4</v>
      </c>
    </row>
    <row r="121" spans="2:18" x14ac:dyDescent="0.25">
      <c r="B121" s="18">
        <v>0</v>
      </c>
      <c r="C121" s="19">
        <v>2.4409999999999998</v>
      </c>
      <c r="D121" s="28" t="s">
        <v>80</v>
      </c>
      <c r="E121" s="25"/>
      <c r="F121" s="25"/>
      <c r="G121" s="25"/>
      <c r="H121" s="25"/>
      <c r="I121" s="18">
        <v>0</v>
      </c>
      <c r="J121" s="19">
        <v>2.4409999999999998</v>
      </c>
      <c r="K121" s="28"/>
      <c r="L121" s="25"/>
      <c r="M121" s="28"/>
      <c r="N121" s="29"/>
      <c r="O121" s="29"/>
      <c r="P121" s="29"/>
      <c r="R121" s="30"/>
    </row>
    <row r="122" spans="2:18" x14ac:dyDescent="0.25">
      <c r="B122" s="18">
        <v>4</v>
      </c>
      <c r="C122" s="19">
        <v>2.4460000000000002</v>
      </c>
      <c r="D122" s="19" t="s">
        <v>25</v>
      </c>
      <c r="E122" s="28">
        <f>(C121+C122)/2</f>
        <v>2.4435000000000002</v>
      </c>
      <c r="F122" s="25">
        <f>B122-B121</f>
        <v>4</v>
      </c>
      <c r="G122" s="28">
        <f>E122*F122</f>
        <v>9.7740000000000009</v>
      </c>
      <c r="H122" s="25"/>
      <c r="I122" s="18">
        <v>4</v>
      </c>
      <c r="J122" s="19">
        <v>2.4460000000000002</v>
      </c>
      <c r="K122" s="28">
        <f t="shared" ref="K122:K128" si="32">AVERAGE(J121,J122)</f>
        <v>2.4435000000000002</v>
      </c>
      <c r="L122" s="25">
        <f t="shared" ref="L122:L128" si="33">I122-I121</f>
        <v>4</v>
      </c>
      <c r="M122" s="28">
        <f t="shared" ref="M122:M134" si="34">L122*K122</f>
        <v>9.7740000000000009</v>
      </c>
      <c r="N122" s="29"/>
      <c r="O122" s="29"/>
      <c r="P122" s="29"/>
      <c r="Q122" s="31"/>
      <c r="R122" s="30"/>
    </row>
    <row r="123" spans="2:18" x14ac:dyDescent="0.25">
      <c r="B123" s="18">
        <v>6</v>
      </c>
      <c r="C123" s="19">
        <v>-0.29899999999999999</v>
      </c>
      <c r="D123" s="19"/>
      <c r="E123" s="28">
        <f t="shared" ref="E123:E134" si="35">(C122+C123)/2</f>
        <v>1.0735000000000001</v>
      </c>
      <c r="F123" s="25">
        <f t="shared" ref="F123:F134" si="36">B123-B122</f>
        <v>2</v>
      </c>
      <c r="G123" s="28">
        <f t="shared" ref="G123:G134" si="37">E123*F123</f>
        <v>2.1470000000000002</v>
      </c>
      <c r="H123" s="25"/>
      <c r="I123" s="18">
        <v>6</v>
      </c>
      <c r="J123" s="19">
        <v>-0.29899999999999999</v>
      </c>
      <c r="K123" s="28">
        <f t="shared" si="32"/>
        <v>1.0735000000000001</v>
      </c>
      <c r="L123" s="25">
        <f t="shared" si="33"/>
        <v>2</v>
      </c>
      <c r="M123" s="28">
        <f t="shared" si="34"/>
        <v>2.1470000000000002</v>
      </c>
      <c r="N123" s="29"/>
      <c r="O123" s="29"/>
      <c r="P123" s="29"/>
      <c r="Q123" s="31"/>
      <c r="R123" s="30"/>
    </row>
    <row r="124" spans="2:18" x14ac:dyDescent="0.25">
      <c r="B124" s="18">
        <v>8</v>
      </c>
      <c r="C124" s="19">
        <v>-0.83399999999999996</v>
      </c>
      <c r="D124" s="19"/>
      <c r="E124" s="28">
        <f t="shared" si="35"/>
        <v>-0.5665</v>
      </c>
      <c r="F124" s="25">
        <f t="shared" si="36"/>
        <v>2</v>
      </c>
      <c r="G124" s="28">
        <f t="shared" si="37"/>
        <v>-1.133</v>
      </c>
      <c r="H124" s="25"/>
      <c r="I124" s="18">
        <v>8</v>
      </c>
      <c r="J124" s="19">
        <v>-0.83399999999999996</v>
      </c>
      <c r="K124" s="28">
        <f t="shared" si="32"/>
        <v>-0.5665</v>
      </c>
      <c r="L124" s="25">
        <f t="shared" si="33"/>
        <v>2</v>
      </c>
      <c r="M124" s="28">
        <f t="shared" si="34"/>
        <v>-1.133</v>
      </c>
      <c r="N124" s="29"/>
      <c r="O124" s="29"/>
      <c r="P124" s="29"/>
      <c r="Q124" s="31"/>
      <c r="R124" s="30"/>
    </row>
    <row r="125" spans="2:18" x14ac:dyDescent="0.25">
      <c r="B125" s="18">
        <v>9</v>
      </c>
      <c r="C125" s="19">
        <v>-0.98899999999999999</v>
      </c>
      <c r="E125" s="28">
        <f t="shared" si="35"/>
        <v>-0.91149999999999998</v>
      </c>
      <c r="F125" s="25">
        <f t="shared" si="36"/>
        <v>1</v>
      </c>
      <c r="G125" s="28">
        <f t="shared" si="37"/>
        <v>-0.91149999999999998</v>
      </c>
      <c r="H125" s="25"/>
      <c r="I125" s="75">
        <f>I124+(J124-J125)*1.5</f>
        <v>8.9990000000000006</v>
      </c>
      <c r="J125" s="76">
        <v>-1.5</v>
      </c>
      <c r="K125" s="28">
        <f t="shared" si="32"/>
        <v>-1.167</v>
      </c>
      <c r="L125" s="25">
        <f t="shared" si="33"/>
        <v>0.99900000000000055</v>
      </c>
      <c r="M125" s="28">
        <f t="shared" si="34"/>
        <v>-1.1658330000000008</v>
      </c>
      <c r="N125" s="29"/>
      <c r="O125" s="29"/>
      <c r="P125" s="29"/>
      <c r="Q125" s="31"/>
      <c r="R125" s="30"/>
    </row>
    <row r="126" spans="2:18" x14ac:dyDescent="0.25">
      <c r="B126" s="18">
        <v>10</v>
      </c>
      <c r="C126" s="19">
        <v>-1.05</v>
      </c>
      <c r="D126" s="19" t="s">
        <v>24</v>
      </c>
      <c r="E126" s="28">
        <f t="shared" si="35"/>
        <v>-1.0195000000000001</v>
      </c>
      <c r="F126" s="25">
        <f t="shared" si="36"/>
        <v>1</v>
      </c>
      <c r="G126" s="28">
        <f t="shared" si="37"/>
        <v>-1.0195000000000001</v>
      </c>
      <c r="H126" s="25"/>
      <c r="I126" s="77">
        <f>I125+1.5</f>
        <v>10.499000000000001</v>
      </c>
      <c r="J126" s="78">
        <f>J125</f>
        <v>-1.5</v>
      </c>
      <c r="K126" s="28">
        <f t="shared" si="32"/>
        <v>-1.5</v>
      </c>
      <c r="L126" s="25">
        <f t="shared" si="33"/>
        <v>1.5</v>
      </c>
      <c r="M126" s="28">
        <f t="shared" si="34"/>
        <v>-2.25</v>
      </c>
      <c r="N126" s="29"/>
      <c r="O126" s="29"/>
      <c r="P126" s="29"/>
      <c r="Q126" s="31"/>
      <c r="R126" s="30"/>
    </row>
    <row r="127" spans="2:18" x14ac:dyDescent="0.25">
      <c r="B127" s="18">
        <v>11</v>
      </c>
      <c r="C127" s="19">
        <v>-0.99</v>
      </c>
      <c r="E127" s="28">
        <f t="shared" si="35"/>
        <v>-1.02</v>
      </c>
      <c r="F127" s="25">
        <f t="shared" si="36"/>
        <v>1</v>
      </c>
      <c r="G127" s="28">
        <f t="shared" si="37"/>
        <v>-1.02</v>
      </c>
      <c r="H127" s="25"/>
      <c r="I127" s="75">
        <f>I126+1.5</f>
        <v>11.999000000000001</v>
      </c>
      <c r="J127" s="76">
        <f>J125</f>
        <v>-1.5</v>
      </c>
      <c r="K127" s="28">
        <f t="shared" si="32"/>
        <v>-1.5</v>
      </c>
      <c r="L127" s="25">
        <f t="shared" si="33"/>
        <v>1.5</v>
      </c>
      <c r="M127" s="28">
        <f t="shared" si="34"/>
        <v>-2.25</v>
      </c>
      <c r="N127" s="29"/>
      <c r="O127" s="29"/>
      <c r="P127" s="29"/>
      <c r="Q127" s="31"/>
      <c r="R127" s="30"/>
    </row>
    <row r="128" spans="2:18" x14ac:dyDescent="0.25">
      <c r="B128" s="18">
        <v>13</v>
      </c>
      <c r="C128" s="19">
        <v>-0.79500000000000004</v>
      </c>
      <c r="D128" s="19"/>
      <c r="E128" s="28">
        <f t="shared" si="35"/>
        <v>-0.89250000000000007</v>
      </c>
      <c r="F128" s="25">
        <f t="shared" si="36"/>
        <v>2</v>
      </c>
      <c r="G128" s="28">
        <f t="shared" si="37"/>
        <v>-1.7850000000000001</v>
      </c>
      <c r="H128" s="25"/>
      <c r="I128" s="75">
        <f>I127+(J128-J127)*1.5</f>
        <v>13.124000000000001</v>
      </c>
      <c r="J128" s="79">
        <v>-0.75</v>
      </c>
      <c r="K128" s="28">
        <f t="shared" si="32"/>
        <v>-1.125</v>
      </c>
      <c r="L128" s="25">
        <f t="shared" si="33"/>
        <v>1.125</v>
      </c>
      <c r="M128" s="28">
        <f t="shared" si="34"/>
        <v>-1.265625</v>
      </c>
      <c r="N128" s="29"/>
      <c r="O128" s="29"/>
      <c r="P128" s="29"/>
      <c r="Q128" s="31"/>
      <c r="R128" s="30"/>
    </row>
    <row r="129" spans="2:18" x14ac:dyDescent="0.25">
      <c r="B129" s="18">
        <v>15</v>
      </c>
      <c r="C129" s="19">
        <v>-0.53400000000000003</v>
      </c>
      <c r="E129" s="28">
        <f t="shared" si="35"/>
        <v>-0.66450000000000009</v>
      </c>
      <c r="F129" s="25">
        <f t="shared" si="36"/>
        <v>2</v>
      </c>
      <c r="G129" s="28">
        <f t="shared" si="37"/>
        <v>-1.3290000000000002</v>
      </c>
      <c r="H129" s="25"/>
      <c r="I129" s="18">
        <v>15</v>
      </c>
      <c r="J129" s="19">
        <v>-0.53400000000000003</v>
      </c>
      <c r="K129" s="28">
        <f>AVERAGE(J128,J129)</f>
        <v>-0.64200000000000002</v>
      </c>
      <c r="L129" s="25">
        <f>I129-I128</f>
        <v>1.8759999999999994</v>
      </c>
      <c r="M129" s="28">
        <f t="shared" si="34"/>
        <v>-1.2043919999999997</v>
      </c>
      <c r="N129" s="33"/>
      <c r="O129" s="33"/>
      <c r="P129" s="33"/>
      <c r="Q129" s="31"/>
      <c r="R129" s="30"/>
    </row>
    <row r="130" spans="2:18" x14ac:dyDescent="0.25">
      <c r="B130" s="18">
        <v>16</v>
      </c>
      <c r="C130" s="19">
        <v>0.39600000000000002</v>
      </c>
      <c r="D130" s="19"/>
      <c r="E130" s="28">
        <f t="shared" si="35"/>
        <v>-6.9000000000000006E-2</v>
      </c>
      <c r="F130" s="25">
        <f t="shared" si="36"/>
        <v>1</v>
      </c>
      <c r="G130" s="28">
        <f t="shared" si="37"/>
        <v>-6.9000000000000006E-2</v>
      </c>
      <c r="H130" s="25"/>
      <c r="I130" s="18">
        <v>16</v>
      </c>
      <c r="J130" s="19">
        <v>0.39600000000000002</v>
      </c>
      <c r="K130" s="28">
        <f t="shared" ref="K130:K134" si="38">AVERAGE(J129,J130)</f>
        <v>-6.9000000000000006E-2</v>
      </c>
      <c r="L130" s="25">
        <f t="shared" ref="L130:L134" si="39">I130-I129</f>
        <v>1</v>
      </c>
      <c r="M130" s="28">
        <f t="shared" si="34"/>
        <v>-6.9000000000000006E-2</v>
      </c>
      <c r="N130" s="29"/>
      <c r="O130" s="29"/>
      <c r="P130" s="29"/>
      <c r="Q130" s="31"/>
      <c r="R130" s="30"/>
    </row>
    <row r="131" spans="2:18" x14ac:dyDescent="0.25">
      <c r="B131" s="18">
        <v>18</v>
      </c>
      <c r="C131" s="19">
        <v>0.38100000000000001</v>
      </c>
      <c r="D131" s="19"/>
      <c r="E131" s="28">
        <f t="shared" si="35"/>
        <v>0.38850000000000001</v>
      </c>
      <c r="F131" s="25">
        <f t="shared" si="36"/>
        <v>2</v>
      </c>
      <c r="G131" s="28">
        <f t="shared" si="37"/>
        <v>0.77700000000000002</v>
      </c>
      <c r="H131" s="17"/>
      <c r="I131" s="18">
        <v>18</v>
      </c>
      <c r="J131" s="19">
        <v>0.38100000000000001</v>
      </c>
      <c r="K131" s="28">
        <f t="shared" si="38"/>
        <v>0.38850000000000001</v>
      </c>
      <c r="L131" s="25">
        <f t="shared" si="39"/>
        <v>2</v>
      </c>
      <c r="M131" s="28">
        <f t="shared" si="34"/>
        <v>0.77700000000000002</v>
      </c>
      <c r="N131" s="33"/>
      <c r="O131" s="33"/>
      <c r="P131" s="33"/>
      <c r="Q131" s="31"/>
      <c r="R131" s="30"/>
    </row>
    <row r="132" spans="2:18" x14ac:dyDescent="0.25">
      <c r="B132" s="18">
        <v>20</v>
      </c>
      <c r="C132" s="19">
        <v>-3.4000000000000002E-2</v>
      </c>
      <c r="E132" s="28">
        <f t="shared" si="35"/>
        <v>0.17349999999999999</v>
      </c>
      <c r="F132" s="25">
        <f t="shared" si="36"/>
        <v>2</v>
      </c>
      <c r="G132" s="28">
        <f t="shared" si="37"/>
        <v>0.34699999999999998</v>
      </c>
      <c r="H132" s="17"/>
      <c r="I132" s="18">
        <v>20</v>
      </c>
      <c r="J132" s="19">
        <v>-3.4000000000000002E-2</v>
      </c>
      <c r="K132" s="28">
        <f t="shared" si="38"/>
        <v>0.17349999999999999</v>
      </c>
      <c r="L132" s="25">
        <f t="shared" si="39"/>
        <v>2</v>
      </c>
      <c r="M132" s="28">
        <f t="shared" si="34"/>
        <v>0.34699999999999998</v>
      </c>
      <c r="N132" s="33"/>
      <c r="O132" s="33"/>
      <c r="P132" s="33"/>
      <c r="Q132" s="31"/>
      <c r="R132" s="30"/>
    </row>
    <row r="133" spans="2:18" x14ac:dyDescent="0.25">
      <c r="B133" s="18">
        <v>22</v>
      </c>
      <c r="C133" s="19">
        <v>-0.83399999999999996</v>
      </c>
      <c r="D133" s="19" t="s">
        <v>23</v>
      </c>
      <c r="E133" s="28">
        <f t="shared" si="35"/>
        <v>-0.434</v>
      </c>
      <c r="F133" s="25">
        <f t="shared" si="36"/>
        <v>2</v>
      </c>
      <c r="G133" s="28">
        <f t="shared" si="37"/>
        <v>-0.86799999999999999</v>
      </c>
      <c r="H133" s="17"/>
      <c r="I133" s="18">
        <v>22</v>
      </c>
      <c r="J133" s="19">
        <v>-0.83399999999999996</v>
      </c>
      <c r="K133" s="28">
        <f t="shared" si="38"/>
        <v>-0.434</v>
      </c>
      <c r="L133" s="25">
        <f t="shared" si="39"/>
        <v>2</v>
      </c>
      <c r="M133" s="28">
        <f t="shared" si="34"/>
        <v>-0.86799999999999999</v>
      </c>
      <c r="N133" s="29"/>
      <c r="O133" s="29"/>
      <c r="P133" s="29"/>
      <c r="R133" s="30"/>
    </row>
    <row r="134" spans="2:18" x14ac:dyDescent="0.25">
      <c r="B134" s="18">
        <v>24</v>
      </c>
      <c r="C134" s="19">
        <v>-0.89500000000000002</v>
      </c>
      <c r="D134" s="28" t="s">
        <v>80</v>
      </c>
      <c r="E134" s="28">
        <f t="shared" si="35"/>
        <v>-0.86450000000000005</v>
      </c>
      <c r="F134" s="25">
        <f t="shared" si="36"/>
        <v>2</v>
      </c>
      <c r="G134" s="28">
        <f t="shared" si="37"/>
        <v>-1.7290000000000001</v>
      </c>
      <c r="H134" s="17"/>
      <c r="I134" s="18">
        <v>24</v>
      </c>
      <c r="J134" s="19">
        <v>-0.89500000000000002</v>
      </c>
      <c r="K134" s="28">
        <f t="shared" si="38"/>
        <v>-0.86450000000000005</v>
      </c>
      <c r="L134" s="25">
        <f t="shared" si="39"/>
        <v>2</v>
      </c>
      <c r="M134" s="28">
        <f t="shared" si="34"/>
        <v>-1.7290000000000001</v>
      </c>
      <c r="N134" s="29"/>
      <c r="O134" s="29"/>
      <c r="P134" s="29"/>
      <c r="R134" s="30"/>
    </row>
    <row r="135" spans="2:18" x14ac:dyDescent="0.25">
      <c r="B135" s="18"/>
      <c r="C135" s="19"/>
      <c r="D135" s="19"/>
      <c r="E135" s="28"/>
      <c r="F135" s="25"/>
      <c r="G135" s="28"/>
      <c r="H135" s="17"/>
      <c r="I135" s="26"/>
      <c r="J135" s="26"/>
      <c r="K135" s="28"/>
      <c r="L135" s="25"/>
      <c r="M135" s="28"/>
      <c r="N135" s="29"/>
      <c r="O135" s="29"/>
      <c r="P135" s="29"/>
      <c r="R135" s="30"/>
    </row>
    <row r="136" spans="2:18" x14ac:dyDescent="0.25">
      <c r="B136" s="26"/>
      <c r="C136" s="41"/>
      <c r="D136" s="41"/>
      <c r="E136" s="28"/>
      <c r="F136" s="25"/>
      <c r="G136" s="28"/>
      <c r="I136" s="26"/>
      <c r="J136" s="26"/>
      <c r="K136" s="28"/>
      <c r="L136" s="25"/>
      <c r="M136" s="28"/>
      <c r="N136" s="29"/>
      <c r="O136" s="29"/>
      <c r="P136" s="29"/>
      <c r="R136" s="30"/>
    </row>
    <row r="137" spans="2:18" x14ac:dyDescent="0.25">
      <c r="B137" s="26"/>
      <c r="C137" s="41"/>
      <c r="D137" s="41"/>
      <c r="E137" s="28"/>
      <c r="F137" s="25"/>
      <c r="G137" s="28"/>
      <c r="I137" s="26"/>
      <c r="J137" s="26"/>
      <c r="K137" s="28"/>
      <c r="L137" s="25"/>
      <c r="M137" s="28"/>
      <c r="O137" s="33"/>
      <c r="P137" s="33"/>
    </row>
    <row r="138" spans="2:18" x14ac:dyDescent="0.25">
      <c r="B138" s="26"/>
      <c r="C138" s="41"/>
      <c r="D138" s="41"/>
      <c r="E138" s="28"/>
      <c r="F138" s="25"/>
      <c r="G138" s="28"/>
      <c r="I138" s="26"/>
      <c r="J138" s="26"/>
      <c r="K138" s="28"/>
      <c r="L138" s="25"/>
      <c r="M138" s="28"/>
      <c r="O138" s="23"/>
      <c r="P138" s="23"/>
    </row>
    <row r="139" spans="2:18" x14ac:dyDescent="0.25">
      <c r="B139" s="26"/>
      <c r="C139" s="41"/>
      <c r="D139" s="41"/>
      <c r="E139" s="28"/>
      <c r="F139" s="25"/>
      <c r="G139" s="28"/>
      <c r="I139" s="26"/>
      <c r="J139" s="26"/>
      <c r="K139" s="28"/>
      <c r="L139" s="25"/>
      <c r="M139" s="28"/>
      <c r="O139" s="23"/>
      <c r="P139" s="23"/>
    </row>
    <row r="140" spans="2:18" x14ac:dyDescent="0.25">
      <c r="B140" s="26"/>
      <c r="C140" s="41"/>
      <c r="D140" s="41"/>
      <c r="E140" s="28"/>
      <c r="F140" s="25"/>
      <c r="G140" s="28"/>
      <c r="H140" s="28"/>
      <c r="I140" s="26"/>
      <c r="J140" s="26"/>
      <c r="K140" s="28"/>
      <c r="L140" s="25"/>
      <c r="M140" s="28"/>
      <c r="N140" s="23"/>
      <c r="O140" s="23"/>
      <c r="P140" s="23"/>
    </row>
    <row r="141" spans="2:18" x14ac:dyDescent="0.25">
      <c r="B141" s="26"/>
      <c r="C141" s="41"/>
      <c r="D141" s="41"/>
      <c r="E141" s="28"/>
      <c r="F141" s="25"/>
      <c r="G141" s="28"/>
      <c r="H141" s="28"/>
      <c r="I141" s="26"/>
      <c r="J141" s="26"/>
      <c r="K141" s="28"/>
      <c r="L141" s="25">
        <f>SUM(L122:L140)</f>
        <v>24</v>
      </c>
      <c r="M141" s="28">
        <f>SUM(M122:M140)</f>
        <v>1.11015</v>
      </c>
      <c r="N141" s="23"/>
      <c r="O141" s="23"/>
      <c r="P141" s="23"/>
    </row>
    <row r="142" spans="2:18" x14ac:dyDescent="0.25">
      <c r="B142" s="26"/>
      <c r="C142" s="41"/>
      <c r="D142" s="41"/>
      <c r="E142" s="28"/>
      <c r="F142" s="25"/>
      <c r="G142" s="28"/>
      <c r="H142" s="28"/>
      <c r="I142" s="26"/>
      <c r="J142" s="26"/>
      <c r="K142" s="28"/>
      <c r="L142" s="25"/>
      <c r="M142" s="28"/>
      <c r="N142" s="23"/>
      <c r="O142" s="23"/>
      <c r="P142" s="23"/>
    </row>
    <row r="143" spans="2:18" ht="15" x14ac:dyDescent="0.25">
      <c r="B143" s="22"/>
      <c r="C143" s="39"/>
      <c r="D143" s="39"/>
      <c r="E143" s="22"/>
      <c r="F143" s="35">
        <f>SUM(F122:F142)</f>
        <v>24</v>
      </c>
      <c r="G143" s="36">
        <f>SUM(G122:G142)</f>
        <v>3.1809999999999983</v>
      </c>
      <c r="H143" s="28"/>
      <c r="I143" s="28"/>
      <c r="J143" s="22"/>
      <c r="K143" s="22"/>
      <c r="L143" s="38"/>
      <c r="M143" s="39"/>
      <c r="N143" s="23"/>
      <c r="O143" s="23"/>
      <c r="P143" s="23"/>
    </row>
    <row r="144" spans="2:18" ht="15" x14ac:dyDescent="0.25">
      <c r="B144" s="22"/>
      <c r="C144" s="39"/>
      <c r="D144" s="39"/>
      <c r="E144" s="22"/>
      <c r="F144" s="25"/>
      <c r="G144" s="28"/>
      <c r="H144" s="86" t="s">
        <v>88</v>
      </c>
      <c r="I144" s="86"/>
      <c r="J144" s="28">
        <f>G143</f>
        <v>3.1809999999999983</v>
      </c>
      <c r="K144" s="28" t="s">
        <v>89</v>
      </c>
      <c r="L144" s="25">
        <f>M141</f>
        <v>1.11015</v>
      </c>
      <c r="M144" s="28">
        <f>J144-L144</f>
        <v>2.0708499999999983</v>
      </c>
      <c r="N144" s="33"/>
      <c r="O144" s="23"/>
      <c r="P144" s="23"/>
    </row>
    <row r="145" spans="2:18" ht="15" x14ac:dyDescent="0.25">
      <c r="B145" s="17" t="s">
        <v>78</v>
      </c>
      <c r="C145" s="17"/>
      <c r="D145" s="84">
        <v>0.5</v>
      </c>
      <c r="E145" s="84"/>
      <c r="J145" s="22"/>
      <c r="K145" s="22"/>
      <c r="L145" s="22"/>
      <c r="M145" s="22"/>
      <c r="N145" s="23"/>
      <c r="O145" s="23"/>
      <c r="P145" s="23"/>
    </row>
    <row r="146" spans="2:18" x14ac:dyDescent="0.25">
      <c r="B146" s="85" t="s">
        <v>22</v>
      </c>
      <c r="C146" s="85"/>
      <c r="D146" s="85"/>
      <c r="E146" s="85"/>
      <c r="F146" s="85"/>
      <c r="G146" s="85"/>
      <c r="H146" s="20" t="s">
        <v>90</v>
      </c>
      <c r="I146" s="85" t="s">
        <v>79</v>
      </c>
      <c r="J146" s="85"/>
      <c r="K146" s="85"/>
      <c r="L146" s="85"/>
      <c r="M146" s="85"/>
      <c r="N146" s="24"/>
      <c r="O146" s="24"/>
      <c r="P146" s="29">
        <f>I158-I156</f>
        <v>3.2324999999999999</v>
      </c>
    </row>
    <row r="147" spans="2:18" x14ac:dyDescent="0.25">
      <c r="B147" s="18">
        <v>0</v>
      </c>
      <c r="C147" s="19">
        <v>2.3519999999999999</v>
      </c>
      <c r="D147" s="28" t="s">
        <v>80</v>
      </c>
      <c r="E147" s="25"/>
      <c r="F147" s="25"/>
      <c r="G147" s="25"/>
      <c r="H147" s="25"/>
      <c r="I147" s="26"/>
      <c r="J147" s="27"/>
      <c r="K147" s="28"/>
      <c r="L147" s="25"/>
      <c r="M147" s="28"/>
      <c r="N147" s="29"/>
      <c r="O147" s="29"/>
      <c r="P147" s="29"/>
      <c r="R147" s="30"/>
    </row>
    <row r="148" spans="2:18" x14ac:dyDescent="0.25">
      <c r="B148" s="18">
        <v>4</v>
      </c>
      <c r="C148" s="19">
        <v>2.355</v>
      </c>
      <c r="D148" s="19" t="s">
        <v>25</v>
      </c>
      <c r="E148" s="28">
        <f>(C147+C148)/2</f>
        <v>2.3534999999999999</v>
      </c>
      <c r="F148" s="25">
        <f>B148-B147</f>
        <v>4</v>
      </c>
      <c r="G148" s="28">
        <f>E148*F148</f>
        <v>9.4139999999999997</v>
      </c>
      <c r="H148" s="25"/>
      <c r="I148" s="18"/>
      <c r="J148" s="18"/>
      <c r="K148" s="28"/>
      <c r="L148" s="25"/>
      <c r="M148" s="28"/>
      <c r="N148" s="29"/>
      <c r="O148" s="29"/>
      <c r="P148" s="29"/>
      <c r="Q148" s="31"/>
      <c r="R148" s="30"/>
    </row>
    <row r="149" spans="2:18" x14ac:dyDescent="0.25">
      <c r="B149" s="18">
        <v>5</v>
      </c>
      <c r="C149" s="19">
        <v>1.504</v>
      </c>
      <c r="E149" s="28">
        <f t="shared" ref="E149:E160" si="40">(C148+C149)/2</f>
        <v>1.9295</v>
      </c>
      <c r="F149" s="25">
        <f t="shared" ref="F149:F160" si="41">B149-B148</f>
        <v>1</v>
      </c>
      <c r="G149" s="28">
        <f t="shared" ref="G149:G160" si="42">E149*F149</f>
        <v>1.9295</v>
      </c>
      <c r="H149" s="25"/>
      <c r="I149" s="18"/>
      <c r="J149" s="18"/>
      <c r="K149" s="28"/>
      <c r="L149" s="25"/>
      <c r="M149" s="28"/>
      <c r="N149" s="29"/>
      <c r="O149" s="29"/>
      <c r="P149" s="29"/>
      <c r="Q149" s="31"/>
      <c r="R149" s="30"/>
    </row>
    <row r="150" spans="2:18" x14ac:dyDescent="0.25">
      <c r="B150" s="18">
        <v>6</v>
      </c>
      <c r="C150" s="19">
        <v>1.4550000000000001</v>
      </c>
      <c r="D150" s="19"/>
      <c r="E150" s="28">
        <f t="shared" si="40"/>
        <v>1.4795</v>
      </c>
      <c r="F150" s="25">
        <f t="shared" si="41"/>
        <v>1</v>
      </c>
      <c r="G150" s="28">
        <f t="shared" si="42"/>
        <v>1.4795</v>
      </c>
      <c r="H150" s="25"/>
      <c r="I150" s="18"/>
      <c r="J150" s="18"/>
      <c r="K150" s="28"/>
      <c r="L150" s="25"/>
      <c r="M150" s="28"/>
      <c r="N150" s="29"/>
      <c r="O150" s="29"/>
      <c r="P150" s="29"/>
      <c r="Q150" s="31"/>
      <c r="R150" s="30"/>
    </row>
    <row r="151" spans="2:18" x14ac:dyDescent="0.25">
      <c r="B151" s="18">
        <v>7</v>
      </c>
      <c r="C151" s="19">
        <v>-8.5000000000000006E-2</v>
      </c>
      <c r="D151" s="19"/>
      <c r="E151" s="28">
        <f t="shared" si="40"/>
        <v>0.68500000000000005</v>
      </c>
      <c r="F151" s="25">
        <f t="shared" si="41"/>
        <v>1</v>
      </c>
      <c r="G151" s="28">
        <f t="shared" si="42"/>
        <v>0.68500000000000005</v>
      </c>
      <c r="H151" s="25"/>
      <c r="I151" s="18">
        <v>0</v>
      </c>
      <c r="J151" s="19">
        <v>2.3519999999999999</v>
      </c>
      <c r="K151" s="28"/>
      <c r="L151" s="25"/>
      <c r="M151" s="28"/>
      <c r="N151" s="29"/>
      <c r="O151" s="29"/>
      <c r="P151" s="29"/>
      <c r="Q151" s="31"/>
      <c r="R151" s="30"/>
    </row>
    <row r="152" spans="2:18" x14ac:dyDescent="0.25">
      <c r="B152" s="18">
        <v>9</v>
      </c>
      <c r="C152" s="19">
        <v>-0.34499999999999997</v>
      </c>
      <c r="D152" s="19"/>
      <c r="E152" s="28">
        <f t="shared" si="40"/>
        <v>-0.215</v>
      </c>
      <c r="F152" s="25">
        <f t="shared" si="41"/>
        <v>2</v>
      </c>
      <c r="G152" s="28">
        <f t="shared" si="42"/>
        <v>-0.43</v>
      </c>
      <c r="H152" s="25"/>
      <c r="I152" s="18">
        <v>4</v>
      </c>
      <c r="J152" s="19">
        <v>2.355</v>
      </c>
      <c r="K152" s="28">
        <f t="shared" ref="K152:K154" si="43">AVERAGE(J151,J152)</f>
        <v>2.3534999999999999</v>
      </c>
      <c r="L152" s="25">
        <f t="shared" ref="L152:L154" si="44">I152-I151</f>
        <v>4</v>
      </c>
      <c r="M152" s="28">
        <f t="shared" ref="M152:M164" si="45">L152*K152</f>
        <v>9.4139999999999997</v>
      </c>
      <c r="N152" s="29"/>
      <c r="O152" s="29"/>
      <c r="P152" s="29"/>
      <c r="Q152" s="31"/>
      <c r="R152" s="30"/>
    </row>
    <row r="153" spans="2:18" x14ac:dyDescent="0.25">
      <c r="B153" s="18">
        <v>10</v>
      </c>
      <c r="C153" s="19">
        <v>-0.48799999999999999</v>
      </c>
      <c r="E153" s="28">
        <f t="shared" si="40"/>
        <v>-0.41649999999999998</v>
      </c>
      <c r="F153" s="25">
        <f t="shared" si="41"/>
        <v>1</v>
      </c>
      <c r="G153" s="28">
        <f t="shared" si="42"/>
        <v>-0.41649999999999998</v>
      </c>
      <c r="H153" s="25"/>
      <c r="I153" s="18">
        <v>5</v>
      </c>
      <c r="J153" s="19">
        <v>1.504</v>
      </c>
      <c r="K153" s="28">
        <f t="shared" si="43"/>
        <v>1.9295</v>
      </c>
      <c r="L153" s="25">
        <f t="shared" si="44"/>
        <v>1</v>
      </c>
      <c r="M153" s="28">
        <f t="shared" si="45"/>
        <v>1.9295</v>
      </c>
      <c r="N153" s="29"/>
      <c r="O153" s="29"/>
      <c r="P153" s="29"/>
      <c r="Q153" s="31"/>
      <c r="R153" s="30"/>
    </row>
    <row r="154" spans="2:18" x14ac:dyDescent="0.25">
      <c r="B154" s="18">
        <v>11</v>
      </c>
      <c r="C154" s="19">
        <v>-0.54</v>
      </c>
      <c r="D154" s="19" t="s">
        <v>24</v>
      </c>
      <c r="E154" s="28">
        <f t="shared" si="40"/>
        <v>-0.51400000000000001</v>
      </c>
      <c r="F154" s="25">
        <f t="shared" si="41"/>
        <v>1</v>
      </c>
      <c r="G154" s="28">
        <f t="shared" si="42"/>
        <v>-0.51400000000000001</v>
      </c>
      <c r="H154" s="25"/>
      <c r="I154" s="18">
        <v>6</v>
      </c>
      <c r="J154" s="19">
        <v>1.4550000000000001</v>
      </c>
      <c r="K154" s="28">
        <f t="shared" si="43"/>
        <v>1.4795</v>
      </c>
      <c r="L154" s="25">
        <f t="shared" si="44"/>
        <v>1</v>
      </c>
      <c r="M154" s="28">
        <f t="shared" si="45"/>
        <v>1.4795</v>
      </c>
      <c r="N154" s="29"/>
      <c r="O154" s="29"/>
      <c r="P154" s="29"/>
      <c r="Q154" s="31"/>
      <c r="R154" s="30"/>
    </row>
    <row r="155" spans="2:18" x14ac:dyDescent="0.25">
      <c r="B155" s="18">
        <v>12</v>
      </c>
      <c r="C155" s="19">
        <v>-0.49</v>
      </c>
      <c r="D155" s="19"/>
      <c r="E155" s="28">
        <f t="shared" si="40"/>
        <v>-0.51500000000000001</v>
      </c>
      <c r="F155" s="25">
        <f t="shared" si="41"/>
        <v>1</v>
      </c>
      <c r="G155" s="28">
        <f t="shared" si="42"/>
        <v>-0.51500000000000001</v>
      </c>
      <c r="H155" s="25"/>
      <c r="I155" s="18">
        <v>7</v>
      </c>
      <c r="J155" s="19">
        <v>-8.5000000000000006E-2</v>
      </c>
      <c r="K155" s="28">
        <f>AVERAGE(J154,J155)</f>
        <v>0.68500000000000005</v>
      </c>
      <c r="L155" s="25">
        <f>I155-I154</f>
        <v>1</v>
      </c>
      <c r="M155" s="28">
        <f t="shared" si="45"/>
        <v>0.68500000000000005</v>
      </c>
      <c r="N155" s="33"/>
      <c r="O155" s="33"/>
      <c r="P155" s="33"/>
      <c r="Q155" s="31"/>
      <c r="R155" s="30"/>
    </row>
    <row r="156" spans="2:18" x14ac:dyDescent="0.25">
      <c r="B156" s="18">
        <v>13</v>
      </c>
      <c r="C156" s="19">
        <v>-0.29099999999999998</v>
      </c>
      <c r="D156" s="19"/>
      <c r="E156" s="28">
        <f t="shared" si="40"/>
        <v>-0.39049999999999996</v>
      </c>
      <c r="F156" s="25">
        <f t="shared" si="41"/>
        <v>1</v>
      </c>
      <c r="G156" s="28">
        <f t="shared" si="42"/>
        <v>-0.39049999999999996</v>
      </c>
      <c r="H156" s="25"/>
      <c r="I156" s="18">
        <v>8</v>
      </c>
      <c r="J156" s="19">
        <v>-0.34499999999999997</v>
      </c>
      <c r="K156" s="28">
        <f t="shared" ref="K156:K164" si="46">AVERAGE(J155,J156)</f>
        <v>-0.215</v>
      </c>
      <c r="L156" s="25">
        <f t="shared" ref="L156:L164" si="47">I156-I155</f>
        <v>1</v>
      </c>
      <c r="M156" s="28">
        <f t="shared" si="45"/>
        <v>-0.215</v>
      </c>
      <c r="N156" s="29"/>
      <c r="O156" s="29"/>
      <c r="P156" s="29"/>
      <c r="Q156" s="31"/>
      <c r="R156" s="30"/>
    </row>
    <row r="157" spans="2:18" x14ac:dyDescent="0.25">
      <c r="B157" s="18">
        <v>15</v>
      </c>
      <c r="C157" s="19">
        <v>-0.14000000000000001</v>
      </c>
      <c r="E157" s="28">
        <f t="shared" si="40"/>
        <v>-0.2155</v>
      </c>
      <c r="F157" s="25">
        <f t="shared" si="41"/>
        <v>2</v>
      </c>
      <c r="G157" s="28">
        <f t="shared" si="42"/>
        <v>-0.43099999999999999</v>
      </c>
      <c r="H157" s="17"/>
      <c r="I157" s="75">
        <f>I156+(J156-J157)*1.5</f>
        <v>9.7324999999999999</v>
      </c>
      <c r="J157" s="76">
        <v>-1.5</v>
      </c>
      <c r="K157" s="28">
        <f t="shared" si="46"/>
        <v>-0.92249999999999999</v>
      </c>
      <c r="L157" s="25">
        <f t="shared" si="47"/>
        <v>1.7324999999999999</v>
      </c>
      <c r="M157" s="28">
        <f t="shared" si="45"/>
        <v>-1.59823125</v>
      </c>
      <c r="N157" s="33"/>
      <c r="O157" s="33"/>
      <c r="P157" s="33"/>
      <c r="Q157" s="31"/>
      <c r="R157" s="30"/>
    </row>
    <row r="158" spans="2:18" x14ac:dyDescent="0.25">
      <c r="B158" s="18">
        <v>16</v>
      </c>
      <c r="C158" s="19">
        <v>0.40899999999999997</v>
      </c>
      <c r="D158" s="19" t="s">
        <v>23</v>
      </c>
      <c r="E158" s="28">
        <f t="shared" si="40"/>
        <v>0.13449999999999998</v>
      </c>
      <c r="F158" s="25">
        <f t="shared" si="41"/>
        <v>1</v>
      </c>
      <c r="G158" s="28">
        <f t="shared" si="42"/>
        <v>0.13449999999999998</v>
      </c>
      <c r="H158" s="17"/>
      <c r="I158" s="77">
        <f>I157+1.5</f>
        <v>11.2325</v>
      </c>
      <c r="J158" s="78">
        <f>J157</f>
        <v>-1.5</v>
      </c>
      <c r="K158" s="28">
        <f t="shared" si="46"/>
        <v>-1.5</v>
      </c>
      <c r="L158" s="25">
        <f t="shared" si="47"/>
        <v>1.5</v>
      </c>
      <c r="M158" s="28">
        <f t="shared" si="45"/>
        <v>-2.25</v>
      </c>
      <c r="N158" s="33"/>
      <c r="O158" s="33"/>
      <c r="P158" s="33"/>
      <c r="Q158" s="31"/>
      <c r="R158" s="30"/>
    </row>
    <row r="159" spans="2:18" x14ac:dyDescent="0.25">
      <c r="B159" s="18">
        <v>20</v>
      </c>
      <c r="C159" s="19">
        <v>0.4</v>
      </c>
      <c r="D159" s="19"/>
      <c r="E159" s="28">
        <f t="shared" si="40"/>
        <v>0.40449999999999997</v>
      </c>
      <c r="F159" s="25">
        <f t="shared" si="41"/>
        <v>4</v>
      </c>
      <c r="G159" s="28">
        <f t="shared" si="42"/>
        <v>1.6179999999999999</v>
      </c>
      <c r="H159" s="17"/>
      <c r="I159" s="75">
        <f>I158+1.5</f>
        <v>12.7325</v>
      </c>
      <c r="J159" s="76">
        <f>J157</f>
        <v>-1.5</v>
      </c>
      <c r="K159" s="28">
        <f t="shared" si="46"/>
        <v>-1.5</v>
      </c>
      <c r="L159" s="25">
        <f t="shared" si="47"/>
        <v>1.5</v>
      </c>
      <c r="M159" s="28">
        <f t="shared" si="45"/>
        <v>-2.25</v>
      </c>
      <c r="N159" s="29"/>
      <c r="O159" s="29"/>
      <c r="P159" s="29"/>
      <c r="R159" s="30"/>
    </row>
    <row r="160" spans="2:18" x14ac:dyDescent="0.25">
      <c r="B160" s="18">
        <v>25</v>
      </c>
      <c r="C160" s="19">
        <v>0.36</v>
      </c>
      <c r="D160" s="28" t="s">
        <v>91</v>
      </c>
      <c r="E160" s="28">
        <f t="shared" si="40"/>
        <v>0.38</v>
      </c>
      <c r="F160" s="25">
        <f t="shared" si="41"/>
        <v>5</v>
      </c>
      <c r="G160" s="28">
        <f t="shared" si="42"/>
        <v>1.9</v>
      </c>
      <c r="H160" s="17"/>
      <c r="I160" s="75">
        <f>I159+(J160-J159)*1.5</f>
        <v>14.772500000000001</v>
      </c>
      <c r="J160" s="79">
        <v>-0.14000000000000001</v>
      </c>
      <c r="K160" s="28">
        <f t="shared" si="46"/>
        <v>-0.82000000000000006</v>
      </c>
      <c r="L160" s="25">
        <f t="shared" si="47"/>
        <v>2.0400000000000009</v>
      </c>
      <c r="M160" s="28">
        <f t="shared" si="45"/>
        <v>-1.672800000000001</v>
      </c>
      <c r="N160" s="29"/>
      <c r="O160" s="29"/>
      <c r="P160" s="29"/>
      <c r="R160" s="30"/>
    </row>
    <row r="161" spans="2:18" x14ac:dyDescent="0.25">
      <c r="B161" s="18"/>
      <c r="C161" s="19"/>
      <c r="E161" s="28"/>
      <c r="F161" s="25"/>
      <c r="G161" s="28"/>
      <c r="H161" s="17"/>
      <c r="I161" s="18">
        <v>15</v>
      </c>
      <c r="J161" s="19">
        <v>-0.14000000000000001</v>
      </c>
      <c r="K161" s="28">
        <f t="shared" si="46"/>
        <v>-0.14000000000000001</v>
      </c>
      <c r="L161" s="25">
        <f t="shared" si="47"/>
        <v>0.22749999999999915</v>
      </c>
      <c r="M161" s="28">
        <f t="shared" si="45"/>
        <v>-3.1849999999999885E-2</v>
      </c>
      <c r="N161" s="29"/>
      <c r="O161" s="29"/>
      <c r="P161" s="29"/>
      <c r="R161" s="30"/>
    </row>
    <row r="162" spans="2:18" x14ac:dyDescent="0.25">
      <c r="B162" s="26"/>
      <c r="C162" s="41"/>
      <c r="D162" s="41"/>
      <c r="E162" s="28"/>
      <c r="F162" s="25"/>
      <c r="G162" s="28"/>
      <c r="I162" s="18">
        <v>16</v>
      </c>
      <c r="J162" s="19">
        <v>0.40899999999999997</v>
      </c>
      <c r="K162" s="28">
        <f t="shared" si="46"/>
        <v>0.13449999999999998</v>
      </c>
      <c r="L162" s="25">
        <f t="shared" si="47"/>
        <v>1</v>
      </c>
      <c r="M162" s="28">
        <f t="shared" si="45"/>
        <v>0.13449999999999998</v>
      </c>
      <c r="N162" s="29"/>
      <c r="O162" s="29"/>
      <c r="P162" s="29"/>
      <c r="R162" s="30"/>
    </row>
    <row r="163" spans="2:18" x14ac:dyDescent="0.25">
      <c r="B163" s="26"/>
      <c r="C163" s="41"/>
      <c r="D163" s="41"/>
      <c r="E163" s="28"/>
      <c r="F163" s="25"/>
      <c r="G163" s="28"/>
      <c r="I163" s="18">
        <v>20</v>
      </c>
      <c r="J163" s="19">
        <v>0.4</v>
      </c>
      <c r="K163" s="28">
        <f t="shared" si="46"/>
        <v>0.40449999999999997</v>
      </c>
      <c r="L163" s="25">
        <f t="shared" si="47"/>
        <v>4</v>
      </c>
      <c r="M163" s="28">
        <f t="shared" si="45"/>
        <v>1.6179999999999999</v>
      </c>
      <c r="O163" s="33"/>
      <c r="P163" s="33"/>
    </row>
    <row r="164" spans="2:18" x14ac:dyDescent="0.25">
      <c r="B164" s="26"/>
      <c r="C164" s="41"/>
      <c r="D164" s="41"/>
      <c r="E164" s="28"/>
      <c r="F164" s="25"/>
      <c r="G164" s="28"/>
      <c r="I164" s="18">
        <v>25</v>
      </c>
      <c r="J164" s="19">
        <v>0.36</v>
      </c>
      <c r="K164" s="28">
        <f t="shared" si="46"/>
        <v>0.38</v>
      </c>
      <c r="L164" s="25">
        <f t="shared" si="47"/>
        <v>5</v>
      </c>
      <c r="M164" s="28">
        <f t="shared" si="45"/>
        <v>1.9</v>
      </c>
      <c r="O164" s="23"/>
      <c r="P164" s="23"/>
    </row>
    <row r="165" spans="2:18" x14ac:dyDescent="0.25">
      <c r="B165" s="26"/>
      <c r="C165" s="41"/>
      <c r="D165" s="41"/>
      <c r="E165" s="28"/>
      <c r="F165" s="25"/>
      <c r="G165" s="28"/>
      <c r="I165" s="26"/>
      <c r="J165" s="26"/>
      <c r="K165" s="28"/>
      <c r="L165" s="25"/>
      <c r="M165" s="28"/>
      <c r="O165" s="23"/>
      <c r="P165" s="23"/>
    </row>
    <row r="166" spans="2:18" x14ac:dyDescent="0.25">
      <c r="B166" s="26"/>
      <c r="C166" s="41"/>
      <c r="D166" s="41"/>
      <c r="E166" s="28"/>
      <c r="F166" s="25"/>
      <c r="G166" s="28"/>
      <c r="H166" s="28"/>
      <c r="I166" s="26"/>
      <c r="J166" s="26"/>
      <c r="K166" s="28"/>
      <c r="L166" s="25"/>
      <c r="M166" s="28"/>
      <c r="N166" s="23"/>
      <c r="O166" s="23"/>
      <c r="P166" s="23"/>
    </row>
    <row r="167" spans="2:18" x14ac:dyDescent="0.25">
      <c r="B167" s="26"/>
      <c r="C167" s="41"/>
      <c r="D167" s="41"/>
      <c r="E167" s="28"/>
      <c r="F167" s="25"/>
      <c r="G167" s="28"/>
      <c r="H167" s="28"/>
      <c r="I167" s="26"/>
      <c r="J167" s="26"/>
      <c r="K167" s="28"/>
      <c r="L167" s="25">
        <f>SUM(L149:L166)</f>
        <v>25</v>
      </c>
      <c r="M167" s="28">
        <f>SUM(M149:M166)</f>
        <v>9.1426187500000005</v>
      </c>
      <c r="N167" s="23"/>
      <c r="O167" s="23"/>
      <c r="P167" s="23"/>
    </row>
    <row r="168" spans="2:18" x14ac:dyDescent="0.25">
      <c r="B168" s="26"/>
      <c r="C168" s="41"/>
      <c r="D168" s="41"/>
      <c r="E168" s="28"/>
      <c r="F168" s="25"/>
      <c r="G168" s="28"/>
      <c r="H168" s="28"/>
      <c r="I168" s="26"/>
      <c r="J168" s="26"/>
      <c r="K168" s="28"/>
      <c r="L168" s="25"/>
      <c r="M168" s="28"/>
      <c r="N168" s="23"/>
      <c r="O168" s="23"/>
      <c r="P168" s="23"/>
    </row>
    <row r="169" spans="2:18" ht="15" x14ac:dyDescent="0.25">
      <c r="B169" s="22"/>
      <c r="C169" s="39"/>
      <c r="D169" s="39"/>
      <c r="E169" s="22"/>
      <c r="F169" s="35">
        <f>SUM(F148:F168)</f>
        <v>25</v>
      </c>
      <c r="G169" s="36">
        <f>SUM(G148:G168)</f>
        <v>14.463500000000002</v>
      </c>
      <c r="H169" s="28"/>
      <c r="I169" s="28"/>
      <c r="J169" s="22"/>
      <c r="K169" s="22"/>
      <c r="L169" s="38"/>
      <c r="M169" s="39"/>
      <c r="N169" s="23"/>
      <c r="O169" s="23"/>
      <c r="P169" s="23"/>
    </row>
    <row r="170" spans="2:18" ht="15" x14ac:dyDescent="0.25">
      <c r="B170" s="22"/>
      <c r="C170" s="39"/>
      <c r="D170" s="39"/>
      <c r="E170" s="22"/>
      <c r="F170" s="25"/>
      <c r="G170" s="28"/>
      <c r="H170" s="86" t="s">
        <v>88</v>
      </c>
      <c r="I170" s="86"/>
      <c r="J170" s="28">
        <f>G169</f>
        <v>14.463500000000002</v>
      </c>
      <c r="K170" s="28" t="s">
        <v>89</v>
      </c>
      <c r="L170" s="25">
        <f>M167</f>
        <v>9.1426187500000005</v>
      </c>
      <c r="M170" s="28">
        <f>J170-L170</f>
        <v>5.3208812500000011</v>
      </c>
      <c r="N170" s="33"/>
      <c r="O170" s="23"/>
      <c r="P170" s="23"/>
    </row>
    <row r="171" spans="2:18" ht="15" x14ac:dyDescent="0.25">
      <c r="B171" s="17" t="s">
        <v>78</v>
      </c>
      <c r="C171" s="17"/>
      <c r="D171" s="84">
        <v>0.6</v>
      </c>
      <c r="E171" s="84"/>
      <c r="J171" s="22"/>
      <c r="K171" s="22"/>
      <c r="L171" s="22"/>
      <c r="M171" s="22"/>
      <c r="N171" s="23"/>
      <c r="O171" s="23"/>
      <c r="P171" s="23"/>
    </row>
    <row r="172" spans="2:18" x14ac:dyDescent="0.25">
      <c r="B172" s="85" t="s">
        <v>22</v>
      </c>
      <c r="C172" s="85"/>
      <c r="D172" s="85"/>
      <c r="E172" s="85"/>
      <c r="F172" s="85"/>
      <c r="G172" s="85"/>
      <c r="H172" s="20" t="s">
        <v>90</v>
      </c>
      <c r="I172" s="85" t="s">
        <v>79</v>
      </c>
      <c r="J172" s="85"/>
      <c r="K172" s="85"/>
      <c r="L172" s="85"/>
      <c r="M172" s="85"/>
      <c r="N172" s="24"/>
      <c r="O172" s="24"/>
      <c r="P172" s="29">
        <f>I184-I182</f>
        <v>9</v>
      </c>
    </row>
    <row r="173" spans="2:18" x14ac:dyDescent="0.25">
      <c r="B173" s="18">
        <v>0</v>
      </c>
      <c r="C173" s="19">
        <v>2.085</v>
      </c>
      <c r="D173" s="19" t="s">
        <v>92</v>
      </c>
      <c r="E173" s="25"/>
      <c r="F173" s="25"/>
      <c r="G173" s="25"/>
      <c r="H173" s="25"/>
      <c r="I173" s="18">
        <v>0</v>
      </c>
      <c r="J173" s="19">
        <v>2.085</v>
      </c>
      <c r="K173" s="28"/>
      <c r="L173" s="25"/>
      <c r="M173" s="28"/>
      <c r="N173" s="29"/>
      <c r="O173" s="29"/>
      <c r="P173" s="29"/>
      <c r="R173" s="30"/>
    </row>
    <row r="174" spans="2:18" x14ac:dyDescent="0.25">
      <c r="B174" s="18">
        <v>4</v>
      </c>
      <c r="C174" s="19">
        <v>2.09</v>
      </c>
      <c r="D174" s="19" t="s">
        <v>25</v>
      </c>
      <c r="E174" s="28">
        <f>(C173+C174)/2</f>
        <v>2.0874999999999999</v>
      </c>
      <c r="F174" s="25">
        <f>B174-B173</f>
        <v>4</v>
      </c>
      <c r="G174" s="28">
        <f>E174*F174</f>
        <v>8.35</v>
      </c>
      <c r="H174" s="25"/>
      <c r="I174" s="18">
        <v>4</v>
      </c>
      <c r="J174" s="19">
        <v>2.09</v>
      </c>
      <c r="K174" s="28">
        <f t="shared" ref="K174:K180" si="48">AVERAGE(J173,J174)</f>
        <v>2.0874999999999999</v>
      </c>
      <c r="L174" s="25">
        <f t="shared" ref="L174:L180" si="49">I174-I173</f>
        <v>4</v>
      </c>
      <c r="M174" s="28">
        <f t="shared" ref="M174:M184" si="50">L174*K174</f>
        <v>8.35</v>
      </c>
      <c r="N174" s="29"/>
      <c r="O174" s="29"/>
      <c r="P174" s="29"/>
      <c r="Q174" s="31"/>
      <c r="R174" s="30"/>
    </row>
    <row r="175" spans="2:18" x14ac:dyDescent="0.25">
      <c r="B175" s="18">
        <v>6</v>
      </c>
      <c r="C175" s="19">
        <v>0.02</v>
      </c>
      <c r="E175" s="28">
        <f t="shared" ref="E175:E185" si="51">(C174+C175)/2</f>
        <v>1.0549999999999999</v>
      </c>
      <c r="F175" s="25">
        <f t="shared" ref="F175:F185" si="52">B175-B174</f>
        <v>2</v>
      </c>
      <c r="G175" s="28">
        <f t="shared" ref="G175:G185" si="53">E175*F175</f>
        <v>2.11</v>
      </c>
      <c r="H175" s="25"/>
      <c r="I175" s="18">
        <v>6</v>
      </c>
      <c r="J175" s="19">
        <v>0.02</v>
      </c>
      <c r="K175" s="28">
        <f t="shared" si="48"/>
        <v>1.0549999999999999</v>
      </c>
      <c r="L175" s="25">
        <f t="shared" si="49"/>
        <v>2</v>
      </c>
      <c r="M175" s="28">
        <f t="shared" si="50"/>
        <v>2.11</v>
      </c>
      <c r="N175" s="29"/>
      <c r="O175" s="29"/>
      <c r="P175" s="29"/>
      <c r="Q175" s="31"/>
      <c r="R175" s="30"/>
    </row>
    <row r="176" spans="2:18" x14ac:dyDescent="0.25">
      <c r="B176" s="18">
        <v>8</v>
      </c>
      <c r="C176" s="19">
        <v>-0.33100000000000002</v>
      </c>
      <c r="D176" s="19"/>
      <c r="E176" s="28">
        <f t="shared" si="51"/>
        <v>-0.1555</v>
      </c>
      <c r="F176" s="25">
        <f t="shared" si="52"/>
        <v>2</v>
      </c>
      <c r="G176" s="28">
        <f t="shared" si="53"/>
        <v>-0.311</v>
      </c>
      <c r="H176" s="25"/>
      <c r="I176" s="18">
        <v>7</v>
      </c>
      <c r="J176" s="19">
        <v>-0.13</v>
      </c>
      <c r="K176" s="28">
        <f t="shared" si="48"/>
        <v>-5.5E-2</v>
      </c>
      <c r="L176" s="25">
        <f t="shared" si="49"/>
        <v>1</v>
      </c>
      <c r="M176" s="28">
        <f t="shared" si="50"/>
        <v>-5.5E-2</v>
      </c>
      <c r="N176" s="29"/>
      <c r="O176" s="29"/>
      <c r="P176" s="29"/>
      <c r="Q176" s="31"/>
      <c r="R176" s="30"/>
    </row>
    <row r="177" spans="2:18" x14ac:dyDescent="0.25">
      <c r="B177" s="18">
        <v>9</v>
      </c>
      <c r="C177" s="19">
        <v>-0.56200000000000006</v>
      </c>
      <c r="E177" s="28">
        <f t="shared" si="51"/>
        <v>-0.44650000000000001</v>
      </c>
      <c r="F177" s="25">
        <f t="shared" si="52"/>
        <v>1</v>
      </c>
      <c r="G177" s="28">
        <f t="shared" si="53"/>
        <v>-0.44650000000000001</v>
      </c>
      <c r="H177" s="25"/>
      <c r="I177" s="75">
        <f>I176+(J176-J177)*1.5</f>
        <v>9.0549999999999997</v>
      </c>
      <c r="J177" s="76">
        <v>-1.5</v>
      </c>
      <c r="K177" s="28">
        <f t="shared" si="48"/>
        <v>-0.81499999999999995</v>
      </c>
      <c r="L177" s="25">
        <f t="shared" si="49"/>
        <v>2.0549999999999997</v>
      </c>
      <c r="M177" s="28">
        <f t="shared" si="50"/>
        <v>-1.6748249999999996</v>
      </c>
      <c r="N177" s="29"/>
      <c r="O177" s="29"/>
      <c r="P177" s="29"/>
      <c r="Q177" s="31"/>
      <c r="R177" s="30"/>
    </row>
    <row r="178" spans="2:18" x14ac:dyDescent="0.25">
      <c r="B178" s="18">
        <v>10</v>
      </c>
      <c r="C178" s="19">
        <v>-0.62</v>
      </c>
      <c r="D178" s="19" t="s">
        <v>24</v>
      </c>
      <c r="E178" s="28">
        <f t="shared" si="51"/>
        <v>-0.59099999999999997</v>
      </c>
      <c r="F178" s="25">
        <f t="shared" si="52"/>
        <v>1</v>
      </c>
      <c r="G178" s="28">
        <f t="shared" si="53"/>
        <v>-0.59099999999999997</v>
      </c>
      <c r="H178" s="25"/>
      <c r="I178" s="77">
        <f>I177+1.5</f>
        <v>10.555</v>
      </c>
      <c r="J178" s="78">
        <f>J177</f>
        <v>-1.5</v>
      </c>
      <c r="K178" s="28">
        <f t="shared" si="48"/>
        <v>-1.5</v>
      </c>
      <c r="L178" s="25">
        <f t="shared" si="49"/>
        <v>1.5</v>
      </c>
      <c r="M178" s="28">
        <f t="shared" si="50"/>
        <v>-2.25</v>
      </c>
      <c r="N178" s="29"/>
      <c r="O178" s="29"/>
      <c r="P178" s="29"/>
      <c r="Q178" s="31"/>
      <c r="R178" s="30"/>
    </row>
    <row r="179" spans="2:18" x14ac:dyDescent="0.25">
      <c r="B179" s="18">
        <v>11</v>
      </c>
      <c r="C179" s="19">
        <v>-0.56100000000000005</v>
      </c>
      <c r="E179" s="28">
        <f t="shared" si="51"/>
        <v>-0.59050000000000002</v>
      </c>
      <c r="F179" s="25">
        <f t="shared" si="52"/>
        <v>1</v>
      </c>
      <c r="G179" s="28">
        <f t="shared" si="53"/>
        <v>-0.59050000000000002</v>
      </c>
      <c r="H179" s="25"/>
      <c r="I179" s="75">
        <f>I178+1.5</f>
        <v>12.055</v>
      </c>
      <c r="J179" s="76">
        <f>J177</f>
        <v>-1.5</v>
      </c>
      <c r="K179" s="28">
        <f t="shared" si="48"/>
        <v>-1.5</v>
      </c>
      <c r="L179" s="25">
        <f t="shared" si="49"/>
        <v>1.5</v>
      </c>
      <c r="M179" s="28">
        <f t="shared" si="50"/>
        <v>-2.25</v>
      </c>
      <c r="N179" s="29"/>
      <c r="O179" s="29"/>
      <c r="P179" s="29"/>
      <c r="Q179" s="31"/>
      <c r="R179" s="30"/>
    </row>
    <row r="180" spans="2:18" x14ac:dyDescent="0.25">
      <c r="B180" s="18">
        <v>12</v>
      </c>
      <c r="C180" s="19">
        <v>-0.38</v>
      </c>
      <c r="D180" s="19"/>
      <c r="E180" s="28">
        <f t="shared" si="51"/>
        <v>-0.47050000000000003</v>
      </c>
      <c r="F180" s="25">
        <f t="shared" si="52"/>
        <v>1</v>
      </c>
      <c r="G180" s="28">
        <f t="shared" si="53"/>
        <v>-0.47050000000000003</v>
      </c>
      <c r="H180" s="25"/>
      <c r="I180" s="75">
        <f>I179+(J180-J179)*1.5</f>
        <v>14.094999999999999</v>
      </c>
      <c r="J180" s="79">
        <v>-0.14000000000000001</v>
      </c>
      <c r="K180" s="28">
        <f t="shared" si="48"/>
        <v>-0.82000000000000006</v>
      </c>
      <c r="L180" s="25">
        <f t="shared" si="49"/>
        <v>2.0399999999999991</v>
      </c>
      <c r="M180" s="28">
        <f t="shared" si="50"/>
        <v>-1.6727999999999994</v>
      </c>
      <c r="N180" s="29"/>
      <c r="O180" s="29"/>
      <c r="P180" s="29"/>
      <c r="Q180" s="31"/>
      <c r="R180" s="30"/>
    </row>
    <row r="181" spans="2:18" x14ac:dyDescent="0.25">
      <c r="B181" s="18">
        <v>14</v>
      </c>
      <c r="C181" s="19">
        <v>-0.13100000000000001</v>
      </c>
      <c r="D181" s="19"/>
      <c r="E181" s="28">
        <f t="shared" si="51"/>
        <v>-0.2555</v>
      </c>
      <c r="F181" s="25">
        <f t="shared" si="52"/>
        <v>2</v>
      </c>
      <c r="G181" s="28">
        <f t="shared" si="53"/>
        <v>-0.51100000000000001</v>
      </c>
      <c r="H181" s="25"/>
      <c r="I181" s="18">
        <v>15</v>
      </c>
      <c r="J181" s="19">
        <v>0</v>
      </c>
      <c r="K181" s="28">
        <f>AVERAGE(J180,J181)</f>
        <v>-7.0000000000000007E-2</v>
      </c>
      <c r="L181" s="25">
        <f>I181-I180</f>
        <v>0.90500000000000114</v>
      </c>
      <c r="M181" s="28">
        <f t="shared" si="50"/>
        <v>-6.3350000000000087E-2</v>
      </c>
      <c r="N181" s="33"/>
      <c r="O181" s="33"/>
      <c r="P181" s="33"/>
      <c r="Q181" s="31"/>
      <c r="R181" s="30"/>
    </row>
    <row r="182" spans="2:18" x14ac:dyDescent="0.25">
      <c r="B182" s="18">
        <v>15</v>
      </c>
      <c r="C182" s="19">
        <v>0</v>
      </c>
      <c r="E182" s="28">
        <f t="shared" si="51"/>
        <v>-6.5500000000000003E-2</v>
      </c>
      <c r="F182" s="25">
        <f t="shared" si="52"/>
        <v>1</v>
      </c>
      <c r="G182" s="28">
        <f t="shared" si="53"/>
        <v>-6.5500000000000003E-2</v>
      </c>
      <c r="H182" s="25"/>
      <c r="I182" s="18">
        <v>16</v>
      </c>
      <c r="J182" s="19">
        <v>0.37</v>
      </c>
      <c r="K182" s="28">
        <f t="shared" ref="K182:K184" si="54">AVERAGE(J181,J182)</f>
        <v>0.185</v>
      </c>
      <c r="L182" s="25">
        <f t="shared" ref="L182:L184" si="55">I182-I181</f>
        <v>1</v>
      </c>
      <c r="M182" s="28">
        <f t="shared" si="50"/>
        <v>0.185</v>
      </c>
      <c r="N182" s="29"/>
      <c r="O182" s="29"/>
      <c r="P182" s="29"/>
      <c r="Q182" s="31"/>
      <c r="R182" s="30"/>
    </row>
    <row r="183" spans="2:18" x14ac:dyDescent="0.25">
      <c r="B183" s="18">
        <v>16</v>
      </c>
      <c r="C183" s="19">
        <v>0.37</v>
      </c>
      <c r="D183" s="19" t="s">
        <v>23</v>
      </c>
      <c r="E183" s="28">
        <f t="shared" si="51"/>
        <v>0.185</v>
      </c>
      <c r="F183" s="25">
        <f t="shared" si="52"/>
        <v>1</v>
      </c>
      <c r="G183" s="28">
        <f t="shared" si="53"/>
        <v>0.185</v>
      </c>
      <c r="H183" s="17"/>
      <c r="I183" s="18">
        <v>20</v>
      </c>
      <c r="J183" s="19">
        <v>0.36499999999999999</v>
      </c>
      <c r="K183" s="28">
        <f t="shared" si="54"/>
        <v>0.36749999999999999</v>
      </c>
      <c r="L183" s="25">
        <f t="shared" si="55"/>
        <v>4</v>
      </c>
      <c r="M183" s="28">
        <f t="shared" si="50"/>
        <v>1.47</v>
      </c>
      <c r="N183" s="33"/>
      <c r="O183" s="33"/>
      <c r="P183" s="33"/>
      <c r="Q183" s="31"/>
      <c r="R183" s="30"/>
    </row>
    <row r="184" spans="2:18" x14ac:dyDescent="0.25">
      <c r="B184" s="18">
        <v>20</v>
      </c>
      <c r="C184" s="19">
        <v>0.36499999999999999</v>
      </c>
      <c r="D184" s="19"/>
      <c r="E184" s="28">
        <f t="shared" si="51"/>
        <v>0.36749999999999999</v>
      </c>
      <c r="F184" s="25">
        <f t="shared" si="52"/>
        <v>4</v>
      </c>
      <c r="G184" s="28">
        <f t="shared" si="53"/>
        <v>1.47</v>
      </c>
      <c r="H184" s="17"/>
      <c r="I184" s="18">
        <v>25</v>
      </c>
      <c r="J184" s="19">
        <v>0.35499999999999998</v>
      </c>
      <c r="K184" s="28">
        <f t="shared" si="54"/>
        <v>0.36</v>
      </c>
      <c r="L184" s="25">
        <f t="shared" si="55"/>
        <v>5</v>
      </c>
      <c r="M184" s="28">
        <f t="shared" si="50"/>
        <v>1.7999999999999998</v>
      </c>
      <c r="N184" s="33"/>
      <c r="O184" s="33"/>
      <c r="P184" s="33"/>
      <c r="Q184" s="31"/>
      <c r="R184" s="30"/>
    </row>
    <row r="185" spans="2:18" x14ac:dyDescent="0.25">
      <c r="B185" s="18">
        <v>25</v>
      </c>
      <c r="C185" s="19">
        <v>0.35499999999999998</v>
      </c>
      <c r="D185" s="19" t="s">
        <v>91</v>
      </c>
      <c r="E185" s="28">
        <f t="shared" si="51"/>
        <v>0.36</v>
      </c>
      <c r="F185" s="25">
        <f t="shared" si="52"/>
        <v>5</v>
      </c>
      <c r="G185" s="28">
        <f t="shared" si="53"/>
        <v>1.7999999999999998</v>
      </c>
      <c r="H185" s="17"/>
      <c r="I185" s="25"/>
      <c r="J185" s="25"/>
      <c r="K185" s="28"/>
      <c r="L185" s="25"/>
      <c r="M185" s="28"/>
      <c r="N185" s="29"/>
      <c r="O185" s="29"/>
      <c r="P185" s="29"/>
      <c r="R185" s="30"/>
    </row>
    <row r="186" spans="2:18" x14ac:dyDescent="0.25">
      <c r="B186" s="18"/>
      <c r="C186" s="19"/>
      <c r="D186" s="19"/>
      <c r="E186" s="28"/>
      <c r="F186" s="25"/>
      <c r="G186" s="28"/>
      <c r="H186" s="17"/>
      <c r="I186" s="18"/>
      <c r="J186" s="37"/>
      <c r="K186" s="28"/>
      <c r="L186" s="25"/>
      <c r="M186" s="28"/>
      <c r="N186" s="29"/>
      <c r="O186" s="29"/>
      <c r="P186" s="29"/>
      <c r="R186" s="30"/>
    </row>
    <row r="187" spans="2:18" x14ac:dyDescent="0.25">
      <c r="B187" s="18"/>
      <c r="C187" s="19"/>
      <c r="E187" s="28"/>
      <c r="F187" s="25"/>
      <c r="G187" s="28"/>
      <c r="H187" s="17"/>
      <c r="I187" s="26"/>
      <c r="J187" s="26"/>
      <c r="K187" s="28"/>
      <c r="L187" s="25"/>
      <c r="M187" s="28"/>
      <c r="N187" s="29"/>
      <c r="O187" s="29"/>
      <c r="P187" s="29"/>
      <c r="R187" s="30"/>
    </row>
    <row r="188" spans="2:18" x14ac:dyDescent="0.25">
      <c r="B188" s="26"/>
      <c r="C188" s="41"/>
      <c r="E188" s="28"/>
      <c r="F188" s="25"/>
      <c r="G188" s="28"/>
      <c r="I188" s="26"/>
      <c r="J188" s="26"/>
      <c r="K188" s="28"/>
      <c r="L188" s="25"/>
      <c r="M188" s="28"/>
      <c r="N188" s="29"/>
      <c r="O188" s="29"/>
      <c r="P188" s="29"/>
      <c r="R188" s="30"/>
    </row>
    <row r="189" spans="2:18" x14ac:dyDescent="0.25">
      <c r="B189" s="26"/>
      <c r="C189" s="41"/>
      <c r="D189" s="41"/>
      <c r="E189" s="28"/>
      <c r="F189" s="25"/>
      <c r="G189" s="28"/>
      <c r="I189" s="26"/>
      <c r="J189" s="26"/>
      <c r="K189" s="28"/>
      <c r="L189" s="25"/>
      <c r="M189" s="28"/>
      <c r="O189" s="33"/>
      <c r="P189" s="33"/>
    </row>
    <row r="190" spans="2:18" x14ac:dyDescent="0.25">
      <c r="B190" s="26"/>
      <c r="C190" s="41"/>
      <c r="D190" s="41"/>
      <c r="E190" s="28"/>
      <c r="F190" s="25"/>
      <c r="G190" s="28"/>
      <c r="I190" s="26"/>
      <c r="J190" s="26"/>
      <c r="K190" s="28"/>
      <c r="L190" s="25"/>
      <c r="M190" s="28"/>
      <c r="O190" s="23"/>
      <c r="P190" s="23"/>
    </row>
    <row r="191" spans="2:18" x14ac:dyDescent="0.25">
      <c r="B191" s="26"/>
      <c r="C191" s="41"/>
      <c r="D191" s="41"/>
      <c r="E191" s="28"/>
      <c r="F191" s="25"/>
      <c r="G191" s="28"/>
      <c r="I191" s="26"/>
      <c r="J191" s="26"/>
      <c r="K191" s="28"/>
      <c r="L191" s="25"/>
      <c r="M191" s="28"/>
      <c r="O191" s="23"/>
      <c r="P191" s="23"/>
    </row>
    <row r="192" spans="2:18" x14ac:dyDescent="0.25">
      <c r="B192" s="26"/>
      <c r="C192" s="41"/>
      <c r="D192" s="41"/>
      <c r="E192" s="28"/>
      <c r="F192" s="25"/>
      <c r="G192" s="28"/>
      <c r="H192" s="28"/>
      <c r="I192" s="26"/>
      <c r="J192" s="26"/>
      <c r="K192" s="28"/>
      <c r="L192" s="25"/>
      <c r="M192" s="28"/>
      <c r="N192" s="23"/>
      <c r="O192" s="23"/>
      <c r="P192" s="23"/>
    </row>
    <row r="193" spans="2:18" x14ac:dyDescent="0.25">
      <c r="B193" s="26"/>
      <c r="C193" s="41"/>
      <c r="D193" s="41"/>
      <c r="E193" s="28"/>
      <c r="F193" s="25"/>
      <c r="G193" s="28"/>
      <c r="H193" s="28"/>
      <c r="I193" s="26"/>
      <c r="J193" s="26"/>
      <c r="K193" s="28"/>
      <c r="L193" s="25">
        <f>SUM(L174:L192)</f>
        <v>25</v>
      </c>
      <c r="M193" s="28">
        <f>SUM(M175:M192)</f>
        <v>-2.4009749999999999</v>
      </c>
      <c r="N193" s="23"/>
      <c r="O193" s="23"/>
      <c r="P193" s="23"/>
    </row>
    <row r="194" spans="2:18" x14ac:dyDescent="0.25">
      <c r="B194" s="26"/>
      <c r="C194" s="41"/>
      <c r="D194" s="41"/>
      <c r="E194" s="28"/>
      <c r="F194" s="25"/>
      <c r="G194" s="28"/>
      <c r="H194" s="28"/>
      <c r="I194" s="26"/>
      <c r="J194" s="26"/>
      <c r="K194" s="28"/>
      <c r="L194" s="25"/>
      <c r="M194" s="28"/>
      <c r="N194" s="23"/>
      <c r="O194" s="23"/>
      <c r="P194" s="23"/>
    </row>
    <row r="195" spans="2:18" ht="15" x14ac:dyDescent="0.25">
      <c r="B195" s="22"/>
      <c r="C195" s="39"/>
      <c r="D195" s="39"/>
      <c r="E195" s="22"/>
      <c r="F195" s="35">
        <f>SUM(F174:F194)</f>
        <v>25</v>
      </c>
      <c r="G195" s="36">
        <f>SUM(G174:G194)</f>
        <v>10.928999999999998</v>
      </c>
      <c r="H195" s="28"/>
      <c r="I195" s="28"/>
      <c r="J195" s="22"/>
      <c r="K195" s="22"/>
      <c r="L195" s="38"/>
      <c r="M195" s="39"/>
      <c r="N195" s="23"/>
      <c r="O195" s="23"/>
      <c r="P195" s="23"/>
    </row>
    <row r="196" spans="2:18" ht="15" x14ac:dyDescent="0.25">
      <c r="B196" s="22"/>
      <c r="C196" s="39"/>
      <c r="D196" s="39"/>
      <c r="E196" s="22"/>
      <c r="F196" s="25"/>
      <c r="G196" s="28"/>
      <c r="H196" s="86" t="s">
        <v>88</v>
      </c>
      <c r="I196" s="86"/>
      <c r="J196" s="28">
        <f>G195</f>
        <v>10.928999999999998</v>
      </c>
      <c r="K196" s="28" t="s">
        <v>89</v>
      </c>
      <c r="L196" s="25">
        <f>M193</f>
        <v>-2.4009749999999999</v>
      </c>
      <c r="M196" s="28">
        <f>J196-L196</f>
        <v>13.329974999999997</v>
      </c>
      <c r="N196" s="33"/>
      <c r="O196" s="23"/>
      <c r="P196" s="23"/>
    </row>
    <row r="197" spans="2:18" ht="15" x14ac:dyDescent="0.25">
      <c r="B197" s="17" t="s">
        <v>78</v>
      </c>
      <c r="C197" s="17"/>
      <c r="D197" s="84">
        <v>0.7</v>
      </c>
      <c r="E197" s="84"/>
      <c r="J197" s="22"/>
      <c r="K197" s="22"/>
      <c r="L197" s="22"/>
      <c r="M197" s="22"/>
      <c r="N197" s="23"/>
      <c r="O197" s="23"/>
      <c r="P197" s="23"/>
    </row>
    <row r="198" spans="2:18" x14ac:dyDescent="0.25">
      <c r="B198" s="85" t="s">
        <v>22</v>
      </c>
      <c r="C198" s="85"/>
      <c r="D198" s="85"/>
      <c r="E198" s="85"/>
      <c r="F198" s="85"/>
      <c r="G198" s="85"/>
      <c r="H198" s="20" t="s">
        <v>90</v>
      </c>
      <c r="I198" s="85" t="s">
        <v>79</v>
      </c>
      <c r="J198" s="85"/>
      <c r="K198" s="85"/>
      <c r="L198" s="85"/>
      <c r="M198" s="85"/>
      <c r="N198" s="24"/>
      <c r="O198" s="24"/>
      <c r="P198" s="29">
        <f>I210-I208</f>
        <v>3.1500000000000004</v>
      </c>
    </row>
    <row r="199" spans="2:18" x14ac:dyDescent="0.25">
      <c r="B199" s="18">
        <v>0</v>
      </c>
      <c r="C199" s="19">
        <v>2.3210000000000002</v>
      </c>
      <c r="D199" s="19" t="s">
        <v>80</v>
      </c>
      <c r="E199" s="25"/>
      <c r="F199" s="25"/>
      <c r="G199" s="25"/>
      <c r="H199" s="25"/>
      <c r="I199" s="26"/>
      <c r="J199" s="27"/>
      <c r="K199" s="28"/>
      <c r="L199" s="25"/>
      <c r="M199" s="28"/>
      <c r="N199" s="29"/>
      <c r="O199" s="29"/>
      <c r="P199" s="29"/>
      <c r="R199" s="30"/>
    </row>
    <row r="200" spans="2:18" x14ac:dyDescent="0.25">
      <c r="B200" s="18">
        <v>5</v>
      </c>
      <c r="C200" s="19">
        <v>2.3260000000000001</v>
      </c>
      <c r="D200" s="19" t="s">
        <v>25</v>
      </c>
      <c r="E200" s="28">
        <f>(C199+C200)/2</f>
        <v>2.3235000000000001</v>
      </c>
      <c r="F200" s="25">
        <f>B200-B199</f>
        <v>5</v>
      </c>
      <c r="G200" s="28">
        <f>E200*F200</f>
        <v>11.6175</v>
      </c>
      <c r="H200" s="25"/>
      <c r="I200" s="18"/>
      <c r="J200" s="18"/>
      <c r="K200" s="28"/>
      <c r="L200" s="25"/>
      <c r="M200" s="28"/>
      <c r="N200" s="29"/>
      <c r="O200" s="29"/>
      <c r="P200" s="29"/>
      <c r="Q200" s="31"/>
      <c r="R200" s="30"/>
    </row>
    <row r="201" spans="2:18" x14ac:dyDescent="0.25">
      <c r="B201" s="18">
        <v>7</v>
      </c>
      <c r="C201" s="19">
        <v>-0.245</v>
      </c>
      <c r="E201" s="28">
        <f t="shared" ref="E201:E211" si="56">(C200+C201)/2</f>
        <v>1.0405</v>
      </c>
      <c r="F201" s="25">
        <f t="shared" ref="F201:F211" si="57">B201-B200</f>
        <v>2</v>
      </c>
      <c r="G201" s="28">
        <f t="shared" ref="G201:G211" si="58">E201*F201</f>
        <v>2.081</v>
      </c>
      <c r="H201" s="25"/>
      <c r="I201" s="18"/>
      <c r="J201" s="18"/>
      <c r="K201" s="28"/>
      <c r="L201" s="25"/>
      <c r="M201" s="28"/>
      <c r="N201" s="29"/>
      <c r="O201" s="29"/>
      <c r="P201" s="29"/>
      <c r="Q201" s="31"/>
      <c r="R201" s="30"/>
    </row>
    <row r="202" spans="2:18" x14ac:dyDescent="0.25">
      <c r="B202" s="18">
        <v>9</v>
      </c>
      <c r="C202" s="19">
        <v>-0.55000000000000004</v>
      </c>
      <c r="D202" s="19"/>
      <c r="E202" s="28">
        <f t="shared" si="56"/>
        <v>-0.39750000000000002</v>
      </c>
      <c r="F202" s="25">
        <f t="shared" si="57"/>
        <v>2</v>
      </c>
      <c r="G202" s="28">
        <f t="shared" si="58"/>
        <v>-0.79500000000000004</v>
      </c>
      <c r="H202" s="25"/>
      <c r="I202" s="18"/>
      <c r="J202" s="18"/>
      <c r="K202" s="28"/>
      <c r="L202" s="25"/>
      <c r="M202" s="28"/>
      <c r="N202" s="29"/>
      <c r="O202" s="29"/>
      <c r="P202" s="29"/>
      <c r="Q202" s="31"/>
      <c r="R202" s="30"/>
    </row>
    <row r="203" spans="2:18" x14ac:dyDescent="0.25">
      <c r="B203" s="18">
        <v>10</v>
      </c>
      <c r="C203" s="19">
        <v>-0.75900000000000001</v>
      </c>
      <c r="D203" s="19"/>
      <c r="E203" s="28">
        <f t="shared" si="56"/>
        <v>-0.65450000000000008</v>
      </c>
      <c r="F203" s="25">
        <f t="shared" si="57"/>
        <v>1</v>
      </c>
      <c r="G203" s="28">
        <f t="shared" si="58"/>
        <v>-0.65450000000000008</v>
      </c>
      <c r="H203" s="25"/>
      <c r="I203" s="18"/>
      <c r="J203" s="18"/>
      <c r="K203" s="28"/>
      <c r="L203" s="25"/>
      <c r="M203" s="28"/>
      <c r="N203" s="29"/>
      <c r="O203" s="29"/>
      <c r="P203" s="29"/>
      <c r="Q203" s="31"/>
      <c r="R203" s="30"/>
    </row>
    <row r="204" spans="2:18" x14ac:dyDescent="0.25">
      <c r="B204" s="18">
        <v>11</v>
      </c>
      <c r="C204" s="19">
        <v>-0.81399999999999995</v>
      </c>
      <c r="D204" s="19" t="s">
        <v>24</v>
      </c>
      <c r="E204" s="28">
        <f t="shared" si="56"/>
        <v>-0.78649999999999998</v>
      </c>
      <c r="F204" s="25">
        <f t="shared" si="57"/>
        <v>1</v>
      </c>
      <c r="G204" s="28">
        <f t="shared" si="58"/>
        <v>-0.78649999999999998</v>
      </c>
      <c r="H204" s="25"/>
      <c r="I204" s="18"/>
      <c r="J204" s="18"/>
      <c r="K204" s="28"/>
      <c r="L204" s="25"/>
      <c r="M204" s="28"/>
      <c r="N204" s="29"/>
      <c r="O204" s="29"/>
      <c r="P204" s="29"/>
      <c r="Q204" s="31"/>
      <c r="R204" s="30"/>
    </row>
    <row r="205" spans="2:18" x14ac:dyDescent="0.25">
      <c r="B205" s="18">
        <v>12</v>
      </c>
      <c r="C205" s="19">
        <v>-0.754</v>
      </c>
      <c r="E205" s="28">
        <f t="shared" si="56"/>
        <v>-0.78400000000000003</v>
      </c>
      <c r="F205" s="25">
        <f t="shared" si="57"/>
        <v>1</v>
      </c>
      <c r="G205" s="28">
        <f t="shared" si="58"/>
        <v>-0.78400000000000003</v>
      </c>
      <c r="H205" s="25"/>
      <c r="I205" s="18">
        <v>0</v>
      </c>
      <c r="J205" s="19">
        <v>2.3210000000000002</v>
      </c>
      <c r="K205" s="28"/>
      <c r="L205" s="25"/>
      <c r="M205" s="28"/>
      <c r="N205" s="29"/>
      <c r="O205" s="29"/>
      <c r="P205" s="29"/>
      <c r="Q205" s="31"/>
      <c r="R205" s="30"/>
    </row>
    <row r="206" spans="2:18" x14ac:dyDescent="0.25">
      <c r="B206" s="18">
        <v>13</v>
      </c>
      <c r="C206" s="19">
        <v>-0.61399999999999999</v>
      </c>
      <c r="E206" s="28">
        <f t="shared" si="56"/>
        <v>-0.68399999999999994</v>
      </c>
      <c r="F206" s="25">
        <f t="shared" si="57"/>
        <v>1</v>
      </c>
      <c r="G206" s="28">
        <f t="shared" si="58"/>
        <v>-0.68399999999999994</v>
      </c>
      <c r="H206" s="25"/>
      <c r="I206" s="18">
        <v>5</v>
      </c>
      <c r="J206" s="19">
        <v>2.3260000000000001</v>
      </c>
      <c r="K206" s="28">
        <f t="shared" ref="K206" si="59">AVERAGE(J205,J206)</f>
        <v>2.3235000000000001</v>
      </c>
      <c r="L206" s="25">
        <f t="shared" ref="L206" si="60">I206-I205</f>
        <v>5</v>
      </c>
      <c r="M206" s="28">
        <f t="shared" ref="M206:M217" si="61">L206*K206</f>
        <v>11.6175</v>
      </c>
      <c r="N206" s="29"/>
      <c r="O206" s="29"/>
      <c r="P206" s="29"/>
      <c r="Q206" s="31"/>
      <c r="R206" s="30"/>
    </row>
    <row r="207" spans="2:18" x14ac:dyDescent="0.25">
      <c r="B207" s="18">
        <v>15</v>
      </c>
      <c r="C207" s="19">
        <v>-0.34499999999999997</v>
      </c>
      <c r="D207" s="19"/>
      <c r="E207" s="28">
        <f t="shared" si="56"/>
        <v>-0.47949999999999998</v>
      </c>
      <c r="F207" s="25">
        <f t="shared" si="57"/>
        <v>2</v>
      </c>
      <c r="G207" s="28">
        <f t="shared" si="58"/>
        <v>-0.95899999999999996</v>
      </c>
      <c r="H207" s="25"/>
      <c r="I207" s="18">
        <v>7</v>
      </c>
      <c r="J207" s="19">
        <v>-0.245</v>
      </c>
      <c r="K207" s="28">
        <f>AVERAGE(J206,J207)</f>
        <v>1.0405</v>
      </c>
      <c r="L207" s="25">
        <f>I207-I206</f>
        <v>2</v>
      </c>
      <c r="M207" s="28">
        <f t="shared" si="61"/>
        <v>2.081</v>
      </c>
      <c r="N207" s="33"/>
      <c r="O207" s="33"/>
      <c r="P207" s="33"/>
      <c r="Q207" s="31"/>
      <c r="R207" s="30"/>
    </row>
    <row r="208" spans="2:18" x14ac:dyDescent="0.25">
      <c r="B208" s="18">
        <v>16</v>
      </c>
      <c r="C208" s="19">
        <v>-0.19400000000000001</v>
      </c>
      <c r="D208" s="19"/>
      <c r="E208" s="28">
        <f t="shared" si="56"/>
        <v>-0.26949999999999996</v>
      </c>
      <c r="F208" s="25">
        <f t="shared" si="57"/>
        <v>1</v>
      </c>
      <c r="G208" s="28">
        <f t="shared" si="58"/>
        <v>-0.26949999999999996</v>
      </c>
      <c r="H208" s="25"/>
      <c r="I208" s="18">
        <v>8</v>
      </c>
      <c r="J208" s="19">
        <v>-0.4</v>
      </c>
      <c r="K208" s="28">
        <f t="shared" ref="K208:K217" si="62">AVERAGE(J207,J208)</f>
        <v>-0.32250000000000001</v>
      </c>
      <c r="L208" s="25">
        <f t="shared" ref="L208:L217" si="63">I208-I207</f>
        <v>1</v>
      </c>
      <c r="M208" s="28">
        <f t="shared" si="61"/>
        <v>-0.32250000000000001</v>
      </c>
      <c r="N208" s="29"/>
      <c r="O208" s="29"/>
      <c r="P208" s="29"/>
      <c r="Q208" s="31"/>
      <c r="R208" s="30"/>
    </row>
    <row r="209" spans="2:18" x14ac:dyDescent="0.25">
      <c r="B209" s="18">
        <v>17</v>
      </c>
      <c r="C209" s="19">
        <v>0.51600000000000001</v>
      </c>
      <c r="D209" s="19" t="s">
        <v>23</v>
      </c>
      <c r="E209" s="28">
        <f t="shared" si="56"/>
        <v>0.161</v>
      </c>
      <c r="F209" s="25">
        <f t="shared" si="57"/>
        <v>1</v>
      </c>
      <c r="G209" s="28">
        <f t="shared" si="58"/>
        <v>0.161</v>
      </c>
      <c r="H209" s="17"/>
      <c r="I209" s="75">
        <f>I208+(J208-J209)*1.5</f>
        <v>9.65</v>
      </c>
      <c r="J209" s="76">
        <v>-1.5</v>
      </c>
      <c r="K209" s="28">
        <f t="shared" si="62"/>
        <v>-0.95</v>
      </c>
      <c r="L209" s="25">
        <f t="shared" si="63"/>
        <v>1.6500000000000004</v>
      </c>
      <c r="M209" s="28">
        <f t="shared" si="61"/>
        <v>-1.5675000000000003</v>
      </c>
      <c r="N209" s="33"/>
      <c r="O209" s="33"/>
      <c r="P209" s="33"/>
      <c r="Q209" s="31"/>
      <c r="R209" s="30"/>
    </row>
    <row r="210" spans="2:18" x14ac:dyDescent="0.25">
      <c r="B210" s="18">
        <v>20</v>
      </c>
      <c r="C210" s="19">
        <v>0.52500000000000002</v>
      </c>
      <c r="D210" s="19"/>
      <c r="E210" s="28">
        <f t="shared" si="56"/>
        <v>0.52049999999999996</v>
      </c>
      <c r="F210" s="25">
        <f t="shared" si="57"/>
        <v>3</v>
      </c>
      <c r="G210" s="28">
        <f t="shared" si="58"/>
        <v>1.5614999999999999</v>
      </c>
      <c r="H210" s="17"/>
      <c r="I210" s="77">
        <f>I209+1.5</f>
        <v>11.15</v>
      </c>
      <c r="J210" s="78">
        <f>J209</f>
        <v>-1.5</v>
      </c>
      <c r="K210" s="28">
        <f t="shared" si="62"/>
        <v>-1.5</v>
      </c>
      <c r="L210" s="25">
        <f t="shared" si="63"/>
        <v>1.5</v>
      </c>
      <c r="M210" s="28">
        <f t="shared" si="61"/>
        <v>-2.25</v>
      </c>
      <c r="N210" s="33"/>
      <c r="O210" s="33"/>
      <c r="P210" s="33"/>
      <c r="Q210" s="31"/>
      <c r="R210" s="30"/>
    </row>
    <row r="211" spans="2:18" x14ac:dyDescent="0.25">
      <c r="B211" s="18">
        <v>25</v>
      </c>
      <c r="C211" s="19">
        <v>0.53100000000000003</v>
      </c>
      <c r="D211" s="19" t="s">
        <v>93</v>
      </c>
      <c r="E211" s="28">
        <f t="shared" si="56"/>
        <v>0.52800000000000002</v>
      </c>
      <c r="F211" s="25">
        <f t="shared" si="57"/>
        <v>5</v>
      </c>
      <c r="G211" s="28">
        <f t="shared" si="58"/>
        <v>2.64</v>
      </c>
      <c r="H211" s="17"/>
      <c r="I211" s="75">
        <f>I210+1.5</f>
        <v>12.65</v>
      </c>
      <c r="J211" s="76">
        <f>J209</f>
        <v>-1.5</v>
      </c>
      <c r="K211" s="28">
        <f t="shared" si="62"/>
        <v>-1.5</v>
      </c>
      <c r="L211" s="25">
        <f t="shared" si="63"/>
        <v>1.5</v>
      </c>
      <c r="M211" s="28">
        <f t="shared" si="61"/>
        <v>-2.25</v>
      </c>
      <c r="N211" s="29"/>
      <c r="O211" s="29"/>
      <c r="P211" s="29"/>
      <c r="R211" s="30"/>
    </row>
    <row r="212" spans="2:18" x14ac:dyDescent="0.25">
      <c r="B212" s="18"/>
      <c r="C212" s="19"/>
      <c r="E212" s="28"/>
      <c r="F212" s="25"/>
      <c r="G212" s="28"/>
      <c r="H212" s="17"/>
      <c r="I212" s="75">
        <f>I211+(J212-J211)*1.5</f>
        <v>14.3</v>
      </c>
      <c r="J212" s="79">
        <v>-0.4</v>
      </c>
      <c r="K212" s="28">
        <f t="shared" si="62"/>
        <v>-0.95</v>
      </c>
      <c r="L212" s="25">
        <f t="shared" si="63"/>
        <v>1.6500000000000004</v>
      </c>
      <c r="M212" s="28">
        <f t="shared" si="61"/>
        <v>-1.5675000000000003</v>
      </c>
      <c r="N212" s="29"/>
      <c r="O212" s="29"/>
      <c r="P212" s="29"/>
      <c r="R212" s="30"/>
    </row>
    <row r="213" spans="2:18" x14ac:dyDescent="0.25">
      <c r="B213" s="18"/>
      <c r="C213" s="19"/>
      <c r="D213" s="19"/>
      <c r="E213" s="28"/>
      <c r="F213" s="25"/>
      <c r="G213" s="28"/>
      <c r="H213" s="17"/>
      <c r="I213" s="18">
        <v>15</v>
      </c>
      <c r="J213" s="19">
        <v>-0.34499999999999997</v>
      </c>
      <c r="K213" s="28">
        <f t="shared" si="62"/>
        <v>-0.3725</v>
      </c>
      <c r="L213" s="25">
        <f t="shared" si="63"/>
        <v>0.69999999999999929</v>
      </c>
      <c r="M213" s="28">
        <f t="shared" si="61"/>
        <v>-0.26074999999999976</v>
      </c>
      <c r="N213" s="29"/>
      <c r="O213" s="29"/>
      <c r="P213" s="29"/>
      <c r="R213" s="30"/>
    </row>
    <row r="214" spans="2:18" x14ac:dyDescent="0.25">
      <c r="B214" s="26"/>
      <c r="C214" s="41"/>
      <c r="D214" s="41"/>
      <c r="E214" s="28"/>
      <c r="F214" s="25"/>
      <c r="G214" s="28"/>
      <c r="I214" s="18">
        <v>16</v>
      </c>
      <c r="J214" s="19">
        <v>-0.19400000000000001</v>
      </c>
      <c r="K214" s="28">
        <f t="shared" si="62"/>
        <v>-0.26949999999999996</v>
      </c>
      <c r="L214" s="25">
        <f t="shared" si="63"/>
        <v>1</v>
      </c>
      <c r="M214" s="28">
        <f t="shared" si="61"/>
        <v>-0.26949999999999996</v>
      </c>
      <c r="N214" s="29"/>
      <c r="O214" s="29"/>
      <c r="P214" s="29"/>
      <c r="R214" s="30"/>
    </row>
    <row r="215" spans="2:18" x14ac:dyDescent="0.25">
      <c r="B215" s="26"/>
      <c r="C215" s="41"/>
      <c r="D215" s="41"/>
      <c r="E215" s="28"/>
      <c r="F215" s="25"/>
      <c r="G215" s="28"/>
      <c r="I215" s="18">
        <v>17</v>
      </c>
      <c r="J215" s="19">
        <v>0.51600000000000001</v>
      </c>
      <c r="K215" s="28">
        <f t="shared" si="62"/>
        <v>0.161</v>
      </c>
      <c r="L215" s="25">
        <f t="shared" si="63"/>
        <v>1</v>
      </c>
      <c r="M215" s="28">
        <f t="shared" si="61"/>
        <v>0.161</v>
      </c>
      <c r="O215" s="33"/>
      <c r="P215" s="33"/>
    </row>
    <row r="216" spans="2:18" x14ac:dyDescent="0.25">
      <c r="B216" s="26"/>
      <c r="C216" s="41"/>
      <c r="D216" s="41"/>
      <c r="E216" s="28"/>
      <c r="F216" s="25"/>
      <c r="G216" s="28"/>
      <c r="I216" s="18">
        <v>20</v>
      </c>
      <c r="J216" s="19">
        <v>0.52500000000000002</v>
      </c>
      <c r="K216" s="28">
        <f t="shared" si="62"/>
        <v>0.52049999999999996</v>
      </c>
      <c r="L216" s="25">
        <f t="shared" si="63"/>
        <v>3</v>
      </c>
      <c r="M216" s="28">
        <f t="shared" si="61"/>
        <v>1.5614999999999999</v>
      </c>
      <c r="O216" s="23"/>
      <c r="P216" s="23"/>
    </row>
    <row r="217" spans="2:18" x14ac:dyDescent="0.25">
      <c r="B217" s="26"/>
      <c r="C217" s="41"/>
      <c r="D217" s="41"/>
      <c r="E217" s="28"/>
      <c r="F217" s="25"/>
      <c r="G217" s="28"/>
      <c r="I217" s="18">
        <v>25</v>
      </c>
      <c r="J217" s="19">
        <v>0.53100000000000003</v>
      </c>
      <c r="K217" s="28">
        <f t="shared" si="62"/>
        <v>0.52800000000000002</v>
      </c>
      <c r="L217" s="25">
        <f t="shared" si="63"/>
        <v>5</v>
      </c>
      <c r="M217" s="28">
        <f t="shared" si="61"/>
        <v>2.64</v>
      </c>
      <c r="O217" s="23"/>
      <c r="P217" s="23"/>
    </row>
    <row r="218" spans="2:18" x14ac:dyDescent="0.25">
      <c r="B218" s="26"/>
      <c r="C218" s="41"/>
      <c r="D218" s="41"/>
      <c r="E218" s="28"/>
      <c r="F218" s="25"/>
      <c r="G218" s="28"/>
      <c r="H218" s="28"/>
      <c r="I218" s="26"/>
      <c r="J218" s="26"/>
      <c r="K218" s="28"/>
      <c r="L218" s="25"/>
      <c r="M218" s="28"/>
      <c r="N218" s="23"/>
      <c r="O218" s="23"/>
      <c r="P218" s="23"/>
    </row>
    <row r="219" spans="2:18" x14ac:dyDescent="0.25">
      <c r="B219" s="26"/>
      <c r="C219" s="41"/>
      <c r="D219" s="41"/>
      <c r="E219" s="28"/>
      <c r="F219" s="25"/>
      <c r="G219" s="28"/>
      <c r="H219" s="28"/>
      <c r="I219" s="26"/>
      <c r="J219" s="26"/>
      <c r="K219" s="28"/>
      <c r="L219" s="25">
        <f>SUM(L200:L218)</f>
        <v>25</v>
      </c>
      <c r="M219" s="28">
        <f>SUM(M201:M218)</f>
        <v>9.573249999999998</v>
      </c>
      <c r="N219" s="23"/>
      <c r="O219" s="23"/>
      <c r="P219" s="23"/>
    </row>
    <row r="220" spans="2:18" x14ac:dyDescent="0.25">
      <c r="B220" s="26"/>
      <c r="C220" s="41"/>
      <c r="D220" s="41"/>
      <c r="E220" s="28"/>
      <c r="F220" s="25"/>
      <c r="G220" s="28"/>
      <c r="H220" s="28"/>
      <c r="I220" s="26"/>
      <c r="J220" s="26"/>
      <c r="K220" s="28"/>
      <c r="L220" s="25"/>
      <c r="M220" s="28"/>
      <c r="N220" s="23"/>
      <c r="O220" s="23"/>
      <c r="P220" s="23"/>
    </row>
    <row r="221" spans="2:18" ht="15" x14ac:dyDescent="0.25">
      <c r="B221" s="22"/>
      <c r="C221" s="39"/>
      <c r="D221" s="39"/>
      <c r="E221" s="22"/>
      <c r="F221" s="35">
        <f>SUM(F200:F220)</f>
        <v>25</v>
      </c>
      <c r="G221" s="36">
        <f>SUM(G200:G220)</f>
        <v>13.128499999999999</v>
      </c>
      <c r="H221" s="28"/>
      <c r="I221" s="28"/>
      <c r="J221" s="22"/>
      <c r="K221" s="22"/>
      <c r="L221" s="38"/>
      <c r="M221" s="39"/>
      <c r="N221" s="23"/>
      <c r="O221" s="23"/>
      <c r="P221" s="23"/>
    </row>
    <row r="222" spans="2:18" ht="15" x14ac:dyDescent="0.25">
      <c r="B222" s="22"/>
      <c r="C222" s="39"/>
      <c r="D222" s="39"/>
      <c r="E222" s="22"/>
      <c r="F222" s="25"/>
      <c r="G222" s="28"/>
      <c r="H222" s="86" t="s">
        <v>88</v>
      </c>
      <c r="I222" s="86"/>
      <c r="J222" s="28">
        <f>G221</f>
        <v>13.128499999999999</v>
      </c>
      <c r="K222" s="28" t="s">
        <v>89</v>
      </c>
      <c r="L222" s="25">
        <f>M219</f>
        <v>9.573249999999998</v>
      </c>
      <c r="M222" s="28">
        <f>J222-L222</f>
        <v>3.5552500000000009</v>
      </c>
      <c r="N222" s="33"/>
      <c r="O222" s="23"/>
      <c r="P222" s="23"/>
    </row>
    <row r="223" spans="2:18" x14ac:dyDescent="0.25">
      <c r="B223" s="27"/>
      <c r="C223" s="42"/>
      <c r="D223" s="42"/>
      <c r="E223" s="28"/>
      <c r="F223" s="25"/>
      <c r="G223" s="28"/>
      <c r="H223" s="86"/>
      <c r="I223" s="86"/>
      <c r="J223" s="28"/>
      <c r="K223" s="28"/>
      <c r="L223" s="25"/>
      <c r="M223" s="28"/>
      <c r="N223" s="33"/>
      <c r="O223" s="33"/>
      <c r="P223" s="33"/>
    </row>
    <row r="224" spans="2:18" x14ac:dyDescent="0.25">
      <c r="B224" s="27"/>
      <c r="C224" s="42"/>
      <c r="D224" s="42"/>
      <c r="E224" s="28"/>
      <c r="F224" s="25"/>
      <c r="G224" s="28"/>
      <c r="H224" s="25"/>
      <c r="I224" s="25"/>
      <c r="J224" s="28"/>
      <c r="K224" s="28"/>
      <c r="L224" s="25"/>
      <c r="M224" s="28"/>
      <c r="N224" s="33"/>
      <c r="O224" s="33"/>
      <c r="P224" s="33"/>
    </row>
    <row r="225" spans="2:18" ht="15" x14ac:dyDescent="0.25">
      <c r="B225" s="17" t="s">
        <v>78</v>
      </c>
      <c r="C225" s="17"/>
      <c r="D225" s="84">
        <v>0.8</v>
      </c>
      <c r="E225" s="84"/>
      <c r="J225" s="22"/>
      <c r="K225" s="22"/>
      <c r="L225" s="22"/>
      <c r="M225" s="22"/>
      <c r="N225" s="23"/>
      <c r="O225" s="23"/>
      <c r="P225" s="23"/>
    </row>
    <row r="226" spans="2:18" x14ac:dyDescent="0.25">
      <c r="B226" s="85" t="s">
        <v>22</v>
      </c>
      <c r="C226" s="85"/>
      <c r="D226" s="85"/>
      <c r="E226" s="85"/>
      <c r="F226" s="85"/>
      <c r="G226" s="85"/>
      <c r="H226" s="20" t="s">
        <v>90</v>
      </c>
      <c r="I226" s="85" t="s">
        <v>79</v>
      </c>
      <c r="J226" s="85"/>
      <c r="K226" s="85"/>
      <c r="L226" s="85"/>
      <c r="M226" s="85"/>
      <c r="N226" s="24"/>
      <c r="O226" s="24"/>
      <c r="P226" s="29">
        <f>I238-I236</f>
        <v>3.5</v>
      </c>
    </row>
    <row r="227" spans="2:18" x14ac:dyDescent="0.25">
      <c r="B227" s="18">
        <v>0</v>
      </c>
      <c r="C227" s="19">
        <v>2.1440000000000001</v>
      </c>
      <c r="D227" s="19" t="s">
        <v>91</v>
      </c>
      <c r="E227" s="25"/>
      <c r="F227" s="25"/>
      <c r="G227" s="25"/>
      <c r="H227" s="25"/>
      <c r="I227" s="26"/>
      <c r="J227" s="27"/>
      <c r="K227" s="28"/>
      <c r="L227" s="25"/>
      <c r="M227" s="28"/>
      <c r="N227" s="29"/>
      <c r="O227" s="29"/>
      <c r="P227" s="29"/>
      <c r="R227" s="30"/>
    </row>
    <row r="228" spans="2:18" x14ac:dyDescent="0.25">
      <c r="B228" s="18">
        <v>4</v>
      </c>
      <c r="C228" s="19">
        <v>2.1539999999999999</v>
      </c>
      <c r="D228" s="19" t="s">
        <v>25</v>
      </c>
      <c r="E228" s="28">
        <f>(C227+C228)/2</f>
        <v>2.149</v>
      </c>
      <c r="F228" s="25">
        <f>B228-B227</f>
        <v>4</v>
      </c>
      <c r="G228" s="28">
        <f>E228*F228</f>
        <v>8.5960000000000001</v>
      </c>
      <c r="H228" s="25"/>
      <c r="I228" s="18"/>
      <c r="J228" s="18"/>
      <c r="K228" s="28"/>
      <c r="L228" s="25"/>
      <c r="M228" s="28"/>
      <c r="N228" s="29"/>
      <c r="O228" s="29"/>
      <c r="P228" s="29"/>
      <c r="Q228" s="31"/>
      <c r="R228" s="30"/>
    </row>
    <row r="229" spans="2:18" x14ac:dyDescent="0.25">
      <c r="B229" s="18">
        <v>4.5</v>
      </c>
      <c r="C229" s="19">
        <v>1.6539999999999999</v>
      </c>
      <c r="E229" s="28">
        <f t="shared" ref="E229:E240" si="64">(C228+C229)/2</f>
        <v>1.9039999999999999</v>
      </c>
      <c r="F229" s="25">
        <f t="shared" ref="F229:F240" si="65">B229-B228</f>
        <v>0.5</v>
      </c>
      <c r="G229" s="28">
        <f t="shared" ref="G229:G240" si="66">E229*F229</f>
        <v>0.95199999999999996</v>
      </c>
      <c r="H229" s="25"/>
      <c r="I229" s="18"/>
      <c r="J229" s="18"/>
      <c r="K229" s="28"/>
      <c r="L229" s="25"/>
      <c r="M229" s="28"/>
      <c r="N229" s="29"/>
      <c r="O229" s="29"/>
      <c r="P229" s="29"/>
      <c r="Q229" s="31"/>
      <c r="R229" s="30"/>
    </row>
    <row r="230" spans="2:18" x14ac:dyDescent="0.25">
      <c r="B230" s="18">
        <v>6</v>
      </c>
      <c r="C230" s="19">
        <v>1.629</v>
      </c>
      <c r="E230" s="28">
        <f t="shared" si="64"/>
        <v>1.6415</v>
      </c>
      <c r="F230" s="25">
        <f t="shared" si="65"/>
        <v>1.5</v>
      </c>
      <c r="G230" s="28">
        <f t="shared" si="66"/>
        <v>2.46225</v>
      </c>
      <c r="H230" s="25"/>
      <c r="I230" s="18"/>
      <c r="J230" s="18"/>
      <c r="K230" s="28"/>
      <c r="L230" s="25"/>
      <c r="M230" s="28"/>
      <c r="N230" s="29"/>
      <c r="O230" s="29"/>
      <c r="P230" s="29"/>
      <c r="Q230" s="31"/>
      <c r="R230" s="30"/>
    </row>
    <row r="231" spans="2:18" x14ac:dyDescent="0.25">
      <c r="B231" s="18">
        <v>8</v>
      </c>
      <c r="C231" s="19">
        <v>-0.34599999999999997</v>
      </c>
      <c r="D231" s="19"/>
      <c r="E231" s="28">
        <f t="shared" si="64"/>
        <v>0.64149999999999996</v>
      </c>
      <c r="F231" s="25">
        <f t="shared" si="65"/>
        <v>2</v>
      </c>
      <c r="G231" s="28">
        <f t="shared" si="66"/>
        <v>1.2829999999999999</v>
      </c>
      <c r="H231" s="25"/>
      <c r="I231" s="18"/>
      <c r="J231" s="18"/>
      <c r="K231" s="28"/>
      <c r="L231" s="25"/>
      <c r="M231" s="28"/>
      <c r="N231" s="29"/>
      <c r="O231" s="29"/>
      <c r="P231" s="29"/>
      <c r="Q231" s="31"/>
      <c r="R231" s="30"/>
    </row>
    <row r="232" spans="2:18" x14ac:dyDescent="0.25">
      <c r="B232" s="18">
        <v>9</v>
      </c>
      <c r="C232" s="19">
        <v>-0.59099999999999997</v>
      </c>
      <c r="D232" s="19"/>
      <c r="E232" s="28">
        <f t="shared" si="64"/>
        <v>-0.46849999999999997</v>
      </c>
      <c r="F232" s="25">
        <f t="shared" si="65"/>
        <v>1</v>
      </c>
      <c r="G232" s="28">
        <f t="shared" si="66"/>
        <v>-0.46849999999999997</v>
      </c>
      <c r="H232" s="25"/>
      <c r="I232" s="18"/>
      <c r="J232" s="18"/>
      <c r="K232" s="28"/>
      <c r="L232" s="25"/>
      <c r="M232" s="28"/>
      <c r="N232" s="29"/>
      <c r="O232" s="29"/>
      <c r="P232" s="29"/>
      <c r="Q232" s="31"/>
      <c r="R232" s="30"/>
    </row>
    <row r="233" spans="2:18" x14ac:dyDescent="0.25">
      <c r="B233" s="18">
        <v>10</v>
      </c>
      <c r="C233" s="19">
        <v>-0.79700000000000004</v>
      </c>
      <c r="E233" s="28">
        <f t="shared" si="64"/>
        <v>-0.69399999999999995</v>
      </c>
      <c r="F233" s="25">
        <f t="shared" si="65"/>
        <v>1</v>
      </c>
      <c r="G233" s="28">
        <f t="shared" si="66"/>
        <v>-0.69399999999999995</v>
      </c>
      <c r="H233" s="25"/>
      <c r="I233" s="18"/>
      <c r="J233" s="18"/>
      <c r="K233" s="28"/>
      <c r="L233" s="25"/>
      <c r="M233" s="28"/>
      <c r="N233" s="29"/>
      <c r="O233" s="29"/>
      <c r="P233" s="29"/>
      <c r="Q233" s="31"/>
      <c r="R233" s="30"/>
    </row>
    <row r="234" spans="2:18" x14ac:dyDescent="0.25">
      <c r="B234" s="18">
        <v>11</v>
      </c>
      <c r="C234" s="19">
        <v>-0.84599999999999997</v>
      </c>
      <c r="D234" s="19" t="s">
        <v>24</v>
      </c>
      <c r="E234" s="28">
        <f t="shared" si="64"/>
        <v>-0.82150000000000001</v>
      </c>
      <c r="F234" s="25">
        <f t="shared" si="65"/>
        <v>1</v>
      </c>
      <c r="G234" s="28">
        <f t="shared" si="66"/>
        <v>-0.82150000000000001</v>
      </c>
      <c r="H234" s="25"/>
      <c r="I234" s="18">
        <v>0</v>
      </c>
      <c r="J234" s="19">
        <v>2.1440000000000001</v>
      </c>
      <c r="K234" s="28"/>
      <c r="L234" s="25"/>
      <c r="M234" s="28"/>
      <c r="N234" s="29"/>
      <c r="O234" s="29"/>
      <c r="P234" s="29"/>
      <c r="Q234" s="31"/>
      <c r="R234" s="30"/>
    </row>
    <row r="235" spans="2:18" x14ac:dyDescent="0.25">
      <c r="B235" s="18">
        <v>12</v>
      </c>
      <c r="C235" s="19">
        <v>-0.79400000000000004</v>
      </c>
      <c r="E235" s="28">
        <f t="shared" si="64"/>
        <v>-0.82000000000000006</v>
      </c>
      <c r="F235" s="25">
        <f t="shared" si="65"/>
        <v>1</v>
      </c>
      <c r="G235" s="28">
        <f t="shared" si="66"/>
        <v>-0.82000000000000006</v>
      </c>
      <c r="H235" s="25"/>
      <c r="I235" s="18">
        <v>4</v>
      </c>
      <c r="J235" s="19">
        <v>2.1539999999999999</v>
      </c>
      <c r="K235" s="28">
        <f>AVERAGE(J234,J235)</f>
        <v>2.149</v>
      </c>
      <c r="L235" s="25">
        <f>I235-I234</f>
        <v>4</v>
      </c>
      <c r="M235" s="28">
        <f t="shared" ref="M235:M246" si="67">L235*K235</f>
        <v>8.5960000000000001</v>
      </c>
      <c r="N235" s="33"/>
      <c r="O235" s="33"/>
      <c r="P235" s="33"/>
      <c r="Q235" s="31"/>
      <c r="R235" s="30"/>
    </row>
    <row r="236" spans="2:18" x14ac:dyDescent="0.25">
      <c r="B236" s="18">
        <v>14</v>
      </c>
      <c r="C236" s="19">
        <v>-0.58599999999999997</v>
      </c>
      <c r="D236" s="19"/>
      <c r="E236" s="28">
        <f t="shared" si="64"/>
        <v>-0.69</v>
      </c>
      <c r="F236" s="25">
        <f t="shared" si="65"/>
        <v>2</v>
      </c>
      <c r="G236" s="28">
        <f t="shared" si="66"/>
        <v>-1.38</v>
      </c>
      <c r="H236" s="25"/>
      <c r="I236" s="18">
        <v>4.5</v>
      </c>
      <c r="J236" s="19">
        <v>1.6539999999999999</v>
      </c>
      <c r="K236" s="28">
        <f t="shared" ref="K236:K246" si="68">AVERAGE(J235,J236)</f>
        <v>1.9039999999999999</v>
      </c>
      <c r="L236" s="25">
        <f t="shared" ref="L236:L246" si="69">I236-I235</f>
        <v>0.5</v>
      </c>
      <c r="M236" s="28">
        <f t="shared" si="67"/>
        <v>0.95199999999999996</v>
      </c>
      <c r="N236" s="29"/>
      <c r="O236" s="29"/>
      <c r="P236" s="29"/>
      <c r="Q236" s="31"/>
      <c r="R236" s="30"/>
    </row>
    <row r="237" spans="2:18" x14ac:dyDescent="0.25">
      <c r="B237" s="18">
        <v>15</v>
      </c>
      <c r="C237" s="19">
        <v>-0.34599999999999997</v>
      </c>
      <c r="E237" s="28">
        <f t="shared" si="64"/>
        <v>-0.46599999999999997</v>
      </c>
      <c r="F237" s="25">
        <f t="shared" si="65"/>
        <v>1</v>
      </c>
      <c r="G237" s="28">
        <f t="shared" si="66"/>
        <v>-0.46599999999999997</v>
      </c>
      <c r="H237" s="17"/>
      <c r="I237" s="18">
        <v>6</v>
      </c>
      <c r="J237" s="19">
        <v>1.629</v>
      </c>
      <c r="K237" s="28">
        <f t="shared" si="68"/>
        <v>1.6415</v>
      </c>
      <c r="L237" s="25">
        <f t="shared" si="69"/>
        <v>1.5</v>
      </c>
      <c r="M237" s="28">
        <f t="shared" si="67"/>
        <v>2.46225</v>
      </c>
      <c r="N237" s="33"/>
      <c r="O237" s="33"/>
      <c r="P237" s="33"/>
      <c r="Q237" s="31"/>
      <c r="R237" s="30"/>
    </row>
    <row r="238" spans="2:18" x14ac:dyDescent="0.25">
      <c r="B238" s="18">
        <v>16</v>
      </c>
      <c r="C238" s="19">
        <v>0.314</v>
      </c>
      <c r="D238" s="19" t="s">
        <v>23</v>
      </c>
      <c r="E238" s="28">
        <f t="shared" si="64"/>
        <v>-1.5999999999999986E-2</v>
      </c>
      <c r="F238" s="25">
        <f t="shared" si="65"/>
        <v>1</v>
      </c>
      <c r="G238" s="28">
        <f t="shared" si="66"/>
        <v>-1.5999999999999986E-2</v>
      </c>
      <c r="H238" s="17"/>
      <c r="I238" s="18">
        <v>8</v>
      </c>
      <c r="J238" s="19">
        <v>-0.34599999999999997</v>
      </c>
      <c r="K238" s="28">
        <f t="shared" si="68"/>
        <v>0.64149999999999996</v>
      </c>
      <c r="L238" s="25">
        <f t="shared" si="69"/>
        <v>2</v>
      </c>
      <c r="M238" s="28">
        <f t="shared" si="67"/>
        <v>1.2829999999999999</v>
      </c>
      <c r="N238" s="33"/>
      <c r="O238" s="33"/>
      <c r="P238" s="33"/>
      <c r="Q238" s="31"/>
      <c r="R238" s="30"/>
    </row>
    <row r="239" spans="2:18" x14ac:dyDescent="0.25">
      <c r="B239" s="18">
        <v>20</v>
      </c>
      <c r="C239" s="19">
        <v>0.309</v>
      </c>
      <c r="E239" s="28">
        <f t="shared" si="64"/>
        <v>0.3115</v>
      </c>
      <c r="F239" s="25">
        <f t="shared" si="65"/>
        <v>4</v>
      </c>
      <c r="G239" s="28">
        <f t="shared" si="66"/>
        <v>1.246</v>
      </c>
      <c r="H239" s="17"/>
      <c r="I239" s="75">
        <f>I238+(J238-J239)*1.5</f>
        <v>9.7309999999999999</v>
      </c>
      <c r="J239" s="76">
        <v>-1.5</v>
      </c>
      <c r="K239" s="28">
        <f t="shared" si="68"/>
        <v>-0.92300000000000004</v>
      </c>
      <c r="L239" s="25">
        <f t="shared" si="69"/>
        <v>1.7309999999999999</v>
      </c>
      <c r="M239" s="28">
        <f t="shared" si="67"/>
        <v>-1.5977129999999999</v>
      </c>
      <c r="N239" s="29"/>
      <c r="O239" s="29"/>
      <c r="P239" s="29"/>
      <c r="R239" s="30"/>
    </row>
    <row r="240" spans="2:18" x14ac:dyDescent="0.25">
      <c r="B240" s="18">
        <v>25</v>
      </c>
      <c r="C240" s="19">
        <v>0.30399999999999999</v>
      </c>
      <c r="D240" s="19" t="s">
        <v>91</v>
      </c>
      <c r="E240" s="28">
        <f t="shared" si="64"/>
        <v>0.30649999999999999</v>
      </c>
      <c r="F240" s="25">
        <f t="shared" si="65"/>
        <v>5</v>
      </c>
      <c r="G240" s="28">
        <f t="shared" si="66"/>
        <v>1.5325</v>
      </c>
      <c r="H240" s="17"/>
      <c r="I240" s="77">
        <f>I239+1.5</f>
        <v>11.231</v>
      </c>
      <c r="J240" s="78">
        <f>J239</f>
        <v>-1.5</v>
      </c>
      <c r="K240" s="28">
        <f t="shared" si="68"/>
        <v>-1.5</v>
      </c>
      <c r="L240" s="25">
        <f t="shared" si="69"/>
        <v>1.5</v>
      </c>
      <c r="M240" s="28">
        <f t="shared" si="67"/>
        <v>-2.25</v>
      </c>
      <c r="N240" s="29"/>
      <c r="O240" s="29"/>
      <c r="P240" s="29"/>
      <c r="R240" s="30"/>
    </row>
    <row r="241" spans="2:18" x14ac:dyDescent="0.25">
      <c r="B241" s="18"/>
      <c r="C241" s="19"/>
      <c r="D241" s="19"/>
      <c r="E241" s="28"/>
      <c r="F241" s="25"/>
      <c r="G241" s="28"/>
      <c r="H241" s="17"/>
      <c r="I241" s="75">
        <f>I240+1.5</f>
        <v>12.731</v>
      </c>
      <c r="J241" s="76">
        <f>J239</f>
        <v>-1.5</v>
      </c>
      <c r="K241" s="28">
        <f t="shared" si="68"/>
        <v>-1.5</v>
      </c>
      <c r="L241" s="25">
        <f t="shared" si="69"/>
        <v>1.5</v>
      </c>
      <c r="M241" s="28">
        <f t="shared" si="67"/>
        <v>-2.25</v>
      </c>
      <c r="N241" s="29"/>
      <c r="O241" s="29"/>
      <c r="P241" s="29"/>
      <c r="R241" s="30"/>
    </row>
    <row r="242" spans="2:18" x14ac:dyDescent="0.25">
      <c r="B242" s="26"/>
      <c r="C242" s="41"/>
      <c r="D242" s="41"/>
      <c r="E242" s="28"/>
      <c r="F242" s="25"/>
      <c r="G242" s="28"/>
      <c r="I242" s="75">
        <f>I241+(J242-J241)*1.5</f>
        <v>14.231</v>
      </c>
      <c r="J242" s="79">
        <v>-0.5</v>
      </c>
      <c r="K242" s="28">
        <f t="shared" si="68"/>
        <v>-1</v>
      </c>
      <c r="L242" s="25">
        <f t="shared" si="69"/>
        <v>1.5</v>
      </c>
      <c r="M242" s="28">
        <f t="shared" si="67"/>
        <v>-1.5</v>
      </c>
      <c r="N242" s="29"/>
      <c r="O242" s="29"/>
      <c r="P242" s="29"/>
      <c r="R242" s="30"/>
    </row>
    <row r="243" spans="2:18" x14ac:dyDescent="0.25">
      <c r="B243" s="26"/>
      <c r="C243" s="41"/>
      <c r="D243" s="41"/>
      <c r="E243" s="28"/>
      <c r="F243" s="25"/>
      <c r="G243" s="28"/>
      <c r="I243" s="18">
        <v>15</v>
      </c>
      <c r="J243" s="19">
        <v>-0.34599999999999997</v>
      </c>
      <c r="K243" s="28">
        <f t="shared" si="68"/>
        <v>-0.42299999999999999</v>
      </c>
      <c r="L243" s="25">
        <f t="shared" si="69"/>
        <v>0.76900000000000013</v>
      </c>
      <c r="M243" s="28">
        <f t="shared" si="67"/>
        <v>-0.32528700000000005</v>
      </c>
      <c r="O243" s="33"/>
      <c r="P243" s="33"/>
    </row>
    <row r="244" spans="2:18" x14ac:dyDescent="0.25">
      <c r="B244" s="26"/>
      <c r="C244" s="41"/>
      <c r="D244" s="19"/>
      <c r="E244" s="28"/>
      <c r="F244" s="25"/>
      <c r="G244" s="28"/>
      <c r="I244" s="18">
        <v>16</v>
      </c>
      <c r="J244" s="19">
        <v>0.314</v>
      </c>
      <c r="K244" s="28">
        <f t="shared" si="68"/>
        <v>-1.5999999999999986E-2</v>
      </c>
      <c r="L244" s="25">
        <f t="shared" si="69"/>
        <v>1</v>
      </c>
      <c r="M244" s="28">
        <f t="shared" si="67"/>
        <v>-1.5999999999999986E-2</v>
      </c>
      <c r="O244" s="23"/>
      <c r="P244" s="23"/>
    </row>
    <row r="245" spans="2:18" x14ac:dyDescent="0.25">
      <c r="B245" s="26"/>
      <c r="C245" s="41"/>
      <c r="D245" s="41"/>
      <c r="E245" s="28"/>
      <c r="F245" s="25"/>
      <c r="G245" s="28"/>
      <c r="I245" s="18">
        <v>20</v>
      </c>
      <c r="J245" s="19">
        <v>0.309</v>
      </c>
      <c r="K245" s="28">
        <f t="shared" si="68"/>
        <v>0.3115</v>
      </c>
      <c r="L245" s="25">
        <f t="shared" si="69"/>
        <v>4</v>
      </c>
      <c r="M245" s="28">
        <f t="shared" si="67"/>
        <v>1.246</v>
      </c>
      <c r="O245" s="23"/>
      <c r="P245" s="23"/>
    </row>
    <row r="246" spans="2:18" x14ac:dyDescent="0.25">
      <c r="B246" s="26"/>
      <c r="C246" s="41"/>
      <c r="D246" s="41"/>
      <c r="E246" s="28"/>
      <c r="F246" s="25"/>
      <c r="G246" s="28"/>
      <c r="H246" s="28"/>
      <c r="I246" s="18">
        <v>25</v>
      </c>
      <c r="J246" s="19">
        <v>0.30399999999999999</v>
      </c>
      <c r="K246" s="28">
        <f t="shared" si="68"/>
        <v>0.30649999999999999</v>
      </c>
      <c r="L246" s="25">
        <f t="shared" si="69"/>
        <v>5</v>
      </c>
      <c r="M246" s="28">
        <f t="shared" si="67"/>
        <v>1.5325</v>
      </c>
      <c r="N246" s="23"/>
      <c r="O246" s="23"/>
      <c r="P246" s="23"/>
    </row>
    <row r="247" spans="2:18" x14ac:dyDescent="0.25">
      <c r="B247" s="26"/>
      <c r="C247" s="41"/>
      <c r="D247" s="41"/>
      <c r="E247" s="28"/>
      <c r="F247" s="25"/>
      <c r="G247" s="28"/>
      <c r="H247" s="28"/>
      <c r="I247" s="26"/>
      <c r="J247" s="26"/>
      <c r="K247" s="28"/>
      <c r="L247" s="25">
        <f>SUM(L228:L246)</f>
        <v>25</v>
      </c>
      <c r="M247" s="28">
        <f>SUM(M229:M246)</f>
        <v>8.1327499999999979</v>
      </c>
      <c r="N247" s="23"/>
      <c r="O247" s="23"/>
      <c r="P247" s="23"/>
    </row>
    <row r="248" spans="2:18" x14ac:dyDescent="0.25">
      <c r="B248" s="26"/>
      <c r="C248" s="41"/>
      <c r="D248" s="41"/>
      <c r="E248" s="28"/>
      <c r="F248" s="25"/>
      <c r="G248" s="28"/>
      <c r="H248" s="28"/>
      <c r="I248" s="26"/>
      <c r="J248" s="26"/>
      <c r="K248" s="28"/>
      <c r="L248" s="25"/>
      <c r="M248" s="28"/>
      <c r="N248" s="23"/>
      <c r="O248" s="23"/>
      <c r="P248" s="23"/>
    </row>
    <row r="249" spans="2:18" ht="15" x14ac:dyDescent="0.25">
      <c r="B249" s="22"/>
      <c r="C249" s="39"/>
      <c r="D249" s="39"/>
      <c r="E249" s="22"/>
      <c r="F249" s="35">
        <f>SUM(F228:F248)</f>
        <v>25</v>
      </c>
      <c r="G249" s="36">
        <f>SUM(G228:G248)</f>
        <v>11.405750000000001</v>
      </c>
      <c r="H249" s="28"/>
      <c r="I249" s="28"/>
      <c r="J249" s="22"/>
      <c r="K249" s="22"/>
      <c r="L249" s="38"/>
      <c r="M249" s="39"/>
      <c r="N249" s="23"/>
      <c r="O249" s="23"/>
      <c r="P249" s="23"/>
    </row>
    <row r="250" spans="2:18" ht="15" x14ac:dyDescent="0.25">
      <c r="B250" s="22"/>
      <c r="C250" s="39"/>
      <c r="D250" s="39"/>
      <c r="E250" s="22"/>
      <c r="F250" s="25"/>
      <c r="G250" s="28"/>
      <c r="H250" s="86" t="s">
        <v>88</v>
      </c>
      <c r="I250" s="86"/>
      <c r="J250" s="28">
        <f>G249</f>
        <v>11.405750000000001</v>
      </c>
      <c r="K250" s="28" t="s">
        <v>89</v>
      </c>
      <c r="L250" s="25">
        <f>M247</f>
        <v>8.1327499999999979</v>
      </c>
      <c r="M250" s="28">
        <f>J250-L250</f>
        <v>3.2730000000000032</v>
      </c>
      <c r="N250" s="33"/>
      <c r="O250" s="23"/>
      <c r="P250" s="23"/>
    </row>
    <row r="251" spans="2:18" ht="15" x14ac:dyDescent="0.25">
      <c r="B251" s="17" t="s">
        <v>78</v>
      </c>
      <c r="C251" s="17"/>
      <c r="D251" s="84">
        <v>0.9</v>
      </c>
      <c r="E251" s="84"/>
      <c r="J251" s="22"/>
      <c r="K251" s="22"/>
      <c r="L251" s="22"/>
      <c r="M251" s="22"/>
      <c r="N251" s="23"/>
      <c r="O251" s="23"/>
      <c r="P251" s="23"/>
    </row>
    <row r="252" spans="2:18" x14ac:dyDescent="0.25">
      <c r="B252" s="85" t="s">
        <v>22</v>
      </c>
      <c r="C252" s="85"/>
      <c r="D252" s="85"/>
      <c r="E252" s="85"/>
      <c r="F252" s="85"/>
      <c r="G252" s="85"/>
      <c r="H252" s="20" t="s">
        <v>90</v>
      </c>
      <c r="I252" s="85" t="s">
        <v>79</v>
      </c>
      <c r="J252" s="85"/>
      <c r="K252" s="85"/>
      <c r="L252" s="85"/>
      <c r="M252" s="85"/>
      <c r="N252" s="24"/>
      <c r="O252" s="24"/>
      <c r="P252" s="29">
        <f>I264-I262</f>
        <v>3</v>
      </c>
    </row>
    <row r="253" spans="2:18" x14ac:dyDescent="0.25">
      <c r="B253" s="18">
        <v>0</v>
      </c>
      <c r="C253" s="19">
        <v>0.46200000000000002</v>
      </c>
      <c r="D253" s="19" t="s">
        <v>91</v>
      </c>
      <c r="E253" s="25"/>
      <c r="F253" s="25"/>
      <c r="G253" s="25"/>
      <c r="H253" s="25"/>
      <c r="I253" s="26"/>
      <c r="J253" s="27"/>
      <c r="K253" s="28"/>
      <c r="L253" s="25"/>
      <c r="M253" s="28"/>
      <c r="N253" s="29"/>
      <c r="O253" s="29"/>
      <c r="P253" s="29"/>
      <c r="R253" s="30"/>
    </row>
    <row r="254" spans="2:18" x14ac:dyDescent="0.25">
      <c r="B254" s="18">
        <v>5</v>
      </c>
      <c r="C254" s="19">
        <v>0.45900000000000002</v>
      </c>
      <c r="D254" s="19"/>
      <c r="E254" s="28">
        <f>(C253+C254)/2</f>
        <v>0.46050000000000002</v>
      </c>
      <c r="F254" s="25">
        <f>B254-B253</f>
        <v>5</v>
      </c>
      <c r="G254" s="28">
        <f>E254*F254</f>
        <v>2.3025000000000002</v>
      </c>
      <c r="H254" s="25"/>
      <c r="I254" s="18"/>
      <c r="J254" s="18"/>
      <c r="K254" s="28"/>
      <c r="L254" s="25"/>
      <c r="M254" s="28"/>
      <c r="N254" s="29"/>
      <c r="O254" s="29"/>
      <c r="P254" s="29"/>
      <c r="Q254" s="31"/>
      <c r="R254" s="30"/>
    </row>
    <row r="255" spans="2:18" x14ac:dyDescent="0.25">
      <c r="B255" s="18">
        <v>10</v>
      </c>
      <c r="C255" s="19">
        <v>0.45200000000000001</v>
      </c>
      <c r="D255" s="19" t="s">
        <v>25</v>
      </c>
      <c r="E255" s="28">
        <f t="shared" ref="E255:E265" si="70">(C254+C255)/2</f>
        <v>0.45550000000000002</v>
      </c>
      <c r="F255" s="25">
        <f t="shared" ref="F255:F265" si="71">B255-B254</f>
        <v>5</v>
      </c>
      <c r="G255" s="28">
        <f t="shared" ref="G255:G265" si="72">E255*F255</f>
        <v>2.2774999999999999</v>
      </c>
      <c r="H255" s="25"/>
      <c r="I255" s="18"/>
      <c r="J255" s="18"/>
      <c r="K255" s="28"/>
      <c r="L255" s="25"/>
      <c r="M255" s="28"/>
      <c r="N255" s="29"/>
      <c r="O255" s="29"/>
      <c r="P255" s="29"/>
      <c r="Q255" s="31"/>
      <c r="R255" s="30"/>
    </row>
    <row r="256" spans="2:18" x14ac:dyDescent="0.25">
      <c r="B256" s="18">
        <v>11</v>
      </c>
      <c r="C256" s="19">
        <v>-0.14799999999999999</v>
      </c>
      <c r="D256" s="19"/>
      <c r="E256" s="28">
        <f t="shared" si="70"/>
        <v>0.15200000000000002</v>
      </c>
      <c r="F256" s="25">
        <f t="shared" si="71"/>
        <v>1</v>
      </c>
      <c r="G256" s="28">
        <f t="shared" si="72"/>
        <v>0.15200000000000002</v>
      </c>
      <c r="H256" s="25"/>
      <c r="I256" s="18"/>
      <c r="J256" s="18"/>
      <c r="K256" s="28"/>
      <c r="L256" s="25"/>
      <c r="M256" s="28"/>
      <c r="N256" s="29"/>
      <c r="O256" s="29"/>
      <c r="P256" s="29"/>
      <c r="Q256" s="31"/>
      <c r="R256" s="30"/>
    </row>
    <row r="257" spans="2:18" x14ac:dyDescent="0.25">
      <c r="B257" s="18">
        <v>12</v>
      </c>
      <c r="C257" s="19">
        <v>-0.39900000000000002</v>
      </c>
      <c r="D257" s="19"/>
      <c r="E257" s="28">
        <f t="shared" si="70"/>
        <v>-0.27350000000000002</v>
      </c>
      <c r="F257" s="25">
        <f t="shared" si="71"/>
        <v>1</v>
      </c>
      <c r="G257" s="28">
        <f t="shared" si="72"/>
        <v>-0.27350000000000002</v>
      </c>
      <c r="H257" s="25"/>
      <c r="I257" s="18"/>
      <c r="J257" s="18"/>
      <c r="K257" s="28"/>
      <c r="L257" s="25"/>
      <c r="M257" s="28"/>
      <c r="N257" s="29"/>
      <c r="O257" s="29"/>
      <c r="P257" s="29"/>
      <c r="Q257" s="31"/>
      <c r="R257" s="30"/>
    </row>
    <row r="258" spans="2:18" x14ac:dyDescent="0.25">
      <c r="B258" s="18">
        <v>13</v>
      </c>
      <c r="C258" s="19">
        <v>-0.59299999999999997</v>
      </c>
      <c r="D258" s="19"/>
      <c r="E258" s="28">
        <f t="shared" si="70"/>
        <v>-0.496</v>
      </c>
      <c r="F258" s="25">
        <f t="shared" si="71"/>
        <v>1</v>
      </c>
      <c r="G258" s="28">
        <f t="shared" si="72"/>
        <v>-0.496</v>
      </c>
      <c r="H258" s="25"/>
      <c r="I258" s="18"/>
      <c r="J258" s="18"/>
      <c r="K258" s="28"/>
      <c r="L258" s="25"/>
      <c r="M258" s="28"/>
      <c r="N258" s="29"/>
      <c r="O258" s="29"/>
      <c r="P258" s="29"/>
      <c r="Q258" s="31"/>
      <c r="R258" s="30"/>
    </row>
    <row r="259" spans="2:18" x14ac:dyDescent="0.25">
      <c r="B259" s="18">
        <v>14</v>
      </c>
      <c r="C259" s="19">
        <v>-0.64800000000000002</v>
      </c>
      <c r="D259" s="19" t="s">
        <v>24</v>
      </c>
      <c r="E259" s="28">
        <f t="shared" si="70"/>
        <v>-0.62050000000000005</v>
      </c>
      <c r="F259" s="25">
        <f t="shared" si="71"/>
        <v>1</v>
      </c>
      <c r="G259" s="28">
        <f t="shared" si="72"/>
        <v>-0.62050000000000005</v>
      </c>
      <c r="H259" s="25"/>
      <c r="I259" s="18">
        <v>0</v>
      </c>
      <c r="J259" s="19">
        <v>0.46200000000000002</v>
      </c>
      <c r="K259" s="28"/>
      <c r="L259" s="25"/>
      <c r="M259" s="28"/>
      <c r="N259" s="29"/>
      <c r="O259" s="29"/>
      <c r="P259" s="29"/>
      <c r="Q259" s="31"/>
      <c r="R259" s="30"/>
    </row>
    <row r="260" spans="2:18" x14ac:dyDescent="0.25">
      <c r="B260" s="18">
        <v>15</v>
      </c>
      <c r="C260" s="19">
        <v>-0.59799999999999998</v>
      </c>
      <c r="E260" s="28">
        <f t="shared" si="70"/>
        <v>-0.623</v>
      </c>
      <c r="F260" s="25">
        <f t="shared" si="71"/>
        <v>1</v>
      </c>
      <c r="G260" s="28">
        <f t="shared" si="72"/>
        <v>-0.623</v>
      </c>
      <c r="H260" s="25"/>
      <c r="I260" s="18">
        <v>5</v>
      </c>
      <c r="J260" s="19">
        <v>0.45900000000000002</v>
      </c>
      <c r="K260" s="28">
        <f t="shared" ref="K260:K267" si="73">AVERAGE(J259,J260)</f>
        <v>0.46050000000000002</v>
      </c>
      <c r="L260" s="25">
        <f t="shared" ref="L260:L267" si="74">I260-I259</f>
        <v>5</v>
      </c>
      <c r="M260" s="28">
        <f t="shared" ref="M260:M267" si="75">L260*K260</f>
        <v>2.3025000000000002</v>
      </c>
      <c r="N260" s="29"/>
      <c r="O260" s="29"/>
      <c r="P260" s="29"/>
      <c r="Q260" s="31"/>
      <c r="R260" s="30"/>
    </row>
    <row r="261" spans="2:18" x14ac:dyDescent="0.25">
      <c r="B261" s="18">
        <v>16</v>
      </c>
      <c r="C261" s="19">
        <v>-0.44800000000000001</v>
      </c>
      <c r="D261" s="19"/>
      <c r="E261" s="28">
        <f t="shared" si="70"/>
        <v>-0.52300000000000002</v>
      </c>
      <c r="F261" s="25">
        <f t="shared" si="71"/>
        <v>1</v>
      </c>
      <c r="G261" s="28">
        <f t="shared" si="72"/>
        <v>-0.52300000000000002</v>
      </c>
      <c r="H261" s="25"/>
      <c r="I261" s="18">
        <v>9.75</v>
      </c>
      <c r="J261" s="19">
        <v>0.45200000000000001</v>
      </c>
      <c r="K261" s="28">
        <f t="shared" si="73"/>
        <v>0.45550000000000002</v>
      </c>
      <c r="L261" s="25">
        <f t="shared" si="74"/>
        <v>4.75</v>
      </c>
      <c r="M261" s="28">
        <f t="shared" si="75"/>
        <v>2.1636250000000001</v>
      </c>
      <c r="N261" s="33"/>
      <c r="O261" s="33"/>
      <c r="P261" s="33"/>
      <c r="Q261" s="31"/>
      <c r="R261" s="30"/>
    </row>
    <row r="262" spans="2:18" x14ac:dyDescent="0.25">
      <c r="B262" s="18">
        <v>17</v>
      </c>
      <c r="C262" s="19">
        <v>-0.16800000000000001</v>
      </c>
      <c r="D262" s="19"/>
      <c r="E262" s="28">
        <f t="shared" si="70"/>
        <v>-0.308</v>
      </c>
      <c r="F262" s="25">
        <f t="shared" si="71"/>
        <v>1</v>
      </c>
      <c r="G262" s="28">
        <f t="shared" si="72"/>
        <v>-0.308</v>
      </c>
      <c r="H262" s="25"/>
      <c r="I262" s="75">
        <f>I261+(J261-J262)*1.5</f>
        <v>12.678000000000001</v>
      </c>
      <c r="J262" s="76">
        <v>-1.5</v>
      </c>
      <c r="K262" s="28">
        <f t="shared" si="73"/>
        <v>-0.52400000000000002</v>
      </c>
      <c r="L262" s="25">
        <f t="shared" si="74"/>
        <v>2.9280000000000008</v>
      </c>
      <c r="M262" s="28">
        <f t="shared" si="75"/>
        <v>-1.5342720000000005</v>
      </c>
      <c r="N262" s="29"/>
      <c r="O262" s="29"/>
      <c r="P262" s="29"/>
      <c r="Q262" s="31"/>
      <c r="R262" s="30"/>
    </row>
    <row r="263" spans="2:18" x14ac:dyDescent="0.25">
      <c r="B263" s="18">
        <v>18</v>
      </c>
      <c r="C263" s="19">
        <v>0.40100000000000002</v>
      </c>
      <c r="D263" s="19" t="s">
        <v>23</v>
      </c>
      <c r="E263" s="28">
        <f t="shared" si="70"/>
        <v>0.11650000000000001</v>
      </c>
      <c r="F263" s="25">
        <f t="shared" si="71"/>
        <v>1</v>
      </c>
      <c r="G263" s="28">
        <f t="shared" si="72"/>
        <v>0.11650000000000001</v>
      </c>
      <c r="H263" s="17"/>
      <c r="I263" s="77">
        <f>I262+1.5</f>
        <v>14.178000000000001</v>
      </c>
      <c r="J263" s="78">
        <f>J262</f>
        <v>-1.5</v>
      </c>
      <c r="K263" s="28">
        <f t="shared" si="73"/>
        <v>-1.5</v>
      </c>
      <c r="L263" s="25">
        <f t="shared" si="74"/>
        <v>1.5</v>
      </c>
      <c r="M263" s="28">
        <f t="shared" si="75"/>
        <v>-2.25</v>
      </c>
      <c r="N263" s="33"/>
      <c r="O263" s="33"/>
      <c r="P263" s="33"/>
      <c r="Q263" s="31"/>
      <c r="R263" s="30"/>
    </row>
    <row r="264" spans="2:18" x14ac:dyDescent="0.25">
      <c r="B264" s="18">
        <v>25</v>
      </c>
      <c r="C264" s="19">
        <v>0.40699999999999997</v>
      </c>
      <c r="D264" s="19"/>
      <c r="E264" s="28">
        <f t="shared" si="70"/>
        <v>0.40400000000000003</v>
      </c>
      <c r="F264" s="25">
        <f t="shared" si="71"/>
        <v>7</v>
      </c>
      <c r="G264" s="28">
        <f t="shared" si="72"/>
        <v>2.8280000000000003</v>
      </c>
      <c r="H264" s="17"/>
      <c r="I264" s="75">
        <f>I263+1.5</f>
        <v>15.678000000000001</v>
      </c>
      <c r="J264" s="76">
        <f>J262</f>
        <v>-1.5</v>
      </c>
      <c r="K264" s="28">
        <f t="shared" si="73"/>
        <v>-1.5</v>
      </c>
      <c r="L264" s="25">
        <f t="shared" si="74"/>
        <v>1.5</v>
      </c>
      <c r="M264" s="28">
        <f t="shared" si="75"/>
        <v>-2.25</v>
      </c>
      <c r="N264" s="33"/>
      <c r="O264" s="33"/>
      <c r="P264" s="33"/>
      <c r="Q264" s="31"/>
      <c r="R264" s="30"/>
    </row>
    <row r="265" spans="2:18" x14ac:dyDescent="0.25">
      <c r="B265" s="18">
        <v>30</v>
      </c>
      <c r="C265" s="19">
        <v>0.41199999999999998</v>
      </c>
      <c r="D265" s="19" t="s">
        <v>91</v>
      </c>
      <c r="E265" s="28">
        <f t="shared" si="70"/>
        <v>0.40949999999999998</v>
      </c>
      <c r="F265" s="25">
        <f t="shared" si="71"/>
        <v>5</v>
      </c>
      <c r="G265" s="28">
        <f t="shared" si="72"/>
        <v>2.0474999999999999</v>
      </c>
      <c r="H265" s="17"/>
      <c r="I265" s="75">
        <f>I264+(J265-J264)*1.5</f>
        <v>18.527999999999999</v>
      </c>
      <c r="J265" s="79">
        <v>0.4</v>
      </c>
      <c r="K265" s="28">
        <f t="shared" si="73"/>
        <v>-0.55000000000000004</v>
      </c>
      <c r="L265" s="25">
        <f t="shared" si="74"/>
        <v>2.8499999999999979</v>
      </c>
      <c r="M265" s="28">
        <f t="shared" si="75"/>
        <v>-1.567499999999999</v>
      </c>
      <c r="N265" s="29"/>
      <c r="O265" s="29"/>
      <c r="P265" s="29"/>
      <c r="R265" s="30"/>
    </row>
    <row r="266" spans="2:18" x14ac:dyDescent="0.25">
      <c r="B266" s="18"/>
      <c r="C266" s="19"/>
      <c r="D266" s="19"/>
      <c r="E266" s="28"/>
      <c r="F266" s="25"/>
      <c r="G266" s="28"/>
      <c r="H266" s="17"/>
      <c r="I266" s="18">
        <v>25</v>
      </c>
      <c r="J266" s="19">
        <v>0.40699999999999997</v>
      </c>
      <c r="K266" s="28">
        <f t="shared" si="73"/>
        <v>0.40349999999999997</v>
      </c>
      <c r="L266" s="25">
        <f t="shared" si="74"/>
        <v>6.4720000000000013</v>
      </c>
      <c r="M266" s="28">
        <f t="shared" si="75"/>
        <v>2.6114520000000003</v>
      </c>
      <c r="N266" s="29"/>
      <c r="O266" s="29"/>
      <c r="P266" s="29"/>
      <c r="R266" s="30"/>
    </row>
    <row r="267" spans="2:18" x14ac:dyDescent="0.25">
      <c r="B267" s="18"/>
      <c r="C267" s="19"/>
      <c r="E267" s="28"/>
      <c r="F267" s="25"/>
      <c r="G267" s="28"/>
      <c r="H267" s="17"/>
      <c r="I267" s="18">
        <v>30</v>
      </c>
      <c r="J267" s="19">
        <v>0.41199999999999998</v>
      </c>
      <c r="K267" s="28">
        <f t="shared" si="73"/>
        <v>0.40949999999999998</v>
      </c>
      <c r="L267" s="25">
        <f t="shared" si="74"/>
        <v>5</v>
      </c>
      <c r="M267" s="28">
        <f t="shared" si="75"/>
        <v>2.0474999999999999</v>
      </c>
      <c r="N267" s="29"/>
      <c r="O267" s="29"/>
      <c r="P267" s="29"/>
      <c r="R267" s="30"/>
    </row>
    <row r="268" spans="2:18" x14ac:dyDescent="0.25">
      <c r="B268" s="26"/>
      <c r="C268" s="41"/>
      <c r="D268" s="41"/>
      <c r="E268" s="28"/>
      <c r="F268" s="25"/>
      <c r="G268" s="28"/>
      <c r="I268" s="26"/>
      <c r="J268" s="26"/>
      <c r="K268" s="28"/>
      <c r="L268" s="25"/>
      <c r="M268" s="28"/>
      <c r="N268" s="29"/>
      <c r="O268" s="29"/>
      <c r="P268" s="29"/>
      <c r="R268" s="30"/>
    </row>
    <row r="269" spans="2:18" x14ac:dyDescent="0.25">
      <c r="B269" s="26"/>
      <c r="C269" s="41"/>
      <c r="E269" s="28"/>
      <c r="F269" s="25"/>
      <c r="G269" s="28"/>
      <c r="I269" s="26"/>
      <c r="J269" s="26"/>
      <c r="K269" s="28"/>
      <c r="L269" s="25"/>
      <c r="M269" s="28"/>
      <c r="O269" s="33"/>
      <c r="P269" s="33"/>
    </row>
    <row r="270" spans="2:18" x14ac:dyDescent="0.25">
      <c r="B270" s="26"/>
      <c r="C270" s="41"/>
      <c r="D270" s="41"/>
      <c r="E270" s="28"/>
      <c r="F270" s="25"/>
      <c r="G270" s="28"/>
      <c r="I270" s="26"/>
      <c r="J270" s="26"/>
      <c r="K270" s="28"/>
      <c r="L270" s="25"/>
      <c r="M270" s="28"/>
      <c r="O270" s="23"/>
      <c r="P270" s="23"/>
    </row>
    <row r="271" spans="2:18" x14ac:dyDescent="0.25">
      <c r="B271" s="26"/>
      <c r="C271" s="41"/>
      <c r="D271" s="41"/>
      <c r="E271" s="28"/>
      <c r="F271" s="25"/>
      <c r="G271" s="28"/>
      <c r="I271" s="26"/>
      <c r="J271" s="26"/>
      <c r="K271" s="28"/>
      <c r="L271" s="25"/>
      <c r="M271" s="28"/>
      <c r="O271" s="23"/>
      <c r="P271" s="23"/>
    </row>
    <row r="272" spans="2:18" x14ac:dyDescent="0.25">
      <c r="B272" s="26"/>
      <c r="C272" s="41"/>
      <c r="D272" s="41"/>
      <c r="E272" s="28"/>
      <c r="F272" s="25"/>
      <c r="G272" s="28"/>
      <c r="H272" s="28"/>
      <c r="I272" s="26"/>
      <c r="J272" s="26"/>
      <c r="K272" s="28"/>
      <c r="L272" s="25"/>
      <c r="M272" s="28"/>
      <c r="N272" s="23"/>
      <c r="O272" s="23"/>
      <c r="P272" s="23"/>
    </row>
    <row r="273" spans="2:18" x14ac:dyDescent="0.25">
      <c r="B273" s="26"/>
      <c r="C273" s="41"/>
      <c r="D273" s="41"/>
      <c r="E273" s="28"/>
      <c r="F273" s="25"/>
      <c r="G273" s="28"/>
      <c r="H273" s="28"/>
      <c r="I273" s="26"/>
      <c r="J273" s="26"/>
      <c r="K273" s="28"/>
      <c r="L273" s="25">
        <f>SUM(L254:L272)</f>
        <v>30</v>
      </c>
      <c r="M273" s="28">
        <f>SUM(M255:M272)</f>
        <v>1.5233050000000006</v>
      </c>
      <c r="N273" s="23"/>
      <c r="O273" s="23"/>
      <c r="P273" s="23"/>
    </row>
    <row r="274" spans="2:18" x14ac:dyDescent="0.25">
      <c r="B274" s="26"/>
      <c r="C274" s="41"/>
      <c r="D274" s="41"/>
      <c r="E274" s="28"/>
      <c r="F274" s="25"/>
      <c r="G274" s="28"/>
      <c r="H274" s="28"/>
      <c r="I274" s="26"/>
      <c r="J274" s="26"/>
      <c r="K274" s="28"/>
      <c r="L274" s="25"/>
      <c r="M274" s="28"/>
      <c r="N274" s="23"/>
      <c r="O274" s="23"/>
      <c r="P274" s="23"/>
    </row>
    <row r="275" spans="2:18" ht="15" x14ac:dyDescent="0.25">
      <c r="B275" s="22"/>
      <c r="C275" s="39"/>
      <c r="D275" s="39"/>
      <c r="E275" s="22"/>
      <c r="F275" s="35">
        <f>SUM(F254:F274)</f>
        <v>30</v>
      </c>
      <c r="G275" s="36">
        <f>SUM(G254:G274)</f>
        <v>6.879999999999999</v>
      </c>
      <c r="H275" s="28"/>
      <c r="I275" s="28"/>
      <c r="J275" s="22"/>
      <c r="K275" s="22"/>
      <c r="L275" s="38"/>
      <c r="M275" s="39"/>
      <c r="N275" s="23"/>
      <c r="O275" s="23"/>
      <c r="P275" s="23"/>
    </row>
    <row r="276" spans="2:18" ht="15" x14ac:dyDescent="0.25">
      <c r="B276" s="22"/>
      <c r="C276" s="39"/>
      <c r="D276" s="39"/>
      <c r="E276" s="22"/>
      <c r="F276" s="25"/>
      <c r="G276" s="28"/>
      <c r="H276" s="86" t="s">
        <v>88</v>
      </c>
      <c r="I276" s="86"/>
      <c r="J276" s="28">
        <f>G275</f>
        <v>6.879999999999999</v>
      </c>
      <c r="K276" s="28" t="s">
        <v>89</v>
      </c>
      <c r="L276" s="25">
        <f>M273</f>
        <v>1.5233050000000006</v>
      </c>
      <c r="M276" s="28">
        <f>J276-L276</f>
        <v>5.3566949999999984</v>
      </c>
      <c r="N276" s="33"/>
      <c r="O276" s="23"/>
      <c r="P276" s="23"/>
    </row>
    <row r="277" spans="2:18" x14ac:dyDescent="0.25">
      <c r="B277" s="18"/>
      <c r="C277" s="19"/>
      <c r="D277" s="19"/>
      <c r="E277" s="28"/>
      <c r="F277" s="25"/>
      <c r="G277" s="28"/>
      <c r="H277" s="25"/>
      <c r="I277" s="25"/>
      <c r="J277" s="28"/>
      <c r="K277" s="28"/>
      <c r="L277" s="25"/>
      <c r="M277" s="28"/>
      <c r="N277" s="29"/>
      <c r="O277" s="29"/>
      <c r="P277" s="29"/>
      <c r="Q277" s="31"/>
      <c r="R277" s="30"/>
    </row>
    <row r="278" spans="2:18" ht="15" x14ac:dyDescent="0.25">
      <c r="B278" s="17" t="s">
        <v>78</v>
      </c>
      <c r="C278" s="17"/>
      <c r="D278" s="84">
        <v>1</v>
      </c>
      <c r="E278" s="84"/>
      <c r="J278" s="22"/>
      <c r="K278" s="22"/>
      <c r="L278" s="22"/>
      <c r="M278" s="22"/>
      <c r="N278" s="23"/>
      <c r="O278" s="23"/>
      <c r="P278" s="23"/>
    </row>
    <row r="279" spans="2:18" x14ac:dyDescent="0.25">
      <c r="B279" s="85" t="s">
        <v>22</v>
      </c>
      <c r="C279" s="85"/>
      <c r="D279" s="85"/>
      <c r="E279" s="85"/>
      <c r="F279" s="85"/>
      <c r="G279" s="85"/>
      <c r="H279" s="20" t="s">
        <v>90</v>
      </c>
      <c r="I279" s="85" t="s">
        <v>79</v>
      </c>
      <c r="J279" s="85"/>
      <c r="K279" s="85"/>
      <c r="L279" s="85"/>
      <c r="M279" s="85"/>
      <c r="N279" s="24"/>
      <c r="O279" s="24"/>
      <c r="P279" s="29">
        <f>I291-I289</f>
        <v>3.4094999999999995</v>
      </c>
    </row>
    <row r="280" spans="2:18" x14ac:dyDescent="0.25">
      <c r="B280" s="18">
        <v>0</v>
      </c>
      <c r="C280" s="19">
        <v>0.498</v>
      </c>
      <c r="D280" s="19" t="s">
        <v>91</v>
      </c>
      <c r="E280" s="25"/>
      <c r="F280" s="25"/>
      <c r="G280" s="25"/>
      <c r="H280" s="25"/>
      <c r="I280" s="26"/>
      <c r="J280" s="27"/>
      <c r="K280" s="28"/>
      <c r="L280" s="25"/>
      <c r="M280" s="28"/>
      <c r="N280" s="29"/>
      <c r="O280" s="29"/>
      <c r="P280" s="29"/>
      <c r="R280" s="30"/>
    </row>
    <row r="281" spans="2:18" x14ac:dyDescent="0.25">
      <c r="B281" s="18">
        <v>5</v>
      </c>
      <c r="C281" s="19">
        <v>0.503</v>
      </c>
      <c r="D281" s="19"/>
      <c r="E281" s="28">
        <f>(C280+C281)/2</f>
        <v>0.50049999999999994</v>
      </c>
      <c r="F281" s="25">
        <f>B281-B280</f>
        <v>5</v>
      </c>
      <c r="G281" s="28">
        <f>E281*F281</f>
        <v>2.5024999999999995</v>
      </c>
      <c r="H281" s="25"/>
      <c r="I281" s="18"/>
      <c r="J281" s="18"/>
      <c r="K281" s="28"/>
      <c r="L281" s="25"/>
      <c r="M281" s="28"/>
      <c r="N281" s="29"/>
      <c r="O281" s="29"/>
      <c r="P281" s="29"/>
      <c r="Q281" s="31"/>
      <c r="R281" s="30"/>
    </row>
    <row r="282" spans="2:18" x14ac:dyDescent="0.25">
      <c r="B282" s="18">
        <v>10</v>
      </c>
      <c r="C282" s="19">
        <v>0.51300000000000001</v>
      </c>
      <c r="D282" s="19" t="s">
        <v>25</v>
      </c>
      <c r="E282" s="28">
        <f t="shared" ref="E282:E291" si="76">(C281+C282)/2</f>
        <v>0.50800000000000001</v>
      </c>
      <c r="F282" s="25">
        <f t="shared" ref="F282:F291" si="77">B282-B281</f>
        <v>5</v>
      </c>
      <c r="G282" s="28">
        <f t="shared" ref="G282:G291" si="78">E282*F282</f>
        <v>2.54</v>
      </c>
      <c r="H282" s="25"/>
      <c r="I282" s="18"/>
      <c r="J282" s="18"/>
      <c r="K282" s="28"/>
      <c r="L282" s="25"/>
      <c r="M282" s="28"/>
      <c r="N282" s="29"/>
      <c r="O282" s="29"/>
      <c r="P282" s="29"/>
      <c r="Q282" s="31"/>
      <c r="R282" s="30"/>
    </row>
    <row r="283" spans="2:18" x14ac:dyDescent="0.25">
      <c r="B283" s="18">
        <v>11</v>
      </c>
      <c r="C283" s="19">
        <v>-0.22700000000000001</v>
      </c>
      <c r="D283" s="19"/>
      <c r="E283" s="28">
        <f t="shared" si="76"/>
        <v>0.14300000000000002</v>
      </c>
      <c r="F283" s="25">
        <f t="shared" si="77"/>
        <v>1</v>
      </c>
      <c r="G283" s="28">
        <f t="shared" si="78"/>
        <v>0.14300000000000002</v>
      </c>
      <c r="H283" s="25"/>
      <c r="I283" s="18"/>
      <c r="J283" s="18"/>
      <c r="K283" s="28"/>
      <c r="L283" s="25"/>
      <c r="M283" s="28"/>
      <c r="N283" s="29"/>
      <c r="O283" s="29"/>
      <c r="P283" s="29"/>
      <c r="Q283" s="31"/>
      <c r="R283" s="30"/>
    </row>
    <row r="284" spans="2:18" x14ac:dyDescent="0.25">
      <c r="B284" s="18">
        <v>12</v>
      </c>
      <c r="C284" s="28">
        <v>-0.45800000000000002</v>
      </c>
      <c r="E284" s="28">
        <f t="shared" si="76"/>
        <v>-0.34250000000000003</v>
      </c>
      <c r="F284" s="25">
        <f t="shared" si="77"/>
        <v>1</v>
      </c>
      <c r="G284" s="28">
        <f t="shared" si="78"/>
        <v>-0.34250000000000003</v>
      </c>
      <c r="H284" s="25"/>
      <c r="I284" s="18"/>
      <c r="J284" s="18"/>
      <c r="K284" s="28"/>
      <c r="L284" s="25"/>
      <c r="M284" s="28"/>
      <c r="N284" s="29"/>
      <c r="O284" s="29"/>
      <c r="P284" s="29"/>
      <c r="Q284" s="31"/>
      <c r="R284" s="30"/>
    </row>
    <row r="285" spans="2:18" x14ac:dyDescent="0.25">
      <c r="B285" s="18">
        <v>14</v>
      </c>
      <c r="C285" s="19">
        <v>-0.65200000000000002</v>
      </c>
      <c r="D285" s="19"/>
      <c r="E285" s="28">
        <f t="shared" si="76"/>
        <v>-0.55500000000000005</v>
      </c>
      <c r="F285" s="25">
        <f t="shared" si="77"/>
        <v>2</v>
      </c>
      <c r="G285" s="28">
        <f t="shared" si="78"/>
        <v>-1.1100000000000001</v>
      </c>
      <c r="H285" s="25"/>
      <c r="I285" s="18"/>
      <c r="J285" s="18"/>
      <c r="K285" s="28"/>
      <c r="L285" s="25"/>
      <c r="M285" s="28"/>
      <c r="N285" s="29"/>
      <c r="O285" s="29"/>
      <c r="P285" s="29"/>
      <c r="Q285" s="31"/>
      <c r="R285" s="30"/>
    </row>
    <row r="286" spans="2:18" x14ac:dyDescent="0.25">
      <c r="B286" s="18">
        <v>15</v>
      </c>
      <c r="C286" s="19">
        <v>-0.70699999999999996</v>
      </c>
      <c r="D286" s="19" t="s">
        <v>24</v>
      </c>
      <c r="E286" s="28">
        <f t="shared" si="76"/>
        <v>-0.67949999999999999</v>
      </c>
      <c r="F286" s="25">
        <f t="shared" si="77"/>
        <v>1</v>
      </c>
      <c r="G286" s="28">
        <f t="shared" si="78"/>
        <v>-0.67949999999999999</v>
      </c>
      <c r="H286" s="25"/>
      <c r="I286" s="18">
        <v>0</v>
      </c>
      <c r="J286" s="19">
        <v>0.498</v>
      </c>
      <c r="K286" s="28"/>
      <c r="L286" s="25"/>
      <c r="M286" s="28"/>
      <c r="N286" s="29"/>
      <c r="O286" s="29"/>
      <c r="P286" s="29"/>
      <c r="Q286" s="31"/>
      <c r="R286" s="30"/>
    </row>
    <row r="287" spans="2:18" x14ac:dyDescent="0.25">
      <c r="B287" s="18">
        <v>16</v>
      </c>
      <c r="C287" s="19">
        <v>-0.64700000000000002</v>
      </c>
      <c r="D287" s="19"/>
      <c r="E287" s="28">
        <f t="shared" si="76"/>
        <v>-0.67700000000000005</v>
      </c>
      <c r="F287" s="25">
        <f t="shared" si="77"/>
        <v>1</v>
      </c>
      <c r="G287" s="28">
        <f t="shared" si="78"/>
        <v>-0.67700000000000005</v>
      </c>
      <c r="H287" s="25"/>
      <c r="I287" s="18">
        <v>5</v>
      </c>
      <c r="J287" s="19">
        <v>0.503</v>
      </c>
      <c r="K287" s="28">
        <f t="shared" ref="K287:K296" si="79">AVERAGE(J286,J287)</f>
        <v>0.50049999999999994</v>
      </c>
      <c r="L287" s="25">
        <f t="shared" ref="L287:L296" si="80">I287-I286</f>
        <v>5</v>
      </c>
      <c r="M287" s="28">
        <f t="shared" ref="M287:M296" si="81">L287*K287</f>
        <v>2.5024999999999995</v>
      </c>
      <c r="N287" s="29"/>
      <c r="O287" s="29"/>
      <c r="P287" s="29"/>
      <c r="Q287" s="31"/>
      <c r="R287" s="30"/>
    </row>
    <row r="288" spans="2:18" x14ac:dyDescent="0.25">
      <c r="B288" s="18">
        <v>17</v>
      </c>
      <c r="C288" s="19">
        <v>-0.47699999999999998</v>
      </c>
      <c r="E288" s="28">
        <f t="shared" si="76"/>
        <v>-0.56200000000000006</v>
      </c>
      <c r="F288" s="25">
        <f t="shared" si="77"/>
        <v>1</v>
      </c>
      <c r="G288" s="28">
        <f t="shared" si="78"/>
        <v>-0.56200000000000006</v>
      </c>
      <c r="H288" s="25"/>
      <c r="I288" s="18">
        <v>10</v>
      </c>
      <c r="J288" s="19">
        <v>0.51300000000000001</v>
      </c>
      <c r="K288" s="28">
        <f t="shared" si="79"/>
        <v>0.50800000000000001</v>
      </c>
      <c r="L288" s="25">
        <f t="shared" si="80"/>
        <v>5</v>
      </c>
      <c r="M288" s="28">
        <f t="shared" si="81"/>
        <v>2.54</v>
      </c>
      <c r="N288" s="33"/>
      <c r="O288" s="33"/>
      <c r="P288" s="33"/>
      <c r="Q288" s="31"/>
      <c r="R288" s="30"/>
    </row>
    <row r="289" spans="2:18" x14ac:dyDescent="0.25">
      <c r="B289" s="18">
        <v>18</v>
      </c>
      <c r="C289" s="19">
        <v>-0.22800000000000001</v>
      </c>
      <c r="D289" s="19"/>
      <c r="E289" s="28">
        <f t="shared" si="76"/>
        <v>-0.35249999999999998</v>
      </c>
      <c r="F289" s="25">
        <f t="shared" si="77"/>
        <v>1</v>
      </c>
      <c r="G289" s="28">
        <f t="shared" si="78"/>
        <v>-0.35249999999999998</v>
      </c>
      <c r="H289" s="25"/>
      <c r="I289" s="18">
        <v>11</v>
      </c>
      <c r="J289" s="19">
        <v>-0.22700000000000001</v>
      </c>
      <c r="K289" s="28">
        <f t="shared" si="79"/>
        <v>0.14300000000000002</v>
      </c>
      <c r="L289" s="25">
        <f t="shared" si="80"/>
        <v>1</v>
      </c>
      <c r="M289" s="28">
        <f t="shared" si="81"/>
        <v>0.14300000000000002</v>
      </c>
      <c r="N289" s="29"/>
      <c r="O289" s="29"/>
      <c r="P289" s="29"/>
      <c r="Q289" s="31"/>
      <c r="R289" s="30"/>
    </row>
    <row r="290" spans="2:18" x14ac:dyDescent="0.25">
      <c r="B290" s="18">
        <v>20</v>
      </c>
      <c r="C290" s="19">
        <v>2.1739999999999999</v>
      </c>
      <c r="D290" s="19" t="s">
        <v>23</v>
      </c>
      <c r="E290" s="28">
        <f t="shared" si="76"/>
        <v>0.97299999999999998</v>
      </c>
      <c r="F290" s="25">
        <f t="shared" si="77"/>
        <v>2</v>
      </c>
      <c r="G290" s="28">
        <f t="shared" si="78"/>
        <v>1.946</v>
      </c>
      <c r="H290" s="17"/>
      <c r="I290" s="75">
        <f>I289+(J289-J290)*1.5</f>
        <v>12.9095</v>
      </c>
      <c r="J290" s="76">
        <v>-1.5</v>
      </c>
      <c r="K290" s="28">
        <f t="shared" si="79"/>
        <v>-0.86350000000000005</v>
      </c>
      <c r="L290" s="25">
        <f t="shared" si="80"/>
        <v>1.9094999999999995</v>
      </c>
      <c r="M290" s="28">
        <f t="shared" si="81"/>
        <v>-1.6488532499999997</v>
      </c>
      <c r="N290" s="33"/>
      <c r="O290" s="33"/>
      <c r="P290" s="33"/>
      <c r="Q290" s="31"/>
      <c r="R290" s="30"/>
    </row>
    <row r="291" spans="2:18" x14ac:dyDescent="0.25">
      <c r="B291" s="18">
        <v>23</v>
      </c>
      <c r="C291" s="19">
        <v>2.173</v>
      </c>
      <c r="D291" s="28" t="s">
        <v>80</v>
      </c>
      <c r="E291" s="28">
        <f t="shared" si="76"/>
        <v>2.1734999999999998</v>
      </c>
      <c r="F291" s="25">
        <f t="shared" si="77"/>
        <v>3</v>
      </c>
      <c r="G291" s="28">
        <f t="shared" si="78"/>
        <v>6.5204999999999993</v>
      </c>
      <c r="H291" s="17"/>
      <c r="I291" s="77">
        <f>I290+1.5</f>
        <v>14.4095</v>
      </c>
      <c r="J291" s="78">
        <f>J290</f>
        <v>-1.5</v>
      </c>
      <c r="K291" s="28">
        <f t="shared" si="79"/>
        <v>-1.5</v>
      </c>
      <c r="L291" s="25">
        <f t="shared" si="80"/>
        <v>1.5</v>
      </c>
      <c r="M291" s="28">
        <f t="shared" si="81"/>
        <v>-2.25</v>
      </c>
      <c r="N291" s="33"/>
      <c r="O291" s="33"/>
      <c r="P291" s="33"/>
      <c r="Q291" s="31"/>
      <c r="R291" s="30"/>
    </row>
    <row r="292" spans="2:18" x14ac:dyDescent="0.25">
      <c r="B292" s="18"/>
      <c r="C292" s="19"/>
      <c r="D292" s="19"/>
      <c r="E292" s="28"/>
      <c r="F292" s="25"/>
      <c r="G292" s="28"/>
      <c r="H292" s="17"/>
      <c r="I292" s="75">
        <f>I291+1.5</f>
        <v>15.9095</v>
      </c>
      <c r="J292" s="76">
        <f>J290</f>
        <v>-1.5</v>
      </c>
      <c r="K292" s="28">
        <f t="shared" si="79"/>
        <v>-1.5</v>
      </c>
      <c r="L292" s="25">
        <f t="shared" si="80"/>
        <v>1.5</v>
      </c>
      <c r="M292" s="28">
        <f t="shared" si="81"/>
        <v>-2.25</v>
      </c>
      <c r="N292" s="29"/>
      <c r="O292" s="29"/>
      <c r="P292" s="29"/>
      <c r="R292" s="30"/>
    </row>
    <row r="293" spans="2:18" x14ac:dyDescent="0.25">
      <c r="B293" s="18"/>
      <c r="C293" s="19"/>
      <c r="D293" s="19"/>
      <c r="E293" s="28"/>
      <c r="F293" s="25"/>
      <c r="G293" s="28"/>
      <c r="H293" s="17"/>
      <c r="I293" s="75">
        <f>I292+(J293-J292)*1.5</f>
        <v>17.784500000000001</v>
      </c>
      <c r="J293" s="79">
        <v>-0.25</v>
      </c>
      <c r="K293" s="28">
        <f t="shared" si="79"/>
        <v>-0.875</v>
      </c>
      <c r="L293" s="25">
        <f t="shared" si="80"/>
        <v>1.8750000000000018</v>
      </c>
      <c r="M293" s="28">
        <f t="shared" si="81"/>
        <v>-1.6406250000000016</v>
      </c>
      <c r="N293" s="29"/>
      <c r="O293" s="29"/>
      <c r="P293" s="29"/>
      <c r="R293" s="30"/>
    </row>
    <row r="294" spans="2:18" x14ac:dyDescent="0.25">
      <c r="B294" s="18"/>
      <c r="C294" s="19"/>
      <c r="D294" s="19"/>
      <c r="E294" s="28"/>
      <c r="F294" s="25"/>
      <c r="G294" s="28"/>
      <c r="H294" s="17"/>
      <c r="I294" s="18">
        <v>18</v>
      </c>
      <c r="J294" s="19">
        <v>-0.22800000000000001</v>
      </c>
      <c r="K294" s="28">
        <f t="shared" si="79"/>
        <v>-0.23899999999999999</v>
      </c>
      <c r="L294" s="25">
        <f t="shared" si="80"/>
        <v>0.21549999999999869</v>
      </c>
      <c r="M294" s="28">
        <f t="shared" si="81"/>
        <v>-5.1504499999999682E-2</v>
      </c>
      <c r="N294" s="29"/>
      <c r="O294" s="29"/>
      <c r="P294" s="29"/>
      <c r="R294" s="30"/>
    </row>
    <row r="295" spans="2:18" x14ac:dyDescent="0.25">
      <c r="B295" s="26"/>
      <c r="C295" s="41"/>
      <c r="E295" s="28"/>
      <c r="F295" s="25"/>
      <c r="G295" s="28"/>
      <c r="I295" s="18">
        <v>20</v>
      </c>
      <c r="J295" s="19">
        <v>2.1739999999999999</v>
      </c>
      <c r="K295" s="28">
        <f t="shared" si="79"/>
        <v>0.97299999999999998</v>
      </c>
      <c r="L295" s="25">
        <f t="shared" si="80"/>
        <v>2</v>
      </c>
      <c r="M295" s="28">
        <f t="shared" si="81"/>
        <v>1.946</v>
      </c>
      <c r="N295" s="29"/>
      <c r="O295" s="29"/>
      <c r="P295" s="29"/>
      <c r="R295" s="30"/>
    </row>
    <row r="296" spans="2:18" x14ac:dyDescent="0.25">
      <c r="B296" s="26"/>
      <c r="C296" s="41"/>
      <c r="D296" s="41"/>
      <c r="E296" s="28"/>
      <c r="F296" s="25"/>
      <c r="G296" s="28"/>
      <c r="I296" s="18">
        <v>23</v>
      </c>
      <c r="J296" s="19">
        <v>2.173</v>
      </c>
      <c r="K296" s="28">
        <f t="shared" si="79"/>
        <v>2.1734999999999998</v>
      </c>
      <c r="L296" s="25">
        <f t="shared" si="80"/>
        <v>3</v>
      </c>
      <c r="M296" s="28">
        <f t="shared" si="81"/>
        <v>6.5204999999999993</v>
      </c>
      <c r="O296" s="33"/>
      <c r="P296" s="33"/>
    </row>
    <row r="297" spans="2:18" x14ac:dyDescent="0.25">
      <c r="B297" s="26"/>
      <c r="C297" s="41"/>
      <c r="D297" s="41"/>
      <c r="E297" s="28"/>
      <c r="F297" s="25"/>
      <c r="G297" s="28"/>
      <c r="I297" s="26"/>
      <c r="J297" s="26"/>
      <c r="K297" s="28"/>
      <c r="L297" s="25"/>
      <c r="M297" s="28"/>
      <c r="O297" s="23"/>
      <c r="P297" s="23"/>
    </row>
    <row r="298" spans="2:18" x14ac:dyDescent="0.25">
      <c r="B298" s="26"/>
      <c r="C298" s="41"/>
      <c r="D298" s="41"/>
      <c r="E298" s="28"/>
      <c r="F298" s="25"/>
      <c r="G298" s="28"/>
      <c r="I298" s="26"/>
      <c r="J298" s="26"/>
      <c r="K298" s="28"/>
      <c r="L298" s="25"/>
      <c r="M298" s="28"/>
      <c r="O298" s="23"/>
      <c r="P298" s="23"/>
    </row>
    <row r="299" spans="2:18" x14ac:dyDescent="0.25">
      <c r="B299" s="26"/>
      <c r="C299" s="41"/>
      <c r="D299" s="41"/>
      <c r="E299" s="28"/>
      <c r="F299" s="25"/>
      <c r="G299" s="28"/>
      <c r="H299" s="28"/>
      <c r="I299" s="26"/>
      <c r="J299" s="26"/>
      <c r="K299" s="28"/>
      <c r="L299" s="25"/>
      <c r="M299" s="28"/>
      <c r="N299" s="23"/>
      <c r="O299" s="23"/>
      <c r="P299" s="23"/>
    </row>
    <row r="300" spans="2:18" x14ac:dyDescent="0.25">
      <c r="B300" s="26"/>
      <c r="C300" s="41"/>
      <c r="D300" s="41"/>
      <c r="E300" s="28"/>
      <c r="F300" s="25"/>
      <c r="G300" s="28"/>
      <c r="H300" s="28"/>
      <c r="I300" s="26"/>
      <c r="J300" s="26"/>
      <c r="K300" s="28"/>
      <c r="L300" s="25"/>
      <c r="M300" s="28"/>
      <c r="N300" s="23"/>
      <c r="O300" s="23"/>
      <c r="P300" s="23"/>
    </row>
    <row r="301" spans="2:18" x14ac:dyDescent="0.25">
      <c r="B301" s="26"/>
      <c r="C301" s="41"/>
      <c r="D301" s="41"/>
      <c r="E301" s="28"/>
      <c r="F301" s="25"/>
      <c r="G301" s="28"/>
      <c r="H301" s="28"/>
      <c r="I301" s="26"/>
      <c r="J301" s="26"/>
      <c r="K301" s="28"/>
      <c r="L301" s="25"/>
      <c r="M301" s="28"/>
      <c r="N301" s="23"/>
      <c r="O301" s="23"/>
      <c r="P301" s="23"/>
    </row>
    <row r="302" spans="2:18" ht="15" x14ac:dyDescent="0.25">
      <c r="B302" s="22"/>
      <c r="C302" s="39"/>
      <c r="D302" s="39"/>
      <c r="E302" s="22"/>
      <c r="F302" s="35">
        <f>SUM(F281:F301)</f>
        <v>23</v>
      </c>
      <c r="G302" s="35">
        <f>SUM(G281:G301)</f>
        <v>9.9284999999999979</v>
      </c>
      <c r="H302" s="28"/>
      <c r="I302" s="28"/>
      <c r="J302" s="22"/>
      <c r="K302" s="22"/>
      <c r="L302" s="38">
        <f>SUM(L284:L301)</f>
        <v>23</v>
      </c>
      <c r="M302" s="38">
        <f>SUM(M284:M301)</f>
        <v>5.8110172499999981</v>
      </c>
      <c r="N302" s="23"/>
      <c r="O302" s="23"/>
      <c r="P302" s="23"/>
    </row>
    <row r="303" spans="2:18" ht="15" x14ac:dyDescent="0.25">
      <c r="B303" s="22"/>
      <c r="C303" s="39"/>
      <c r="D303" s="39"/>
      <c r="E303" s="22"/>
      <c r="F303" s="25"/>
      <c r="G303" s="28"/>
      <c r="H303" s="86" t="s">
        <v>88</v>
      </c>
      <c r="I303" s="86"/>
      <c r="J303" s="25">
        <f>G302</f>
        <v>9.9284999999999979</v>
      </c>
      <c r="K303" s="28" t="s">
        <v>89</v>
      </c>
      <c r="L303" s="25">
        <f>M302</f>
        <v>5.8110172499999981</v>
      </c>
      <c r="M303" s="28">
        <f>J303-L303</f>
        <v>4.1174827499999997</v>
      </c>
      <c r="N303" s="33"/>
      <c r="O303" s="23"/>
      <c r="P303" s="23"/>
    </row>
    <row r="304" spans="2:18" ht="14.25" customHeight="1" x14ac:dyDescent="0.25">
      <c r="B304" s="18"/>
      <c r="C304" s="19"/>
      <c r="D304" s="19"/>
      <c r="E304" s="28"/>
      <c r="F304" s="25"/>
      <c r="G304" s="28"/>
      <c r="H304" s="25"/>
      <c r="I304" s="30"/>
      <c r="J304" s="32"/>
      <c r="K304" s="28"/>
      <c r="L304" s="25"/>
      <c r="M304" s="28"/>
      <c r="N304" s="29"/>
      <c r="O304" s="29"/>
      <c r="P304" s="29"/>
      <c r="Q304" s="31"/>
      <c r="R304" s="30"/>
    </row>
    <row r="305" spans="2:18" ht="15" x14ac:dyDescent="0.25">
      <c r="B305" s="17" t="s">
        <v>78</v>
      </c>
      <c r="C305" s="17"/>
      <c r="D305" s="84">
        <v>1.1000000000000001</v>
      </c>
      <c r="E305" s="84"/>
      <c r="J305" s="22"/>
      <c r="K305" s="22"/>
      <c r="L305" s="22"/>
      <c r="M305" s="22"/>
      <c r="N305" s="23"/>
      <c r="O305" s="23"/>
      <c r="P305" s="23"/>
    </row>
    <row r="306" spans="2:18" x14ac:dyDescent="0.25">
      <c r="B306" s="85" t="s">
        <v>22</v>
      </c>
      <c r="C306" s="85"/>
      <c r="D306" s="85"/>
      <c r="E306" s="85"/>
      <c r="F306" s="85"/>
      <c r="G306" s="85"/>
      <c r="H306" s="20" t="s">
        <v>90</v>
      </c>
      <c r="I306" s="85" t="s">
        <v>79</v>
      </c>
      <c r="J306" s="85"/>
      <c r="K306" s="85"/>
      <c r="L306" s="85"/>
      <c r="M306" s="85"/>
      <c r="N306" s="24"/>
      <c r="O306" s="24"/>
      <c r="P306" s="29">
        <f>I318-I316</f>
        <v>3.2080000000000002</v>
      </c>
    </row>
    <row r="307" spans="2:18" x14ac:dyDescent="0.25">
      <c r="B307" s="18">
        <v>0</v>
      </c>
      <c r="C307" s="19">
        <v>0.51300000000000001</v>
      </c>
      <c r="D307" s="19" t="s">
        <v>91</v>
      </c>
      <c r="E307" s="25"/>
      <c r="F307" s="25"/>
      <c r="G307" s="25"/>
      <c r="H307" s="25"/>
      <c r="I307" s="26"/>
      <c r="J307" s="27"/>
      <c r="K307" s="28"/>
      <c r="L307" s="25"/>
      <c r="M307" s="28"/>
      <c r="N307" s="29"/>
      <c r="O307" s="29"/>
      <c r="P307" s="29"/>
      <c r="R307" s="30"/>
    </row>
    <row r="308" spans="2:18" x14ac:dyDescent="0.25">
      <c r="B308" s="18">
        <v>5</v>
      </c>
      <c r="C308" s="19">
        <v>0.51800000000000002</v>
      </c>
      <c r="D308" s="19"/>
      <c r="E308" s="28">
        <f>(C307+C308)/2</f>
        <v>0.51550000000000007</v>
      </c>
      <c r="F308" s="25">
        <f>B308-B307</f>
        <v>5</v>
      </c>
      <c r="G308" s="28">
        <f>E308*F308</f>
        <v>2.5775000000000006</v>
      </c>
      <c r="H308" s="25"/>
      <c r="I308" s="18"/>
      <c r="J308" s="18"/>
      <c r="K308" s="28"/>
      <c r="L308" s="25"/>
      <c r="M308" s="28"/>
      <c r="N308" s="29"/>
      <c r="O308" s="29"/>
      <c r="P308" s="29"/>
      <c r="Q308" s="31"/>
      <c r="R308" s="30"/>
    </row>
    <row r="309" spans="2:18" x14ac:dyDescent="0.25">
      <c r="B309" s="18">
        <v>10</v>
      </c>
      <c r="C309" s="19">
        <v>0.52300000000000002</v>
      </c>
      <c r="D309" s="19" t="s">
        <v>25</v>
      </c>
      <c r="E309" s="28">
        <f t="shared" ref="E309:E318" si="82">(C308+C309)/2</f>
        <v>0.52049999999999996</v>
      </c>
      <c r="F309" s="25">
        <f t="shared" ref="F309:F318" si="83">B309-B308</f>
        <v>5</v>
      </c>
      <c r="G309" s="28">
        <f t="shared" ref="G309:G318" si="84">E309*F309</f>
        <v>2.6025</v>
      </c>
      <c r="H309" s="25"/>
      <c r="I309" s="18"/>
      <c r="J309" s="18"/>
      <c r="K309" s="28"/>
      <c r="L309" s="25"/>
      <c r="M309" s="28"/>
      <c r="N309" s="29"/>
      <c r="O309" s="29"/>
      <c r="P309" s="29"/>
      <c r="Q309" s="31"/>
      <c r="R309" s="30"/>
    </row>
    <row r="310" spans="2:18" x14ac:dyDescent="0.25">
      <c r="B310" s="18">
        <v>11</v>
      </c>
      <c r="C310" s="19">
        <v>-2.8000000000000001E-2</v>
      </c>
      <c r="D310" s="19"/>
      <c r="E310" s="28">
        <f t="shared" si="82"/>
        <v>0.2475</v>
      </c>
      <c r="F310" s="25">
        <f t="shared" si="83"/>
        <v>1</v>
      </c>
      <c r="G310" s="28">
        <f t="shared" si="84"/>
        <v>0.2475</v>
      </c>
      <c r="H310" s="25"/>
      <c r="I310" s="18"/>
      <c r="J310" s="18"/>
      <c r="K310" s="28"/>
      <c r="L310" s="25"/>
      <c r="M310" s="28"/>
      <c r="N310" s="29"/>
      <c r="O310" s="29"/>
      <c r="P310" s="29"/>
      <c r="Q310" s="31"/>
      <c r="R310" s="30"/>
    </row>
    <row r="311" spans="2:18" x14ac:dyDescent="0.25">
      <c r="B311" s="18">
        <v>12</v>
      </c>
      <c r="C311" s="19">
        <v>-0.377</v>
      </c>
      <c r="D311" s="19"/>
      <c r="E311" s="28">
        <f t="shared" si="82"/>
        <v>-0.20250000000000001</v>
      </c>
      <c r="F311" s="25">
        <f t="shared" si="83"/>
        <v>1</v>
      </c>
      <c r="G311" s="28">
        <f t="shared" si="84"/>
        <v>-0.20250000000000001</v>
      </c>
      <c r="H311" s="25"/>
      <c r="I311" s="18"/>
      <c r="J311" s="18"/>
      <c r="K311" s="28"/>
      <c r="L311" s="25"/>
      <c r="M311" s="28"/>
      <c r="N311" s="29"/>
      <c r="O311" s="29"/>
      <c r="P311" s="29"/>
      <c r="Q311" s="31"/>
      <c r="R311" s="30"/>
    </row>
    <row r="312" spans="2:18" x14ac:dyDescent="0.25">
      <c r="B312" s="18">
        <v>13</v>
      </c>
      <c r="C312" s="19">
        <v>-0.55200000000000005</v>
      </c>
      <c r="D312" s="19"/>
      <c r="E312" s="28">
        <f t="shared" si="82"/>
        <v>-0.46450000000000002</v>
      </c>
      <c r="F312" s="25">
        <f t="shared" si="83"/>
        <v>1</v>
      </c>
      <c r="G312" s="28">
        <f t="shared" si="84"/>
        <v>-0.46450000000000002</v>
      </c>
      <c r="H312" s="25"/>
      <c r="I312" s="18"/>
      <c r="J312" s="18"/>
      <c r="K312" s="28"/>
      <c r="L312" s="25"/>
      <c r="M312" s="28"/>
      <c r="N312" s="29"/>
      <c r="O312" s="29"/>
      <c r="P312" s="29"/>
      <c r="Q312" s="31"/>
      <c r="R312" s="30"/>
    </row>
    <row r="313" spans="2:18" x14ac:dyDescent="0.25">
      <c r="B313" s="18">
        <v>15</v>
      </c>
      <c r="C313" s="19">
        <v>-0.60699999999999998</v>
      </c>
      <c r="D313" s="19" t="s">
        <v>24</v>
      </c>
      <c r="E313" s="28">
        <f t="shared" si="82"/>
        <v>-0.57950000000000002</v>
      </c>
      <c r="F313" s="25">
        <f t="shared" si="83"/>
        <v>2</v>
      </c>
      <c r="G313" s="28">
        <f t="shared" si="84"/>
        <v>-1.159</v>
      </c>
      <c r="H313" s="25"/>
      <c r="I313" s="18"/>
      <c r="J313" s="18"/>
      <c r="K313" s="28"/>
      <c r="L313" s="25"/>
      <c r="M313" s="28"/>
      <c r="N313" s="29"/>
      <c r="O313" s="29"/>
      <c r="P313" s="29"/>
      <c r="Q313" s="31"/>
      <c r="R313" s="30"/>
    </row>
    <row r="314" spans="2:18" x14ac:dyDescent="0.25">
      <c r="B314" s="18">
        <v>17</v>
      </c>
      <c r="C314" s="19">
        <v>-0.54800000000000004</v>
      </c>
      <c r="D314" s="19"/>
      <c r="E314" s="28">
        <f t="shared" si="82"/>
        <v>-0.57750000000000001</v>
      </c>
      <c r="F314" s="25">
        <f t="shared" si="83"/>
        <v>2</v>
      </c>
      <c r="G314" s="28">
        <f t="shared" si="84"/>
        <v>-1.155</v>
      </c>
      <c r="H314" s="25"/>
      <c r="I314" s="18">
        <v>0</v>
      </c>
      <c r="J314" s="19">
        <v>0.51300000000000001</v>
      </c>
      <c r="K314" s="28"/>
      <c r="L314" s="25"/>
      <c r="M314" s="28"/>
      <c r="N314" s="29"/>
      <c r="O314" s="29"/>
      <c r="P314" s="29"/>
      <c r="Q314" s="31"/>
      <c r="R314" s="30"/>
    </row>
    <row r="315" spans="2:18" x14ac:dyDescent="0.25">
      <c r="B315" s="18">
        <v>18</v>
      </c>
      <c r="C315" s="19">
        <v>-0.38700000000000001</v>
      </c>
      <c r="D315" s="19"/>
      <c r="E315" s="28">
        <f t="shared" si="82"/>
        <v>-0.46750000000000003</v>
      </c>
      <c r="F315" s="25">
        <f t="shared" si="83"/>
        <v>1</v>
      </c>
      <c r="G315" s="28">
        <f t="shared" si="84"/>
        <v>-0.46750000000000003</v>
      </c>
      <c r="H315" s="25"/>
      <c r="I315" s="18">
        <v>5</v>
      </c>
      <c r="J315" s="19">
        <v>0.51800000000000002</v>
      </c>
      <c r="K315" s="28">
        <f t="shared" ref="K315:K325" si="85">AVERAGE(J314,J315)</f>
        <v>0.51550000000000007</v>
      </c>
      <c r="L315" s="25">
        <f t="shared" ref="L315:L325" si="86">I315-I314</f>
        <v>5</v>
      </c>
      <c r="M315" s="28">
        <f t="shared" ref="M315:M325" si="87">L315*K315</f>
        <v>2.5775000000000006</v>
      </c>
      <c r="N315" s="33"/>
      <c r="O315" s="33"/>
      <c r="P315" s="33"/>
      <c r="Q315" s="31"/>
      <c r="R315" s="30"/>
    </row>
    <row r="316" spans="2:18" x14ac:dyDescent="0.25">
      <c r="B316" s="18">
        <v>19</v>
      </c>
      <c r="C316" s="19">
        <v>-3.3000000000000002E-2</v>
      </c>
      <c r="E316" s="28">
        <f t="shared" si="82"/>
        <v>-0.21000000000000002</v>
      </c>
      <c r="F316" s="25">
        <f t="shared" si="83"/>
        <v>1</v>
      </c>
      <c r="G316" s="28">
        <f t="shared" si="84"/>
        <v>-0.21000000000000002</v>
      </c>
      <c r="H316" s="25"/>
      <c r="I316" s="18">
        <v>10</v>
      </c>
      <c r="J316" s="19">
        <v>0.52300000000000002</v>
      </c>
      <c r="K316" s="28">
        <f t="shared" si="85"/>
        <v>0.52049999999999996</v>
      </c>
      <c r="L316" s="25">
        <f t="shared" si="86"/>
        <v>5</v>
      </c>
      <c r="M316" s="28">
        <f t="shared" si="87"/>
        <v>2.6025</v>
      </c>
      <c r="N316" s="29"/>
      <c r="O316" s="29"/>
      <c r="P316" s="29"/>
      <c r="Q316" s="31"/>
      <c r="R316" s="30"/>
    </row>
    <row r="317" spans="2:18" x14ac:dyDescent="0.25">
      <c r="B317" s="18">
        <v>20</v>
      </c>
      <c r="C317" s="19">
        <v>2.1230000000000002</v>
      </c>
      <c r="D317" s="19" t="s">
        <v>23</v>
      </c>
      <c r="E317" s="28">
        <f t="shared" si="82"/>
        <v>1.0450000000000002</v>
      </c>
      <c r="F317" s="25">
        <f t="shared" si="83"/>
        <v>1</v>
      </c>
      <c r="G317" s="28">
        <f t="shared" si="84"/>
        <v>1.0450000000000002</v>
      </c>
      <c r="H317" s="17"/>
      <c r="I317" s="18">
        <v>11</v>
      </c>
      <c r="J317" s="19">
        <v>-2.8000000000000001E-2</v>
      </c>
      <c r="K317" s="28">
        <f t="shared" si="85"/>
        <v>0.2475</v>
      </c>
      <c r="L317" s="25">
        <f t="shared" si="86"/>
        <v>1</v>
      </c>
      <c r="M317" s="28">
        <f t="shared" si="87"/>
        <v>0.2475</v>
      </c>
      <c r="N317" s="33"/>
      <c r="O317" s="33"/>
      <c r="P317" s="33"/>
      <c r="Q317" s="31"/>
      <c r="R317" s="30"/>
    </row>
    <row r="318" spans="2:18" x14ac:dyDescent="0.25">
      <c r="B318" s="18">
        <v>23</v>
      </c>
      <c r="C318" s="19">
        <v>2.1179999999999999</v>
      </c>
      <c r="D318" s="19" t="s">
        <v>80</v>
      </c>
      <c r="E318" s="28">
        <f t="shared" si="82"/>
        <v>2.1204999999999998</v>
      </c>
      <c r="F318" s="25">
        <f t="shared" si="83"/>
        <v>3</v>
      </c>
      <c r="G318" s="28">
        <f t="shared" si="84"/>
        <v>6.3614999999999995</v>
      </c>
      <c r="H318" s="17"/>
      <c r="I318" s="75">
        <f>I317+(J317-J318)*1.5</f>
        <v>13.208</v>
      </c>
      <c r="J318" s="76">
        <v>-1.5</v>
      </c>
      <c r="K318" s="28">
        <f t="shared" si="85"/>
        <v>-0.76400000000000001</v>
      </c>
      <c r="L318" s="25">
        <f t="shared" si="86"/>
        <v>2.2080000000000002</v>
      </c>
      <c r="M318" s="28">
        <f t="shared" si="87"/>
        <v>-1.6869120000000002</v>
      </c>
      <c r="N318" s="33"/>
      <c r="O318" s="33"/>
      <c r="P318" s="33"/>
      <c r="Q318" s="31"/>
      <c r="R318" s="30"/>
    </row>
    <row r="319" spans="2:18" x14ac:dyDescent="0.25">
      <c r="B319" s="18"/>
      <c r="C319" s="19"/>
      <c r="D319" s="19"/>
      <c r="E319" s="28"/>
      <c r="F319" s="25"/>
      <c r="G319" s="28"/>
      <c r="H319" s="17"/>
      <c r="I319" s="77">
        <f>I318+1.5</f>
        <v>14.708</v>
      </c>
      <c r="J319" s="78">
        <f>J318</f>
        <v>-1.5</v>
      </c>
      <c r="K319" s="28">
        <f t="shared" si="85"/>
        <v>-1.5</v>
      </c>
      <c r="L319" s="25">
        <f t="shared" si="86"/>
        <v>1.5</v>
      </c>
      <c r="M319" s="28">
        <f t="shared" si="87"/>
        <v>-2.25</v>
      </c>
      <c r="N319" s="29"/>
      <c r="O319" s="29"/>
      <c r="P319" s="29"/>
      <c r="R319" s="30"/>
    </row>
    <row r="320" spans="2:18" x14ac:dyDescent="0.25">
      <c r="B320" s="18"/>
      <c r="C320" s="19"/>
      <c r="D320" s="19"/>
      <c r="E320" s="28"/>
      <c r="F320" s="25"/>
      <c r="G320" s="28"/>
      <c r="H320" s="17"/>
      <c r="I320" s="75">
        <f>I319+1.5</f>
        <v>16.207999999999998</v>
      </c>
      <c r="J320" s="76">
        <f>J318</f>
        <v>-1.5</v>
      </c>
      <c r="K320" s="28">
        <f t="shared" si="85"/>
        <v>-1.5</v>
      </c>
      <c r="L320" s="25">
        <f t="shared" si="86"/>
        <v>1.4999999999999982</v>
      </c>
      <c r="M320" s="28">
        <f t="shared" si="87"/>
        <v>-2.2499999999999973</v>
      </c>
      <c r="N320" s="29"/>
      <c r="O320" s="29"/>
      <c r="P320" s="29"/>
      <c r="R320" s="30"/>
    </row>
    <row r="321" spans="2:18" x14ac:dyDescent="0.25">
      <c r="B321" s="18"/>
      <c r="C321" s="19"/>
      <c r="E321" s="28"/>
      <c r="F321" s="25"/>
      <c r="G321" s="28"/>
      <c r="H321" s="17"/>
      <c r="I321" s="75">
        <f>I320+(J321-J320)*1.5</f>
        <v>17.933</v>
      </c>
      <c r="J321" s="79">
        <v>-0.35</v>
      </c>
      <c r="K321" s="28">
        <f t="shared" si="85"/>
        <v>-0.92500000000000004</v>
      </c>
      <c r="L321" s="25">
        <f t="shared" si="86"/>
        <v>1.7250000000000014</v>
      </c>
      <c r="M321" s="28">
        <f t="shared" si="87"/>
        <v>-1.5956250000000014</v>
      </c>
      <c r="N321" s="29"/>
      <c r="O321" s="29"/>
      <c r="P321" s="29"/>
      <c r="R321" s="30"/>
    </row>
    <row r="322" spans="2:18" x14ac:dyDescent="0.25">
      <c r="B322" s="26"/>
      <c r="C322" s="41"/>
      <c r="D322" s="41"/>
      <c r="E322" s="28"/>
      <c r="F322" s="25"/>
      <c r="G322" s="28"/>
      <c r="I322" s="18">
        <v>18</v>
      </c>
      <c r="J322" s="19">
        <v>-0.38700000000000001</v>
      </c>
      <c r="K322" s="28">
        <f t="shared" si="85"/>
        <v>-0.36849999999999999</v>
      </c>
      <c r="L322" s="25">
        <f t="shared" si="86"/>
        <v>6.7000000000000171E-2</v>
      </c>
      <c r="M322" s="28">
        <f t="shared" si="87"/>
        <v>-2.4689500000000062E-2</v>
      </c>
      <c r="N322" s="29"/>
      <c r="O322" s="29"/>
      <c r="P322" s="29"/>
      <c r="R322" s="30"/>
    </row>
    <row r="323" spans="2:18" x14ac:dyDescent="0.25">
      <c r="B323" s="26"/>
      <c r="C323" s="41"/>
      <c r="D323" s="41"/>
      <c r="E323" s="28"/>
      <c r="F323" s="25"/>
      <c r="G323" s="28"/>
      <c r="I323" s="18">
        <v>19</v>
      </c>
      <c r="J323" s="19">
        <v>-3.3000000000000002E-2</v>
      </c>
      <c r="K323" s="28">
        <f t="shared" si="85"/>
        <v>-0.21000000000000002</v>
      </c>
      <c r="L323" s="25">
        <f t="shared" si="86"/>
        <v>1</v>
      </c>
      <c r="M323" s="28">
        <f t="shared" si="87"/>
        <v>-0.21000000000000002</v>
      </c>
      <c r="O323" s="33"/>
      <c r="P323" s="33"/>
    </row>
    <row r="324" spans="2:18" x14ac:dyDescent="0.25">
      <c r="B324" s="26"/>
      <c r="C324" s="41"/>
      <c r="D324" s="41"/>
      <c r="E324" s="28"/>
      <c r="F324" s="25"/>
      <c r="G324" s="28"/>
      <c r="I324" s="18">
        <v>20</v>
      </c>
      <c r="J324" s="19">
        <v>2.1230000000000002</v>
      </c>
      <c r="K324" s="28">
        <f t="shared" si="85"/>
        <v>1.0450000000000002</v>
      </c>
      <c r="L324" s="25">
        <f t="shared" si="86"/>
        <v>1</v>
      </c>
      <c r="M324" s="28">
        <f t="shared" si="87"/>
        <v>1.0450000000000002</v>
      </c>
      <c r="O324" s="23"/>
      <c r="P324" s="23"/>
    </row>
    <row r="325" spans="2:18" x14ac:dyDescent="0.25">
      <c r="B325" s="26"/>
      <c r="C325" s="41"/>
      <c r="D325" s="41"/>
      <c r="E325" s="28"/>
      <c r="F325" s="25"/>
      <c r="G325" s="28"/>
      <c r="I325" s="18">
        <v>23</v>
      </c>
      <c r="J325" s="19">
        <v>2.1179999999999999</v>
      </c>
      <c r="K325" s="28">
        <f t="shared" si="85"/>
        <v>2.1204999999999998</v>
      </c>
      <c r="L325" s="25">
        <f t="shared" si="86"/>
        <v>3</v>
      </c>
      <c r="M325" s="28">
        <f t="shared" si="87"/>
        <v>6.3614999999999995</v>
      </c>
      <c r="O325" s="23"/>
      <c r="P325" s="23"/>
    </row>
    <row r="326" spans="2:18" x14ac:dyDescent="0.25">
      <c r="B326" s="26"/>
      <c r="C326" s="41"/>
      <c r="D326" s="41"/>
      <c r="E326" s="28"/>
      <c r="F326" s="25"/>
      <c r="G326" s="28"/>
      <c r="H326" s="28"/>
      <c r="I326" s="26"/>
      <c r="J326" s="26"/>
      <c r="K326" s="28"/>
      <c r="L326" s="25"/>
      <c r="M326" s="28"/>
      <c r="N326" s="23"/>
      <c r="O326" s="23"/>
      <c r="P326" s="23"/>
    </row>
    <row r="327" spans="2:18" x14ac:dyDescent="0.25">
      <c r="B327" s="26"/>
      <c r="C327" s="41"/>
      <c r="D327" s="41"/>
      <c r="E327" s="28"/>
      <c r="F327" s="25"/>
      <c r="G327" s="28"/>
      <c r="H327" s="28"/>
      <c r="I327" s="26"/>
      <c r="J327" s="26"/>
      <c r="K327" s="28"/>
      <c r="L327" s="25"/>
      <c r="M327" s="28"/>
      <c r="N327" s="23"/>
      <c r="O327" s="23"/>
      <c r="P327" s="23"/>
    </row>
    <row r="328" spans="2:18" x14ac:dyDescent="0.25">
      <c r="B328" s="26"/>
      <c r="C328" s="41"/>
      <c r="D328" s="41"/>
      <c r="E328" s="28"/>
      <c r="F328" s="25"/>
      <c r="G328" s="28"/>
      <c r="H328" s="28"/>
      <c r="I328" s="26"/>
      <c r="J328" s="26"/>
      <c r="K328" s="28"/>
      <c r="L328" s="25"/>
      <c r="M328" s="28"/>
      <c r="N328" s="23"/>
      <c r="O328" s="23"/>
      <c r="P328" s="23"/>
    </row>
    <row r="329" spans="2:18" ht="15" x14ac:dyDescent="0.25">
      <c r="B329" s="22"/>
      <c r="C329" s="39"/>
      <c r="D329" s="39"/>
      <c r="E329" s="22"/>
      <c r="F329" s="35">
        <f>SUM(F308:F328)</f>
        <v>23</v>
      </c>
      <c r="G329" s="35">
        <f>SUM(G308:G328)</f>
        <v>9.1754999999999995</v>
      </c>
      <c r="H329" s="28"/>
      <c r="I329" s="28"/>
      <c r="J329" s="22"/>
      <c r="K329" s="22"/>
      <c r="L329" s="38">
        <f>SUM(L311:L328)</f>
        <v>23</v>
      </c>
      <c r="M329" s="38">
        <f>SUM(M311:M328)</f>
        <v>4.8167735000000009</v>
      </c>
      <c r="N329" s="23"/>
      <c r="O329" s="23"/>
      <c r="P329" s="23"/>
    </row>
    <row r="330" spans="2:18" ht="15" x14ac:dyDescent="0.25">
      <c r="B330" s="22"/>
      <c r="C330" s="39"/>
      <c r="D330" s="39"/>
      <c r="E330" s="22"/>
      <c r="F330" s="25"/>
      <c r="G330" s="28"/>
      <c r="H330" s="86" t="s">
        <v>88</v>
      </c>
      <c r="I330" s="86"/>
      <c r="J330" s="25">
        <f>G329</f>
        <v>9.1754999999999995</v>
      </c>
      <c r="K330" s="28" t="s">
        <v>89</v>
      </c>
      <c r="L330" s="25">
        <f>M329</f>
        <v>4.8167735000000009</v>
      </c>
      <c r="M330" s="28">
        <f>J330-L330</f>
        <v>4.3587264999999986</v>
      </c>
      <c r="N330" s="33"/>
      <c r="O330" s="23"/>
      <c r="P330" s="23"/>
    </row>
    <row r="331" spans="2:18" x14ac:dyDescent="0.25">
      <c r="B331" s="18"/>
      <c r="C331" s="19"/>
      <c r="D331" s="19"/>
      <c r="E331" s="28"/>
      <c r="F331" s="25"/>
      <c r="G331" s="28"/>
      <c r="H331" s="25"/>
      <c r="I331" s="30"/>
      <c r="J331" s="32"/>
      <c r="K331" s="28"/>
      <c r="L331" s="25"/>
      <c r="M331" s="28"/>
      <c r="N331" s="29"/>
      <c r="O331" s="29"/>
      <c r="P331" s="29"/>
      <c r="Q331" s="31"/>
      <c r="R331" s="30"/>
    </row>
    <row r="332" spans="2:18" ht="15" x14ac:dyDescent="0.25">
      <c r="B332" s="17" t="s">
        <v>78</v>
      </c>
      <c r="C332" s="17"/>
      <c r="D332" s="84">
        <v>1.2</v>
      </c>
      <c r="E332" s="84"/>
      <c r="J332" s="22"/>
      <c r="K332" s="22"/>
      <c r="L332" s="22"/>
      <c r="M332" s="22"/>
      <c r="N332" s="23"/>
      <c r="O332" s="23"/>
      <c r="P332" s="23"/>
    </row>
    <row r="333" spans="2:18" x14ac:dyDescent="0.25">
      <c r="B333" s="85" t="s">
        <v>22</v>
      </c>
      <c r="C333" s="85"/>
      <c r="D333" s="85"/>
      <c r="E333" s="85"/>
      <c r="F333" s="85"/>
      <c r="G333" s="85"/>
      <c r="H333" s="20" t="s">
        <v>90</v>
      </c>
      <c r="I333" s="85" t="s">
        <v>79</v>
      </c>
      <c r="J333" s="85"/>
      <c r="K333" s="85"/>
      <c r="L333" s="85"/>
      <c r="M333" s="85"/>
      <c r="N333" s="24"/>
      <c r="O333" s="24"/>
      <c r="P333" s="29">
        <f>I345-I343</f>
        <v>4.3529999999999998</v>
      </c>
    </row>
    <row r="334" spans="2:18" x14ac:dyDescent="0.25">
      <c r="B334" s="18">
        <v>0</v>
      </c>
      <c r="C334" s="19">
        <v>0.41199999999999998</v>
      </c>
      <c r="D334" s="19" t="s">
        <v>91</v>
      </c>
      <c r="E334" s="25"/>
      <c r="F334" s="25"/>
      <c r="G334" s="25"/>
      <c r="H334" s="25"/>
      <c r="I334" s="26"/>
      <c r="J334" s="27"/>
      <c r="K334" s="28"/>
      <c r="L334" s="25"/>
      <c r="M334" s="28"/>
      <c r="N334" s="29"/>
      <c r="O334" s="29"/>
      <c r="P334" s="29"/>
      <c r="R334" s="30"/>
    </row>
    <row r="335" spans="2:18" x14ac:dyDescent="0.25">
      <c r="B335" s="18">
        <v>5</v>
      </c>
      <c r="C335" s="19">
        <v>0.40699999999999997</v>
      </c>
      <c r="E335" s="28">
        <f>(C334+C335)/2</f>
        <v>0.40949999999999998</v>
      </c>
      <c r="F335" s="25">
        <f>B335-B334</f>
        <v>5</v>
      </c>
      <c r="G335" s="28">
        <f>E335*F335</f>
        <v>2.0474999999999999</v>
      </c>
      <c r="H335" s="25"/>
      <c r="I335" s="18"/>
      <c r="J335" s="18"/>
      <c r="K335" s="28"/>
      <c r="L335" s="25"/>
      <c r="M335" s="28"/>
      <c r="N335" s="29"/>
      <c r="O335" s="29"/>
      <c r="P335" s="29"/>
      <c r="Q335" s="31"/>
      <c r="R335" s="30"/>
    </row>
    <row r="336" spans="2:18" x14ac:dyDescent="0.25">
      <c r="B336" s="18">
        <v>10</v>
      </c>
      <c r="C336" s="19">
        <v>0.40200000000000002</v>
      </c>
      <c r="D336" s="19" t="s">
        <v>25</v>
      </c>
      <c r="E336" s="28">
        <f t="shared" ref="E336:E348" si="88">(C335+C336)/2</f>
        <v>0.40449999999999997</v>
      </c>
      <c r="F336" s="25">
        <f t="shared" ref="F336:F348" si="89">B336-B335</f>
        <v>5</v>
      </c>
      <c r="G336" s="28">
        <f t="shared" ref="G336:G348" si="90">E336*F336</f>
        <v>2.0225</v>
      </c>
      <c r="H336" s="25"/>
      <c r="I336" s="18"/>
      <c r="J336" s="18"/>
      <c r="K336" s="28"/>
      <c r="L336" s="25"/>
      <c r="M336" s="28"/>
      <c r="N336" s="29"/>
      <c r="O336" s="29"/>
      <c r="P336" s="29"/>
      <c r="Q336" s="31"/>
      <c r="R336" s="30"/>
    </row>
    <row r="337" spans="2:18" x14ac:dyDescent="0.25">
      <c r="B337" s="18">
        <v>11</v>
      </c>
      <c r="C337" s="19">
        <v>0.252</v>
      </c>
      <c r="D337" s="19"/>
      <c r="E337" s="28">
        <f t="shared" si="88"/>
        <v>0.32700000000000001</v>
      </c>
      <c r="F337" s="25">
        <f t="shared" si="89"/>
        <v>1</v>
      </c>
      <c r="G337" s="28">
        <f t="shared" si="90"/>
        <v>0.32700000000000001</v>
      </c>
      <c r="H337" s="25"/>
      <c r="I337" s="18"/>
      <c r="J337" s="18"/>
      <c r="K337" s="28"/>
      <c r="L337" s="25"/>
      <c r="M337" s="28"/>
      <c r="N337" s="29"/>
      <c r="O337" s="29"/>
      <c r="P337" s="29"/>
      <c r="Q337" s="31"/>
      <c r="R337" s="30"/>
    </row>
    <row r="338" spans="2:18" x14ac:dyDescent="0.25">
      <c r="B338" s="18">
        <v>12</v>
      </c>
      <c r="C338" s="19">
        <v>4.5999999999999999E-2</v>
      </c>
      <c r="D338" s="19"/>
      <c r="E338" s="28">
        <f t="shared" si="88"/>
        <v>0.14899999999999999</v>
      </c>
      <c r="F338" s="25">
        <f t="shared" si="89"/>
        <v>1</v>
      </c>
      <c r="G338" s="28">
        <f t="shared" si="90"/>
        <v>0.14899999999999999</v>
      </c>
      <c r="H338" s="25"/>
      <c r="I338" s="18"/>
      <c r="J338" s="18"/>
      <c r="K338" s="28"/>
      <c r="L338" s="25"/>
      <c r="M338" s="28"/>
      <c r="N338" s="29"/>
      <c r="O338" s="29"/>
      <c r="P338" s="29"/>
      <c r="Q338" s="31"/>
      <c r="R338" s="30"/>
    </row>
    <row r="339" spans="2:18" x14ac:dyDescent="0.25">
      <c r="B339" s="18">
        <v>13</v>
      </c>
      <c r="C339" s="19">
        <v>-0.14499999999999999</v>
      </c>
      <c r="D339" s="19"/>
      <c r="E339" s="28">
        <f t="shared" si="88"/>
        <v>-4.9499999999999995E-2</v>
      </c>
      <c r="F339" s="25">
        <f t="shared" si="89"/>
        <v>1</v>
      </c>
      <c r="G339" s="28">
        <f t="shared" si="90"/>
        <v>-4.9499999999999995E-2</v>
      </c>
      <c r="H339" s="25"/>
      <c r="I339" s="18"/>
      <c r="J339" s="18"/>
      <c r="K339" s="28"/>
      <c r="L339" s="25"/>
      <c r="M339" s="28"/>
      <c r="N339" s="29"/>
      <c r="O339" s="29"/>
      <c r="P339" s="29"/>
      <c r="Q339" s="31"/>
      <c r="R339" s="30"/>
    </row>
    <row r="340" spans="2:18" x14ac:dyDescent="0.25">
      <c r="B340" s="18">
        <v>14</v>
      </c>
      <c r="C340" s="19">
        <v>-0.19800000000000001</v>
      </c>
      <c r="D340" s="19" t="s">
        <v>24</v>
      </c>
      <c r="E340" s="28">
        <f t="shared" si="88"/>
        <v>-0.17149999999999999</v>
      </c>
      <c r="F340" s="25">
        <f t="shared" si="89"/>
        <v>1</v>
      </c>
      <c r="G340" s="28">
        <f t="shared" si="90"/>
        <v>-0.17149999999999999</v>
      </c>
      <c r="H340" s="25"/>
      <c r="I340" s="18"/>
      <c r="J340" s="18"/>
      <c r="K340" s="28"/>
      <c r="L340" s="25"/>
      <c r="M340" s="28"/>
      <c r="N340" s="29"/>
      <c r="O340" s="29"/>
      <c r="P340" s="29"/>
      <c r="Q340" s="31"/>
      <c r="R340" s="30"/>
    </row>
    <row r="341" spans="2:18" x14ac:dyDescent="0.25">
      <c r="B341" s="18">
        <v>15</v>
      </c>
      <c r="C341" s="19">
        <v>-0.14299999999999999</v>
      </c>
      <c r="D341" s="19"/>
      <c r="E341" s="28">
        <f t="shared" si="88"/>
        <v>-0.17049999999999998</v>
      </c>
      <c r="F341" s="25">
        <f t="shared" si="89"/>
        <v>1</v>
      </c>
      <c r="G341" s="28">
        <f t="shared" si="90"/>
        <v>-0.17049999999999998</v>
      </c>
      <c r="H341" s="25"/>
      <c r="I341" s="18">
        <v>0</v>
      </c>
      <c r="J341" s="19">
        <v>0.41199999999999998</v>
      </c>
      <c r="K341" s="28"/>
      <c r="L341" s="25"/>
      <c r="M341" s="28"/>
      <c r="N341" s="29"/>
      <c r="O341" s="29"/>
      <c r="P341" s="29"/>
      <c r="Q341" s="31"/>
      <c r="R341" s="30"/>
    </row>
    <row r="342" spans="2:18" x14ac:dyDescent="0.25">
      <c r="B342" s="18">
        <v>16</v>
      </c>
      <c r="C342" s="19">
        <v>2E-3</v>
      </c>
      <c r="D342" s="19"/>
      <c r="E342" s="28">
        <f t="shared" si="88"/>
        <v>-7.0499999999999993E-2</v>
      </c>
      <c r="F342" s="25">
        <f t="shared" si="89"/>
        <v>1</v>
      </c>
      <c r="G342" s="28">
        <f t="shared" si="90"/>
        <v>-7.0499999999999993E-2</v>
      </c>
      <c r="H342" s="25"/>
      <c r="I342" s="18">
        <v>5</v>
      </c>
      <c r="J342" s="19">
        <v>0.40699999999999997</v>
      </c>
      <c r="K342" s="28">
        <f t="shared" ref="K342:K353" si="91">AVERAGE(J341,J342)</f>
        <v>0.40949999999999998</v>
      </c>
      <c r="L342" s="25">
        <f t="shared" ref="L342:L353" si="92">I342-I341</f>
        <v>5</v>
      </c>
      <c r="M342" s="28">
        <f t="shared" ref="M342:M353" si="93">L342*K342</f>
        <v>2.0474999999999999</v>
      </c>
      <c r="N342" s="33"/>
      <c r="O342" s="33"/>
      <c r="P342" s="33"/>
      <c r="Q342" s="31"/>
      <c r="R342" s="30"/>
    </row>
    <row r="343" spans="2:18" x14ac:dyDescent="0.25">
      <c r="B343" s="18">
        <v>17</v>
      </c>
      <c r="C343" s="19">
        <v>0.20200000000000001</v>
      </c>
      <c r="E343" s="28">
        <f t="shared" si="88"/>
        <v>0.10200000000000001</v>
      </c>
      <c r="F343" s="25">
        <f t="shared" si="89"/>
        <v>1</v>
      </c>
      <c r="G343" s="28">
        <f t="shared" si="90"/>
        <v>0.10200000000000001</v>
      </c>
      <c r="H343" s="25"/>
      <c r="I343" s="18">
        <v>8.5</v>
      </c>
      <c r="J343" s="19">
        <v>0.40200000000000002</v>
      </c>
      <c r="K343" s="28">
        <f t="shared" si="91"/>
        <v>0.40449999999999997</v>
      </c>
      <c r="L343" s="25">
        <f t="shared" si="92"/>
        <v>3.5</v>
      </c>
      <c r="M343" s="28">
        <f t="shared" si="93"/>
        <v>1.4157499999999998</v>
      </c>
      <c r="N343" s="29"/>
      <c r="O343" s="29"/>
      <c r="P343" s="29"/>
      <c r="Q343" s="31"/>
      <c r="R343" s="30"/>
    </row>
    <row r="344" spans="2:18" x14ac:dyDescent="0.25">
      <c r="B344" s="18">
        <v>18</v>
      </c>
      <c r="C344" s="19">
        <v>1.6919999999999999</v>
      </c>
      <c r="D344" s="19" t="s">
        <v>23</v>
      </c>
      <c r="E344" s="28">
        <f t="shared" si="88"/>
        <v>0.94699999999999995</v>
      </c>
      <c r="F344" s="25">
        <f t="shared" si="89"/>
        <v>1</v>
      </c>
      <c r="G344" s="28">
        <f t="shared" si="90"/>
        <v>0.94699999999999995</v>
      </c>
      <c r="H344" s="17"/>
      <c r="I344" s="75">
        <f>I343+(J343-J344)*1.5</f>
        <v>11.353</v>
      </c>
      <c r="J344" s="76">
        <v>-1.5</v>
      </c>
      <c r="K344" s="28">
        <f t="shared" si="91"/>
        <v>-0.54899999999999993</v>
      </c>
      <c r="L344" s="25">
        <f t="shared" si="92"/>
        <v>2.8529999999999998</v>
      </c>
      <c r="M344" s="28">
        <f t="shared" si="93"/>
        <v>-1.5662969999999996</v>
      </c>
      <c r="N344" s="33"/>
      <c r="O344" s="33"/>
      <c r="P344" s="33"/>
      <c r="Q344" s="31"/>
      <c r="R344" s="30"/>
    </row>
    <row r="345" spans="2:18" x14ac:dyDescent="0.25">
      <c r="B345" s="18">
        <v>19</v>
      </c>
      <c r="C345" s="19">
        <v>1.6870000000000001</v>
      </c>
      <c r="E345" s="28">
        <f t="shared" si="88"/>
        <v>1.6895</v>
      </c>
      <c r="F345" s="25">
        <f t="shared" si="89"/>
        <v>1</v>
      </c>
      <c r="G345" s="28">
        <f t="shared" si="90"/>
        <v>1.6895</v>
      </c>
      <c r="H345" s="17"/>
      <c r="I345" s="77">
        <f>I344+1.5</f>
        <v>12.853</v>
      </c>
      <c r="J345" s="78">
        <f>J344</f>
        <v>-1.5</v>
      </c>
      <c r="K345" s="28">
        <f t="shared" si="91"/>
        <v>-1.5</v>
      </c>
      <c r="L345" s="25">
        <f t="shared" si="92"/>
        <v>1.5</v>
      </c>
      <c r="M345" s="28">
        <f t="shared" si="93"/>
        <v>-2.25</v>
      </c>
      <c r="N345" s="33"/>
      <c r="O345" s="33"/>
      <c r="P345" s="33"/>
      <c r="Q345" s="31"/>
      <c r="R345" s="30"/>
    </row>
    <row r="346" spans="2:18" x14ac:dyDescent="0.25">
      <c r="B346" s="18">
        <v>20</v>
      </c>
      <c r="C346" s="19">
        <v>0.312</v>
      </c>
      <c r="D346" s="19"/>
      <c r="E346" s="28">
        <f t="shared" si="88"/>
        <v>0.99950000000000006</v>
      </c>
      <c r="F346" s="25">
        <f t="shared" si="89"/>
        <v>1</v>
      </c>
      <c r="G346" s="28">
        <f t="shared" si="90"/>
        <v>0.99950000000000006</v>
      </c>
      <c r="H346" s="17"/>
      <c r="I346" s="75">
        <f>I345+1.5</f>
        <v>14.353</v>
      </c>
      <c r="J346" s="76">
        <f>J344</f>
        <v>-1.5</v>
      </c>
      <c r="K346" s="28">
        <f t="shared" si="91"/>
        <v>-1.5</v>
      </c>
      <c r="L346" s="25">
        <f t="shared" si="92"/>
        <v>1.5</v>
      </c>
      <c r="M346" s="28">
        <f t="shared" si="93"/>
        <v>-2.25</v>
      </c>
      <c r="N346" s="29"/>
      <c r="O346" s="29"/>
      <c r="P346" s="29"/>
      <c r="R346" s="30"/>
    </row>
    <row r="347" spans="2:18" x14ac:dyDescent="0.25">
      <c r="B347" s="18">
        <v>22</v>
      </c>
      <c r="C347" s="19">
        <v>-0.68799999999999994</v>
      </c>
      <c r="E347" s="28">
        <f t="shared" si="88"/>
        <v>-0.18799999999999997</v>
      </c>
      <c r="F347" s="25">
        <f t="shared" si="89"/>
        <v>2</v>
      </c>
      <c r="G347" s="28">
        <f t="shared" si="90"/>
        <v>-0.37599999999999995</v>
      </c>
      <c r="H347" s="17"/>
      <c r="I347" s="75">
        <f>I346+(J347-J346)*1.5</f>
        <v>16.905999999999999</v>
      </c>
      <c r="J347" s="79">
        <v>0.20200000000000001</v>
      </c>
      <c r="K347" s="28">
        <f t="shared" si="91"/>
        <v>-0.64900000000000002</v>
      </c>
      <c r="L347" s="25">
        <f t="shared" si="92"/>
        <v>2.552999999999999</v>
      </c>
      <c r="M347" s="28">
        <f t="shared" si="93"/>
        <v>-1.6568969999999994</v>
      </c>
      <c r="N347" s="29"/>
      <c r="O347" s="29"/>
      <c r="P347" s="29"/>
      <c r="R347" s="30"/>
    </row>
    <row r="348" spans="2:18" x14ac:dyDescent="0.25">
      <c r="B348" s="18">
        <v>23</v>
      </c>
      <c r="C348" s="19">
        <v>-1.0880000000000001</v>
      </c>
      <c r="D348" s="19" t="s">
        <v>26</v>
      </c>
      <c r="E348" s="28">
        <f t="shared" si="88"/>
        <v>-0.88800000000000001</v>
      </c>
      <c r="F348" s="25">
        <f t="shared" si="89"/>
        <v>1</v>
      </c>
      <c r="G348" s="28">
        <f t="shared" si="90"/>
        <v>-0.88800000000000001</v>
      </c>
      <c r="H348" s="17"/>
      <c r="I348" s="18">
        <v>17</v>
      </c>
      <c r="J348" s="19">
        <v>0.20200000000000001</v>
      </c>
      <c r="K348" s="28">
        <f t="shared" si="91"/>
        <v>0.20200000000000001</v>
      </c>
      <c r="L348" s="25">
        <f t="shared" si="92"/>
        <v>9.4000000000001194E-2</v>
      </c>
      <c r="M348" s="28">
        <f t="shared" si="93"/>
        <v>1.8988000000000241E-2</v>
      </c>
      <c r="N348" s="29"/>
      <c r="O348" s="29"/>
      <c r="P348" s="29"/>
      <c r="R348" s="30"/>
    </row>
    <row r="349" spans="2:18" x14ac:dyDescent="0.25">
      <c r="B349" s="26"/>
      <c r="C349" s="41"/>
      <c r="D349" s="41"/>
      <c r="E349" s="28"/>
      <c r="F349" s="25"/>
      <c r="G349" s="28"/>
      <c r="I349" s="18">
        <v>18</v>
      </c>
      <c r="J349" s="19">
        <v>1.6919999999999999</v>
      </c>
      <c r="K349" s="28">
        <f t="shared" si="91"/>
        <v>0.94699999999999995</v>
      </c>
      <c r="L349" s="25">
        <f t="shared" si="92"/>
        <v>1</v>
      </c>
      <c r="M349" s="28">
        <f t="shared" si="93"/>
        <v>0.94699999999999995</v>
      </c>
      <c r="N349" s="29"/>
      <c r="O349" s="29"/>
      <c r="P349" s="29"/>
      <c r="R349" s="30"/>
    </row>
    <row r="350" spans="2:18" x14ac:dyDescent="0.25">
      <c r="B350" s="26"/>
      <c r="C350" s="41"/>
      <c r="D350" s="41"/>
      <c r="E350" s="28"/>
      <c r="F350" s="25"/>
      <c r="G350" s="28"/>
      <c r="I350" s="18">
        <v>19</v>
      </c>
      <c r="J350" s="19">
        <v>1.6870000000000001</v>
      </c>
      <c r="K350" s="28">
        <f t="shared" si="91"/>
        <v>1.6895</v>
      </c>
      <c r="L350" s="25">
        <f t="shared" si="92"/>
        <v>1</v>
      </c>
      <c r="M350" s="28">
        <f t="shared" si="93"/>
        <v>1.6895</v>
      </c>
      <c r="O350" s="33"/>
      <c r="P350" s="33"/>
    </row>
    <row r="351" spans="2:18" x14ac:dyDescent="0.25">
      <c r="B351" s="26"/>
      <c r="C351" s="41"/>
      <c r="D351" s="41"/>
      <c r="E351" s="28"/>
      <c r="F351" s="25"/>
      <c r="G351" s="28"/>
      <c r="I351" s="18">
        <v>20</v>
      </c>
      <c r="J351" s="19">
        <v>0.312</v>
      </c>
      <c r="K351" s="28">
        <f t="shared" si="91"/>
        <v>0.99950000000000006</v>
      </c>
      <c r="L351" s="25">
        <f t="shared" si="92"/>
        <v>1</v>
      </c>
      <c r="M351" s="28">
        <f t="shared" si="93"/>
        <v>0.99950000000000006</v>
      </c>
      <c r="O351" s="23"/>
      <c r="P351" s="23"/>
    </row>
    <row r="352" spans="2:18" x14ac:dyDescent="0.25">
      <c r="B352" s="26"/>
      <c r="C352" s="41"/>
      <c r="D352" s="41"/>
      <c r="E352" s="28"/>
      <c r="F352" s="25"/>
      <c r="G352" s="28"/>
      <c r="I352" s="18">
        <v>22</v>
      </c>
      <c r="J352" s="19">
        <v>-0.68799999999999994</v>
      </c>
      <c r="K352" s="28">
        <f t="shared" si="91"/>
        <v>-0.18799999999999997</v>
      </c>
      <c r="L352" s="25">
        <f t="shared" si="92"/>
        <v>2</v>
      </c>
      <c r="M352" s="28">
        <f t="shared" si="93"/>
        <v>-0.37599999999999995</v>
      </c>
      <c r="O352" s="23"/>
      <c r="P352" s="23"/>
    </row>
    <row r="353" spans="2:18" x14ac:dyDescent="0.25">
      <c r="B353" s="26"/>
      <c r="C353" s="41"/>
      <c r="D353" s="41"/>
      <c r="E353" s="28"/>
      <c r="F353" s="25"/>
      <c r="G353" s="28"/>
      <c r="H353" s="28"/>
      <c r="I353" s="18">
        <v>23</v>
      </c>
      <c r="J353" s="19">
        <v>-1.0880000000000001</v>
      </c>
      <c r="K353" s="28">
        <f t="shared" si="91"/>
        <v>-0.88800000000000001</v>
      </c>
      <c r="L353" s="25">
        <f t="shared" si="92"/>
        <v>1</v>
      </c>
      <c r="M353" s="28">
        <f t="shared" si="93"/>
        <v>-0.88800000000000001</v>
      </c>
      <c r="N353" s="23"/>
      <c r="O353" s="23"/>
      <c r="P353" s="23"/>
    </row>
    <row r="354" spans="2:18" x14ac:dyDescent="0.25">
      <c r="B354" s="26"/>
      <c r="C354" s="41"/>
      <c r="D354" s="41"/>
      <c r="E354" s="28"/>
      <c r="F354" s="25"/>
      <c r="G354" s="28"/>
      <c r="H354" s="28"/>
      <c r="I354" s="18"/>
      <c r="J354" s="19"/>
      <c r="K354" s="28"/>
      <c r="L354" s="25"/>
      <c r="M354" s="28"/>
      <c r="N354" s="23"/>
      <c r="O354" s="23"/>
      <c r="P354" s="23"/>
    </row>
    <row r="355" spans="2:18" x14ac:dyDescent="0.25">
      <c r="B355" s="26"/>
      <c r="C355" s="41"/>
      <c r="D355" s="41"/>
      <c r="E355" s="28"/>
      <c r="F355" s="25"/>
      <c r="G355" s="28"/>
      <c r="H355" s="28"/>
      <c r="I355" s="26"/>
      <c r="J355" s="26"/>
      <c r="K355" s="28"/>
      <c r="L355" s="25"/>
      <c r="M355" s="28"/>
      <c r="N355" s="23"/>
      <c r="O355" s="23"/>
      <c r="P355" s="23"/>
    </row>
    <row r="356" spans="2:18" ht="15" x14ac:dyDescent="0.25">
      <c r="B356" s="22"/>
      <c r="C356" s="39"/>
      <c r="D356" s="39"/>
      <c r="E356" s="22"/>
      <c r="F356" s="35">
        <f>SUM(F335:F355)</f>
        <v>23</v>
      </c>
      <c r="G356" s="35">
        <f>SUM(G335:G355)</f>
        <v>6.5580000000000007</v>
      </c>
      <c r="H356" s="28"/>
      <c r="I356" s="28"/>
      <c r="J356" s="22"/>
      <c r="K356" s="22"/>
      <c r="L356" s="38">
        <f>SUM(L338:L355)</f>
        <v>23</v>
      </c>
      <c r="M356" s="38">
        <f>SUM(M338:M355)</f>
        <v>-1.8689559999999985</v>
      </c>
      <c r="N356" s="23"/>
      <c r="O356" s="23"/>
      <c r="P356" s="23"/>
    </row>
    <row r="357" spans="2:18" ht="15" x14ac:dyDescent="0.25">
      <c r="B357" s="22"/>
      <c r="C357" s="39"/>
      <c r="D357" s="39"/>
      <c r="E357" s="22"/>
      <c r="F357" s="25"/>
      <c r="G357" s="28"/>
      <c r="H357" s="86" t="s">
        <v>88</v>
      </c>
      <c r="I357" s="86"/>
      <c r="J357" s="25">
        <f>G356</f>
        <v>6.5580000000000007</v>
      </c>
      <c r="K357" s="28" t="s">
        <v>89</v>
      </c>
      <c r="L357" s="25">
        <f>M356</f>
        <v>-1.8689559999999985</v>
      </c>
      <c r="M357" s="28">
        <f>J357-L357</f>
        <v>8.4269559999999988</v>
      </c>
      <c r="N357" s="33"/>
      <c r="O357" s="23"/>
      <c r="P357" s="23"/>
    </row>
    <row r="358" spans="2:18" ht="15" x14ac:dyDescent="0.25">
      <c r="B358" s="17" t="s">
        <v>78</v>
      </c>
      <c r="C358" s="17"/>
      <c r="D358" s="84">
        <v>1.3</v>
      </c>
      <c r="E358" s="84"/>
      <c r="J358" s="22"/>
      <c r="K358" s="22"/>
      <c r="L358" s="22"/>
      <c r="M358" s="22"/>
      <c r="N358" s="23"/>
      <c r="O358" s="23"/>
      <c r="P358" s="23"/>
    </row>
    <row r="359" spans="2:18" x14ac:dyDescent="0.25">
      <c r="B359" s="85" t="s">
        <v>22</v>
      </c>
      <c r="C359" s="85"/>
      <c r="D359" s="85"/>
      <c r="E359" s="85"/>
      <c r="F359" s="85"/>
      <c r="G359" s="85"/>
      <c r="H359" s="20" t="s">
        <v>90</v>
      </c>
      <c r="I359" s="85" t="s">
        <v>79</v>
      </c>
      <c r="J359" s="85"/>
      <c r="K359" s="85"/>
      <c r="L359" s="85"/>
      <c r="M359" s="85"/>
      <c r="N359" s="24"/>
      <c r="O359" s="24"/>
      <c r="P359" s="29">
        <f>I371-I369</f>
        <v>4.3529999999999998</v>
      </c>
    </row>
    <row r="360" spans="2:18" x14ac:dyDescent="0.25">
      <c r="B360" s="18">
        <v>0</v>
      </c>
      <c r="C360" s="19">
        <v>0.41199999999999998</v>
      </c>
      <c r="D360" s="19" t="s">
        <v>91</v>
      </c>
      <c r="E360" s="25"/>
      <c r="F360" s="25"/>
      <c r="G360" s="25"/>
      <c r="H360" s="25"/>
      <c r="I360" s="26"/>
      <c r="J360" s="27"/>
      <c r="K360" s="28"/>
      <c r="L360" s="25"/>
      <c r="M360" s="28"/>
      <c r="N360" s="29"/>
      <c r="O360" s="29"/>
      <c r="P360" s="29"/>
      <c r="R360" s="30"/>
    </row>
    <row r="361" spans="2:18" x14ac:dyDescent="0.25">
      <c r="B361" s="18">
        <v>5</v>
      </c>
      <c r="C361" s="19">
        <v>0.40699999999999997</v>
      </c>
      <c r="D361" s="19"/>
      <c r="E361" s="28">
        <f>(C360+C361)/2</f>
        <v>0.40949999999999998</v>
      </c>
      <c r="F361" s="25">
        <f>B361-B360</f>
        <v>5</v>
      </c>
      <c r="G361" s="28">
        <f>E361*F361</f>
        <v>2.0474999999999999</v>
      </c>
      <c r="H361" s="25"/>
      <c r="I361" s="18"/>
      <c r="J361" s="18"/>
      <c r="K361" s="28"/>
      <c r="L361" s="25"/>
      <c r="M361" s="28"/>
      <c r="N361" s="29"/>
      <c r="O361" s="29"/>
      <c r="P361" s="29"/>
      <c r="Q361" s="31"/>
      <c r="R361" s="30"/>
    </row>
    <row r="362" spans="2:18" x14ac:dyDescent="0.25">
      <c r="B362" s="18">
        <v>10</v>
      </c>
      <c r="C362" s="19">
        <v>0.40200000000000002</v>
      </c>
      <c r="D362" s="19" t="s">
        <v>25</v>
      </c>
      <c r="E362" s="28">
        <f t="shared" ref="E362:E372" si="94">(C361+C362)/2</f>
        <v>0.40449999999999997</v>
      </c>
      <c r="F362" s="25">
        <f t="shared" ref="F362:F372" si="95">B362-B361</f>
        <v>5</v>
      </c>
      <c r="G362" s="28">
        <f t="shared" ref="G362:G372" si="96">E362*F362</f>
        <v>2.0225</v>
      </c>
      <c r="H362" s="25"/>
      <c r="I362" s="18"/>
      <c r="J362" s="18"/>
      <c r="K362" s="28"/>
      <c r="L362" s="25"/>
      <c r="M362" s="28"/>
      <c r="N362" s="29"/>
      <c r="O362" s="29"/>
      <c r="P362" s="29"/>
      <c r="Q362" s="31"/>
      <c r="R362" s="30"/>
    </row>
    <row r="363" spans="2:18" x14ac:dyDescent="0.25">
      <c r="B363" s="18">
        <v>11</v>
      </c>
      <c r="C363" s="19">
        <v>0.251</v>
      </c>
      <c r="D363" s="19"/>
      <c r="E363" s="28">
        <f t="shared" si="94"/>
        <v>0.32650000000000001</v>
      </c>
      <c r="F363" s="25">
        <f t="shared" si="95"/>
        <v>1</v>
      </c>
      <c r="G363" s="28">
        <f t="shared" si="96"/>
        <v>0.32650000000000001</v>
      </c>
      <c r="H363" s="25"/>
      <c r="I363" s="18"/>
      <c r="J363" s="18"/>
      <c r="K363" s="28"/>
      <c r="L363" s="25"/>
      <c r="M363" s="28"/>
      <c r="N363" s="29"/>
      <c r="O363" s="29"/>
      <c r="P363" s="29"/>
      <c r="Q363" s="31"/>
      <c r="R363" s="30"/>
    </row>
    <row r="364" spans="2:18" x14ac:dyDescent="0.25">
      <c r="B364" s="18">
        <v>12</v>
      </c>
      <c r="C364" s="19">
        <v>0.151</v>
      </c>
      <c r="D364" s="19"/>
      <c r="E364" s="28">
        <f t="shared" si="94"/>
        <v>0.20100000000000001</v>
      </c>
      <c r="F364" s="25">
        <f t="shared" si="95"/>
        <v>1</v>
      </c>
      <c r="G364" s="28">
        <f t="shared" si="96"/>
        <v>0.20100000000000001</v>
      </c>
      <c r="H364" s="25"/>
      <c r="I364" s="18"/>
      <c r="J364" s="18"/>
      <c r="K364" s="28"/>
      <c r="L364" s="25"/>
      <c r="M364" s="28"/>
      <c r="N364" s="29"/>
      <c r="O364" s="29"/>
      <c r="P364" s="29"/>
      <c r="Q364" s="31"/>
      <c r="R364" s="30"/>
    </row>
    <row r="365" spans="2:18" x14ac:dyDescent="0.25">
      <c r="B365" s="18">
        <v>12.5</v>
      </c>
      <c r="C365" s="19">
        <v>-0.13100000000000001</v>
      </c>
      <c r="D365" s="19"/>
      <c r="E365" s="28">
        <f t="shared" si="94"/>
        <v>9.999999999999995E-3</v>
      </c>
      <c r="F365" s="25">
        <f t="shared" si="95"/>
        <v>0.5</v>
      </c>
      <c r="G365" s="28">
        <f t="shared" si="96"/>
        <v>4.9999999999999975E-3</v>
      </c>
      <c r="H365" s="25"/>
      <c r="I365" s="18"/>
      <c r="J365" s="18"/>
      <c r="K365" s="28"/>
      <c r="L365" s="25"/>
      <c r="M365" s="28"/>
      <c r="N365" s="29"/>
      <c r="O365" s="29"/>
      <c r="P365" s="29"/>
      <c r="Q365" s="31"/>
      <c r="R365" s="30"/>
    </row>
    <row r="366" spans="2:18" x14ac:dyDescent="0.25">
      <c r="B366" s="18">
        <v>13</v>
      </c>
      <c r="C366" s="19">
        <v>-0.14799999999999999</v>
      </c>
      <c r="D366" s="19" t="s">
        <v>24</v>
      </c>
      <c r="E366" s="28">
        <f t="shared" si="94"/>
        <v>-0.13950000000000001</v>
      </c>
      <c r="F366" s="25">
        <f t="shared" si="95"/>
        <v>0.5</v>
      </c>
      <c r="G366" s="28">
        <f t="shared" si="96"/>
        <v>-6.9750000000000006E-2</v>
      </c>
      <c r="H366" s="25"/>
      <c r="I366" s="18"/>
      <c r="J366" s="18"/>
      <c r="K366" s="28"/>
      <c r="L366" s="25"/>
      <c r="M366" s="28"/>
      <c r="N366" s="29"/>
      <c r="O366" s="29"/>
      <c r="P366" s="29"/>
      <c r="Q366" s="31"/>
      <c r="R366" s="30"/>
    </row>
    <row r="367" spans="2:18" x14ac:dyDescent="0.25">
      <c r="B367" s="18">
        <v>13.5</v>
      </c>
      <c r="C367" s="19">
        <v>-0.13200000000000001</v>
      </c>
      <c r="D367" s="19"/>
      <c r="E367" s="28">
        <f t="shared" si="94"/>
        <v>-0.14000000000000001</v>
      </c>
      <c r="F367" s="25">
        <f t="shared" si="95"/>
        <v>0.5</v>
      </c>
      <c r="G367" s="28">
        <f t="shared" si="96"/>
        <v>-7.0000000000000007E-2</v>
      </c>
      <c r="H367" s="25"/>
      <c r="I367" s="18">
        <v>0</v>
      </c>
      <c r="J367" s="19">
        <v>0.41199999999999998</v>
      </c>
      <c r="K367" s="28"/>
      <c r="L367" s="25"/>
      <c r="M367" s="28"/>
      <c r="N367" s="29"/>
      <c r="O367" s="29"/>
      <c r="P367" s="29"/>
      <c r="Q367" s="31"/>
      <c r="R367" s="30"/>
    </row>
    <row r="368" spans="2:18" x14ac:dyDescent="0.25">
      <c r="B368" s="18">
        <v>14</v>
      </c>
      <c r="C368" s="19">
        <v>0.112</v>
      </c>
      <c r="D368" s="19"/>
      <c r="E368" s="28">
        <f t="shared" si="94"/>
        <v>-1.0000000000000002E-2</v>
      </c>
      <c r="F368" s="25">
        <f t="shared" si="95"/>
        <v>0.5</v>
      </c>
      <c r="G368" s="28">
        <f t="shared" si="96"/>
        <v>-5.000000000000001E-3</v>
      </c>
      <c r="H368" s="25"/>
      <c r="I368" s="18">
        <v>5</v>
      </c>
      <c r="J368" s="19">
        <v>0.40699999999999997</v>
      </c>
      <c r="K368" s="28">
        <f t="shared" ref="K368:K375" si="97">AVERAGE(J367,J368)</f>
        <v>0.40949999999999998</v>
      </c>
      <c r="L368" s="25">
        <f t="shared" ref="L368:L375" si="98">I368-I367</f>
        <v>5</v>
      </c>
      <c r="M368" s="28">
        <f t="shared" ref="M368:M375" si="99">L368*K368</f>
        <v>2.0474999999999999</v>
      </c>
      <c r="N368" s="33"/>
      <c r="O368" s="33"/>
      <c r="P368" s="33"/>
      <c r="Q368" s="31"/>
      <c r="R368" s="30"/>
    </row>
    <row r="369" spans="2:18" x14ac:dyDescent="0.25">
      <c r="B369" s="18">
        <v>15</v>
      </c>
      <c r="C369" s="19">
        <v>0.24199999999999999</v>
      </c>
      <c r="D369" s="19"/>
      <c r="E369" s="28">
        <f t="shared" si="94"/>
        <v>0.17699999999999999</v>
      </c>
      <c r="F369" s="25">
        <f t="shared" si="95"/>
        <v>1</v>
      </c>
      <c r="G369" s="28">
        <f t="shared" si="96"/>
        <v>0.17699999999999999</v>
      </c>
      <c r="H369" s="25"/>
      <c r="I369" s="18">
        <v>9</v>
      </c>
      <c r="J369" s="19">
        <v>0.40200000000000002</v>
      </c>
      <c r="K369" s="28">
        <f t="shared" si="97"/>
        <v>0.40449999999999997</v>
      </c>
      <c r="L369" s="25">
        <f t="shared" si="98"/>
        <v>4</v>
      </c>
      <c r="M369" s="28">
        <f t="shared" si="99"/>
        <v>1.6179999999999999</v>
      </c>
      <c r="N369" s="29"/>
      <c r="O369" s="29"/>
      <c r="P369" s="29"/>
      <c r="Q369" s="31"/>
      <c r="R369" s="30"/>
    </row>
    <row r="370" spans="2:18" x14ac:dyDescent="0.25">
      <c r="B370" s="18">
        <v>16</v>
      </c>
      <c r="C370" s="19">
        <v>0.38200000000000001</v>
      </c>
      <c r="D370" s="19" t="s">
        <v>23</v>
      </c>
      <c r="E370" s="28">
        <f t="shared" si="94"/>
        <v>0.312</v>
      </c>
      <c r="F370" s="25">
        <f t="shared" si="95"/>
        <v>1</v>
      </c>
      <c r="G370" s="28">
        <f t="shared" si="96"/>
        <v>0.312</v>
      </c>
      <c r="H370" s="17"/>
      <c r="I370" s="75">
        <f>I369+(J369-J370)*1.5</f>
        <v>11.853</v>
      </c>
      <c r="J370" s="76">
        <v>-1.5</v>
      </c>
      <c r="K370" s="28">
        <f t="shared" si="97"/>
        <v>-0.54899999999999993</v>
      </c>
      <c r="L370" s="25">
        <f t="shared" si="98"/>
        <v>2.8529999999999998</v>
      </c>
      <c r="M370" s="28">
        <f t="shared" si="99"/>
        <v>-1.5662969999999996</v>
      </c>
      <c r="N370" s="33"/>
      <c r="O370" s="33"/>
      <c r="P370" s="33"/>
      <c r="Q370" s="31"/>
      <c r="R370" s="30"/>
    </row>
    <row r="371" spans="2:18" x14ac:dyDescent="0.25">
      <c r="B371" s="18">
        <v>20</v>
      </c>
      <c r="C371" s="19">
        <v>0.39200000000000002</v>
      </c>
      <c r="E371" s="28">
        <f t="shared" si="94"/>
        <v>0.38700000000000001</v>
      </c>
      <c r="F371" s="25">
        <f t="shared" si="95"/>
        <v>4</v>
      </c>
      <c r="G371" s="28">
        <f t="shared" si="96"/>
        <v>1.548</v>
      </c>
      <c r="H371" s="17"/>
      <c r="I371" s="77">
        <f>I370+1.5</f>
        <v>13.353</v>
      </c>
      <c r="J371" s="78">
        <f>J370</f>
        <v>-1.5</v>
      </c>
      <c r="K371" s="28">
        <f t="shared" si="97"/>
        <v>-1.5</v>
      </c>
      <c r="L371" s="25">
        <f t="shared" si="98"/>
        <v>1.5</v>
      </c>
      <c r="M371" s="28">
        <f t="shared" si="99"/>
        <v>-2.25</v>
      </c>
      <c r="N371" s="33"/>
      <c r="O371" s="33"/>
      <c r="P371" s="33"/>
      <c r="Q371" s="31"/>
      <c r="R371" s="30"/>
    </row>
    <row r="372" spans="2:18" x14ac:dyDescent="0.25">
      <c r="B372" s="18">
        <v>25</v>
      </c>
      <c r="C372" s="19">
        <v>0.39700000000000002</v>
      </c>
      <c r="D372" s="19" t="s">
        <v>91</v>
      </c>
      <c r="E372" s="28">
        <f t="shared" si="94"/>
        <v>0.39450000000000002</v>
      </c>
      <c r="F372" s="25">
        <f t="shared" si="95"/>
        <v>5</v>
      </c>
      <c r="G372" s="28">
        <f t="shared" si="96"/>
        <v>1.9725000000000001</v>
      </c>
      <c r="H372" s="17"/>
      <c r="I372" s="75">
        <f>I371+1.5</f>
        <v>14.853</v>
      </c>
      <c r="J372" s="76">
        <f>J370</f>
        <v>-1.5</v>
      </c>
      <c r="K372" s="28">
        <f t="shared" si="97"/>
        <v>-1.5</v>
      </c>
      <c r="L372" s="25">
        <f t="shared" si="98"/>
        <v>1.5</v>
      </c>
      <c r="M372" s="28">
        <f t="shared" si="99"/>
        <v>-2.25</v>
      </c>
      <c r="N372" s="29"/>
      <c r="O372" s="29"/>
      <c r="P372" s="29"/>
      <c r="R372" s="30"/>
    </row>
    <row r="373" spans="2:18" x14ac:dyDescent="0.25">
      <c r="B373" s="18"/>
      <c r="C373" s="19"/>
      <c r="D373" s="19"/>
      <c r="E373" s="28"/>
      <c r="F373" s="25"/>
      <c r="G373" s="28"/>
      <c r="H373" s="17"/>
      <c r="I373" s="75">
        <f>I372+(J373-J372)*1.5</f>
        <v>17.676000000000002</v>
      </c>
      <c r="J373" s="79">
        <v>0.38200000000000001</v>
      </c>
      <c r="K373" s="28">
        <f t="shared" si="97"/>
        <v>-0.55899999999999994</v>
      </c>
      <c r="L373" s="25">
        <f t="shared" si="98"/>
        <v>2.8230000000000022</v>
      </c>
      <c r="M373" s="28">
        <f t="shared" si="99"/>
        <v>-1.5780570000000012</v>
      </c>
      <c r="N373" s="29"/>
      <c r="O373" s="29"/>
      <c r="P373" s="29"/>
      <c r="R373" s="30"/>
    </row>
    <row r="374" spans="2:18" x14ac:dyDescent="0.25">
      <c r="B374" s="18"/>
      <c r="C374" s="19"/>
      <c r="D374" s="19"/>
      <c r="E374" s="28"/>
      <c r="F374" s="25"/>
      <c r="G374" s="28"/>
      <c r="H374" s="17"/>
      <c r="I374" s="18">
        <v>20</v>
      </c>
      <c r="J374" s="19">
        <v>0.39200000000000002</v>
      </c>
      <c r="K374" s="28">
        <f t="shared" si="97"/>
        <v>0.38700000000000001</v>
      </c>
      <c r="L374" s="25">
        <f t="shared" si="98"/>
        <v>2.3239999999999981</v>
      </c>
      <c r="M374" s="28">
        <f t="shared" si="99"/>
        <v>0.8993879999999993</v>
      </c>
      <c r="N374" s="29"/>
      <c r="O374" s="29"/>
      <c r="P374" s="29"/>
      <c r="R374" s="30"/>
    </row>
    <row r="375" spans="2:18" x14ac:dyDescent="0.25">
      <c r="B375" s="26"/>
      <c r="C375" s="41"/>
      <c r="D375" s="41"/>
      <c r="E375" s="28"/>
      <c r="F375" s="25"/>
      <c r="G375" s="28"/>
      <c r="I375" s="18">
        <v>25</v>
      </c>
      <c r="J375" s="19">
        <v>0.39700000000000002</v>
      </c>
      <c r="K375" s="28">
        <f t="shared" si="97"/>
        <v>0.39450000000000002</v>
      </c>
      <c r="L375" s="25">
        <f t="shared" si="98"/>
        <v>5</v>
      </c>
      <c r="M375" s="28">
        <f t="shared" si="99"/>
        <v>1.9725000000000001</v>
      </c>
      <c r="N375" s="29"/>
      <c r="O375" s="29"/>
      <c r="P375" s="29"/>
      <c r="R375" s="30"/>
    </row>
    <row r="376" spans="2:18" x14ac:dyDescent="0.25">
      <c r="B376" s="26"/>
      <c r="C376" s="41"/>
      <c r="D376" s="41"/>
      <c r="E376" s="28"/>
      <c r="F376" s="25"/>
      <c r="G376" s="28"/>
      <c r="I376" s="26"/>
      <c r="J376" s="26"/>
      <c r="K376" s="28"/>
      <c r="L376" s="25"/>
      <c r="M376" s="28"/>
      <c r="O376" s="33"/>
      <c r="P376" s="33"/>
    </row>
    <row r="377" spans="2:18" x14ac:dyDescent="0.25">
      <c r="B377" s="26"/>
      <c r="C377" s="41"/>
      <c r="D377" s="41"/>
      <c r="E377" s="28"/>
      <c r="F377" s="25"/>
      <c r="G377" s="28"/>
      <c r="I377" s="26"/>
      <c r="J377" s="26"/>
      <c r="K377" s="28"/>
      <c r="L377" s="25"/>
      <c r="M377" s="28"/>
      <c r="O377" s="23"/>
      <c r="P377" s="23"/>
    </row>
    <row r="378" spans="2:18" x14ac:dyDescent="0.25">
      <c r="B378" s="26"/>
      <c r="C378" s="41"/>
      <c r="D378" s="41"/>
      <c r="E378" s="28"/>
      <c r="F378" s="25"/>
      <c r="G378" s="28"/>
      <c r="I378" s="26"/>
      <c r="J378" s="26"/>
      <c r="K378" s="28"/>
      <c r="L378" s="25"/>
      <c r="M378" s="28"/>
      <c r="O378" s="23"/>
      <c r="P378" s="23"/>
    </row>
    <row r="379" spans="2:18" x14ac:dyDescent="0.25">
      <c r="B379" s="26"/>
      <c r="C379" s="41"/>
      <c r="D379" s="41"/>
      <c r="E379" s="28"/>
      <c r="F379" s="25"/>
      <c r="G379" s="28"/>
      <c r="H379" s="28"/>
      <c r="I379" s="26"/>
      <c r="J379" s="26"/>
      <c r="K379" s="28"/>
      <c r="L379" s="25"/>
      <c r="M379" s="28"/>
      <c r="N379" s="23"/>
      <c r="O379" s="23"/>
      <c r="P379" s="23"/>
    </row>
    <row r="380" spans="2:18" x14ac:dyDescent="0.25">
      <c r="B380" s="26"/>
      <c r="C380" s="41"/>
      <c r="D380" s="41"/>
      <c r="E380" s="28"/>
      <c r="F380" s="25"/>
      <c r="G380" s="28"/>
      <c r="H380" s="28"/>
      <c r="I380" s="26"/>
      <c r="J380" s="26"/>
      <c r="K380" s="28"/>
      <c r="L380" s="25"/>
      <c r="M380" s="28"/>
      <c r="N380" s="23"/>
      <c r="O380" s="23"/>
      <c r="P380" s="23"/>
    </row>
    <row r="381" spans="2:18" x14ac:dyDescent="0.25">
      <c r="B381" s="26"/>
      <c r="C381" s="41"/>
      <c r="D381" s="41"/>
      <c r="E381" s="28"/>
      <c r="F381" s="25"/>
      <c r="G381" s="28"/>
      <c r="H381" s="28"/>
      <c r="I381" s="26"/>
      <c r="J381" s="26"/>
      <c r="K381" s="28"/>
      <c r="L381" s="25"/>
      <c r="M381" s="28"/>
      <c r="N381" s="23"/>
      <c r="O381" s="23"/>
      <c r="P381" s="23"/>
    </row>
    <row r="382" spans="2:18" ht="15" x14ac:dyDescent="0.25">
      <c r="B382" s="22"/>
      <c r="C382" s="39"/>
      <c r="D382" s="39"/>
      <c r="E382" s="22"/>
      <c r="F382" s="35">
        <f>SUM(F361:F381)</f>
        <v>25</v>
      </c>
      <c r="G382" s="35">
        <f>SUM(G361:G381)</f>
        <v>8.4672499999999999</v>
      </c>
      <c r="H382" s="28"/>
      <c r="I382" s="28"/>
      <c r="J382" s="22"/>
      <c r="K382" s="22"/>
      <c r="L382" s="38">
        <f>SUM(L364:L381)</f>
        <v>25</v>
      </c>
      <c r="M382" s="38">
        <f>SUM(M364:M381)</f>
        <v>-1.1069660000000017</v>
      </c>
      <c r="N382" s="23"/>
      <c r="O382" s="23"/>
      <c r="P382" s="23"/>
    </row>
    <row r="383" spans="2:18" ht="15" x14ac:dyDescent="0.25">
      <c r="B383" s="22"/>
      <c r="C383" s="39"/>
      <c r="D383" s="39"/>
      <c r="E383" s="22"/>
      <c r="F383" s="25"/>
      <c r="G383" s="28"/>
      <c r="H383" s="86" t="s">
        <v>88</v>
      </c>
      <c r="I383" s="86"/>
      <c r="J383" s="25">
        <f>G382</f>
        <v>8.4672499999999999</v>
      </c>
      <c r="K383" s="28" t="s">
        <v>89</v>
      </c>
      <c r="L383" s="25">
        <f>M382</f>
        <v>-1.1069660000000017</v>
      </c>
      <c r="M383" s="28">
        <f>J383-L383</f>
        <v>9.5742160000000016</v>
      </c>
      <c r="N383" s="33"/>
      <c r="O383" s="23"/>
      <c r="P383" s="23"/>
    </row>
    <row r="384" spans="2:18" x14ac:dyDescent="0.25">
      <c r="B384" s="26"/>
      <c r="C384" s="41"/>
      <c r="D384" s="41"/>
      <c r="E384" s="28"/>
      <c r="F384" s="25"/>
      <c r="G384" s="28"/>
      <c r="I384" s="27"/>
      <c r="J384" s="19"/>
      <c r="K384" s="28"/>
      <c r="L384" s="25"/>
      <c r="M384" s="28"/>
      <c r="N384" s="29"/>
      <c r="O384" s="29"/>
      <c r="P384" s="29"/>
      <c r="R384" s="30"/>
    </row>
    <row r="385" spans="2:18" ht="15" x14ac:dyDescent="0.25">
      <c r="B385" s="17" t="s">
        <v>78</v>
      </c>
      <c r="C385" s="17"/>
      <c r="D385" s="84">
        <v>1.4</v>
      </c>
      <c r="E385" s="84"/>
      <c r="J385" s="22"/>
      <c r="K385" s="22"/>
      <c r="L385" s="22"/>
      <c r="M385" s="22"/>
      <c r="N385" s="23"/>
      <c r="O385" s="23"/>
      <c r="P385" s="23"/>
    </row>
    <row r="386" spans="2:18" x14ac:dyDescent="0.25">
      <c r="B386" s="85" t="s">
        <v>22</v>
      </c>
      <c r="C386" s="85"/>
      <c r="D386" s="85"/>
      <c r="E386" s="85"/>
      <c r="F386" s="85"/>
      <c r="G386" s="85"/>
      <c r="H386" s="20" t="s">
        <v>90</v>
      </c>
      <c r="I386" s="85" t="s">
        <v>79</v>
      </c>
      <c r="J386" s="85"/>
      <c r="K386" s="85"/>
      <c r="L386" s="85"/>
      <c r="M386" s="85"/>
      <c r="N386" s="24"/>
      <c r="O386" s="24"/>
      <c r="P386" s="29">
        <f>I398-I396</f>
        <v>4.3230000000000004</v>
      </c>
    </row>
    <row r="387" spans="2:18" x14ac:dyDescent="0.25">
      <c r="B387" s="18">
        <v>0</v>
      </c>
      <c r="C387" s="19">
        <v>0.40200000000000002</v>
      </c>
      <c r="D387" s="19" t="s">
        <v>91</v>
      </c>
      <c r="E387" s="25"/>
      <c r="F387" s="25"/>
      <c r="G387" s="25"/>
      <c r="H387" s="25"/>
      <c r="I387" s="26"/>
      <c r="J387" s="27"/>
      <c r="K387" s="28"/>
      <c r="L387" s="25"/>
      <c r="M387" s="28"/>
      <c r="N387" s="29"/>
      <c r="O387" s="29"/>
      <c r="P387" s="29"/>
      <c r="R387" s="30"/>
    </row>
    <row r="388" spans="2:18" x14ac:dyDescent="0.25">
      <c r="B388" s="18">
        <v>5</v>
      </c>
      <c r="C388" s="19">
        <v>0.39200000000000002</v>
      </c>
      <c r="D388" s="19"/>
      <c r="E388" s="28">
        <f>(C387+C388)/2</f>
        <v>0.39700000000000002</v>
      </c>
      <c r="F388" s="25">
        <f>B388-B387</f>
        <v>5</v>
      </c>
      <c r="G388" s="28">
        <f>E388*F388</f>
        <v>1.9850000000000001</v>
      </c>
      <c r="H388" s="25"/>
      <c r="I388" s="18"/>
      <c r="J388" s="18"/>
      <c r="K388" s="28"/>
      <c r="L388" s="25"/>
      <c r="M388" s="28"/>
      <c r="N388" s="29"/>
      <c r="O388" s="29"/>
      <c r="P388" s="29"/>
      <c r="Q388" s="31"/>
      <c r="R388" s="30"/>
    </row>
    <row r="389" spans="2:18" x14ac:dyDescent="0.25">
      <c r="B389" s="18">
        <v>10</v>
      </c>
      <c r="C389" s="19">
        <v>0.38200000000000001</v>
      </c>
      <c r="D389" s="19" t="s">
        <v>25</v>
      </c>
      <c r="E389" s="28">
        <f t="shared" ref="E389:E399" si="100">(C388+C389)/2</f>
        <v>0.38700000000000001</v>
      </c>
      <c r="F389" s="25">
        <f t="shared" ref="F389:F399" si="101">B389-B388</f>
        <v>5</v>
      </c>
      <c r="G389" s="28">
        <f t="shared" ref="G389:G399" si="102">E389*F389</f>
        <v>1.9350000000000001</v>
      </c>
      <c r="H389" s="25"/>
      <c r="I389" s="18"/>
      <c r="J389" s="18"/>
      <c r="K389" s="28"/>
      <c r="L389" s="25"/>
      <c r="M389" s="28"/>
      <c r="N389" s="29"/>
      <c r="O389" s="29"/>
      <c r="P389" s="29"/>
      <c r="Q389" s="31"/>
      <c r="R389" s="30"/>
    </row>
    <row r="390" spans="2:18" x14ac:dyDescent="0.25">
      <c r="B390" s="18">
        <v>11</v>
      </c>
      <c r="C390" s="19">
        <v>0.29199999999999998</v>
      </c>
      <c r="D390" s="19"/>
      <c r="E390" s="28">
        <f t="shared" si="100"/>
        <v>0.33699999999999997</v>
      </c>
      <c r="F390" s="25">
        <f t="shared" si="101"/>
        <v>1</v>
      </c>
      <c r="G390" s="28">
        <f t="shared" si="102"/>
        <v>0.33699999999999997</v>
      </c>
      <c r="H390" s="25"/>
      <c r="I390" s="18"/>
      <c r="J390" s="18"/>
      <c r="K390" s="28"/>
      <c r="L390" s="25"/>
      <c r="M390" s="28"/>
      <c r="N390" s="29"/>
      <c r="O390" s="29"/>
      <c r="P390" s="29"/>
      <c r="Q390" s="31"/>
      <c r="R390" s="30"/>
    </row>
    <row r="391" spans="2:18" x14ac:dyDescent="0.25">
      <c r="B391" s="18">
        <v>12</v>
      </c>
      <c r="C391" s="19">
        <v>0.151</v>
      </c>
      <c r="D391" s="19"/>
      <c r="E391" s="28">
        <f t="shared" si="100"/>
        <v>0.22149999999999997</v>
      </c>
      <c r="F391" s="25">
        <f t="shared" si="101"/>
        <v>1</v>
      </c>
      <c r="G391" s="28">
        <f t="shared" si="102"/>
        <v>0.22149999999999997</v>
      </c>
      <c r="H391" s="25"/>
      <c r="I391" s="18"/>
      <c r="J391" s="18"/>
      <c r="K391" s="28"/>
      <c r="L391" s="25"/>
      <c r="M391" s="28"/>
      <c r="N391" s="29"/>
      <c r="O391" s="29"/>
      <c r="P391" s="29"/>
      <c r="Q391" s="31"/>
      <c r="R391" s="30"/>
    </row>
    <row r="392" spans="2:18" x14ac:dyDescent="0.25">
      <c r="B392" s="18">
        <v>12.5</v>
      </c>
      <c r="C392" s="19">
        <v>-4.8000000000000001E-2</v>
      </c>
      <c r="D392" s="19"/>
      <c r="E392" s="28">
        <f t="shared" si="100"/>
        <v>5.1499999999999997E-2</v>
      </c>
      <c r="F392" s="25">
        <f t="shared" si="101"/>
        <v>0.5</v>
      </c>
      <c r="G392" s="28">
        <f t="shared" si="102"/>
        <v>2.5749999999999999E-2</v>
      </c>
      <c r="H392" s="25"/>
      <c r="I392" s="18"/>
      <c r="J392" s="18"/>
      <c r="K392" s="28"/>
      <c r="L392" s="25"/>
      <c r="M392" s="28"/>
      <c r="N392" s="29"/>
      <c r="O392" s="29"/>
      <c r="P392" s="29"/>
      <c r="Q392" s="31"/>
      <c r="R392" s="30"/>
    </row>
    <row r="393" spans="2:18" x14ac:dyDescent="0.25">
      <c r="B393" s="18">
        <v>13</v>
      </c>
      <c r="C393" s="19">
        <v>-9.8000000000000004E-2</v>
      </c>
      <c r="D393" s="19" t="s">
        <v>24</v>
      </c>
      <c r="E393" s="28">
        <f t="shared" si="100"/>
        <v>-7.3000000000000009E-2</v>
      </c>
      <c r="F393" s="25">
        <f t="shared" si="101"/>
        <v>0.5</v>
      </c>
      <c r="G393" s="28">
        <f t="shared" si="102"/>
        <v>-3.6500000000000005E-2</v>
      </c>
      <c r="H393" s="25"/>
      <c r="I393" s="18"/>
      <c r="J393" s="18"/>
      <c r="K393" s="28"/>
      <c r="L393" s="25"/>
      <c r="M393" s="28"/>
      <c r="N393" s="29"/>
      <c r="O393" s="29"/>
      <c r="P393" s="29"/>
      <c r="Q393" s="31"/>
      <c r="R393" s="30"/>
    </row>
    <row r="394" spans="2:18" x14ac:dyDescent="0.25">
      <c r="B394" s="18">
        <v>13.5</v>
      </c>
      <c r="C394" s="19">
        <v>-4.9000000000000002E-2</v>
      </c>
      <c r="E394" s="28">
        <f t="shared" si="100"/>
        <v>-7.350000000000001E-2</v>
      </c>
      <c r="F394" s="25">
        <f t="shared" si="101"/>
        <v>0.5</v>
      </c>
      <c r="G394" s="28">
        <f t="shared" si="102"/>
        <v>-3.6750000000000005E-2</v>
      </c>
      <c r="H394" s="25"/>
      <c r="I394" s="18">
        <v>0</v>
      </c>
      <c r="J394" s="19">
        <v>0.40200000000000002</v>
      </c>
      <c r="K394" s="28"/>
      <c r="L394" s="25"/>
      <c r="M394" s="28"/>
      <c r="N394" s="29"/>
      <c r="O394" s="29"/>
      <c r="P394" s="29"/>
      <c r="Q394" s="31"/>
      <c r="R394" s="30"/>
    </row>
    <row r="395" spans="2:18" x14ac:dyDescent="0.25">
      <c r="B395" s="18">
        <v>14</v>
      </c>
      <c r="C395" s="19">
        <v>0.10199999999999999</v>
      </c>
      <c r="D395" s="19"/>
      <c r="E395" s="28">
        <f t="shared" si="100"/>
        <v>2.6499999999999996E-2</v>
      </c>
      <c r="F395" s="25">
        <f t="shared" si="101"/>
        <v>0.5</v>
      </c>
      <c r="G395" s="28">
        <f t="shared" si="102"/>
        <v>1.3249999999999998E-2</v>
      </c>
      <c r="H395" s="25"/>
      <c r="I395" s="18">
        <v>5</v>
      </c>
      <c r="J395" s="19">
        <v>0.39200000000000002</v>
      </c>
      <c r="K395" s="28">
        <f t="shared" ref="K395:K402" si="103">AVERAGE(J394,J395)</f>
        <v>0.39700000000000002</v>
      </c>
      <c r="L395" s="25">
        <f t="shared" ref="L395:L402" si="104">I395-I394</f>
        <v>5</v>
      </c>
      <c r="M395" s="28">
        <f t="shared" ref="M395:M402" si="105">L395*K395</f>
        <v>1.9850000000000001</v>
      </c>
      <c r="N395" s="33"/>
      <c r="O395" s="33"/>
      <c r="P395" s="33"/>
      <c r="Q395" s="31"/>
      <c r="R395" s="30"/>
    </row>
    <row r="396" spans="2:18" x14ac:dyDescent="0.25">
      <c r="B396" s="18">
        <v>15</v>
      </c>
      <c r="C396" s="19">
        <v>0.35099999999999998</v>
      </c>
      <c r="D396" s="19"/>
      <c r="E396" s="28">
        <f t="shared" si="100"/>
        <v>0.22649999999999998</v>
      </c>
      <c r="F396" s="25">
        <f t="shared" si="101"/>
        <v>1</v>
      </c>
      <c r="G396" s="28">
        <f t="shared" si="102"/>
        <v>0.22649999999999998</v>
      </c>
      <c r="H396" s="25"/>
      <c r="I396" s="18">
        <v>9</v>
      </c>
      <c r="J396" s="19">
        <v>0.38200000000000001</v>
      </c>
      <c r="K396" s="28">
        <f t="shared" si="103"/>
        <v>0.38700000000000001</v>
      </c>
      <c r="L396" s="25">
        <f t="shared" si="104"/>
        <v>4</v>
      </c>
      <c r="M396" s="28">
        <f t="shared" si="105"/>
        <v>1.548</v>
      </c>
      <c r="N396" s="29"/>
      <c r="O396" s="29"/>
      <c r="P396" s="29"/>
      <c r="Q396" s="31"/>
      <c r="R396" s="30"/>
    </row>
    <row r="397" spans="2:18" x14ac:dyDescent="0.25">
      <c r="B397" s="18">
        <v>16</v>
      </c>
      <c r="C397" s="19">
        <v>0.42199999999999999</v>
      </c>
      <c r="D397" s="19" t="s">
        <v>23</v>
      </c>
      <c r="E397" s="28">
        <f t="shared" si="100"/>
        <v>0.38649999999999995</v>
      </c>
      <c r="F397" s="25">
        <f t="shared" si="101"/>
        <v>1</v>
      </c>
      <c r="G397" s="28">
        <f t="shared" si="102"/>
        <v>0.38649999999999995</v>
      </c>
      <c r="H397" s="17"/>
      <c r="I397" s="75">
        <f>I396+(J396-J397)*1.5</f>
        <v>11.823</v>
      </c>
      <c r="J397" s="76">
        <v>-1.5</v>
      </c>
      <c r="K397" s="28">
        <f t="shared" si="103"/>
        <v>-0.55899999999999994</v>
      </c>
      <c r="L397" s="25">
        <f t="shared" si="104"/>
        <v>2.8230000000000004</v>
      </c>
      <c r="M397" s="28">
        <f t="shared" si="105"/>
        <v>-1.578057</v>
      </c>
      <c r="N397" s="33"/>
      <c r="O397" s="33"/>
      <c r="P397" s="33"/>
      <c r="Q397" s="31"/>
      <c r="R397" s="30"/>
    </row>
    <row r="398" spans="2:18" x14ac:dyDescent="0.25">
      <c r="B398" s="18">
        <v>20</v>
      </c>
      <c r="C398" s="19">
        <v>0.42699999999999999</v>
      </c>
      <c r="E398" s="28">
        <f t="shared" si="100"/>
        <v>0.42449999999999999</v>
      </c>
      <c r="F398" s="25">
        <f t="shared" si="101"/>
        <v>4</v>
      </c>
      <c r="G398" s="28">
        <f t="shared" si="102"/>
        <v>1.698</v>
      </c>
      <c r="H398" s="17"/>
      <c r="I398" s="77">
        <f>I397+1.5</f>
        <v>13.323</v>
      </c>
      <c r="J398" s="78">
        <f>J397</f>
        <v>-1.5</v>
      </c>
      <c r="K398" s="28">
        <f t="shared" si="103"/>
        <v>-1.5</v>
      </c>
      <c r="L398" s="25">
        <f t="shared" si="104"/>
        <v>1.5</v>
      </c>
      <c r="M398" s="28">
        <f t="shared" si="105"/>
        <v>-2.25</v>
      </c>
      <c r="N398" s="33"/>
      <c r="O398" s="33"/>
      <c r="P398" s="33"/>
      <c r="Q398" s="31"/>
      <c r="R398" s="30"/>
    </row>
    <row r="399" spans="2:18" x14ac:dyDescent="0.25">
      <c r="B399" s="18">
        <v>25</v>
      </c>
      <c r="C399" s="19">
        <v>0.432</v>
      </c>
      <c r="D399" s="41" t="s">
        <v>91</v>
      </c>
      <c r="E399" s="28">
        <f t="shared" si="100"/>
        <v>0.42949999999999999</v>
      </c>
      <c r="F399" s="25">
        <f t="shared" si="101"/>
        <v>5</v>
      </c>
      <c r="G399" s="28">
        <f t="shared" si="102"/>
        <v>2.1475</v>
      </c>
      <c r="H399" s="17"/>
      <c r="I399" s="75">
        <f>I398+1.5</f>
        <v>14.823</v>
      </c>
      <c r="J399" s="76">
        <f>J397</f>
        <v>-1.5</v>
      </c>
      <c r="K399" s="28">
        <f t="shared" si="103"/>
        <v>-1.5</v>
      </c>
      <c r="L399" s="25">
        <f t="shared" si="104"/>
        <v>1.5</v>
      </c>
      <c r="M399" s="28">
        <f t="shared" si="105"/>
        <v>-2.25</v>
      </c>
      <c r="N399" s="29"/>
      <c r="O399" s="29"/>
      <c r="P399" s="29"/>
      <c r="R399" s="30"/>
    </row>
    <row r="400" spans="2:18" x14ac:dyDescent="0.25">
      <c r="B400" s="18"/>
      <c r="C400" s="19"/>
      <c r="D400" s="19"/>
      <c r="E400" s="28"/>
      <c r="F400" s="25"/>
      <c r="G400" s="28"/>
      <c r="H400" s="17"/>
      <c r="I400" s="75">
        <f>I399+(J400-J399)*1.5</f>
        <v>17.7135</v>
      </c>
      <c r="J400" s="79">
        <v>0.42699999999999999</v>
      </c>
      <c r="K400" s="28">
        <f t="shared" si="103"/>
        <v>-0.53649999999999998</v>
      </c>
      <c r="L400" s="25">
        <f t="shared" si="104"/>
        <v>2.8904999999999994</v>
      </c>
      <c r="M400" s="28">
        <f t="shared" si="105"/>
        <v>-1.5507532499999996</v>
      </c>
      <c r="N400" s="29"/>
      <c r="O400" s="29"/>
      <c r="P400" s="29"/>
      <c r="R400" s="30"/>
    </row>
    <row r="401" spans="2:18" x14ac:dyDescent="0.25">
      <c r="B401" s="18"/>
      <c r="C401" s="19"/>
      <c r="D401" s="19"/>
      <c r="E401" s="28"/>
      <c r="F401" s="25"/>
      <c r="G401" s="28"/>
      <c r="H401" s="17"/>
      <c r="I401" s="18">
        <v>20</v>
      </c>
      <c r="J401" s="19">
        <v>0.42699999999999999</v>
      </c>
      <c r="K401" s="28">
        <f t="shared" si="103"/>
        <v>0.42699999999999999</v>
      </c>
      <c r="L401" s="25">
        <f t="shared" si="104"/>
        <v>2.2865000000000002</v>
      </c>
      <c r="M401" s="28">
        <f t="shared" si="105"/>
        <v>0.97633550000000002</v>
      </c>
      <c r="N401" s="29"/>
      <c r="O401" s="29"/>
      <c r="P401" s="29"/>
      <c r="R401" s="30"/>
    </row>
    <row r="402" spans="2:18" x14ac:dyDescent="0.25">
      <c r="B402" s="26"/>
      <c r="C402" s="41"/>
      <c r="E402" s="28"/>
      <c r="F402" s="25"/>
      <c r="G402" s="28"/>
      <c r="I402" s="18">
        <v>25</v>
      </c>
      <c r="J402" s="19">
        <v>0.432</v>
      </c>
      <c r="K402" s="28">
        <f t="shared" si="103"/>
        <v>0.42949999999999999</v>
      </c>
      <c r="L402" s="25">
        <f t="shared" si="104"/>
        <v>5</v>
      </c>
      <c r="M402" s="28">
        <f t="shared" si="105"/>
        <v>2.1475</v>
      </c>
      <c r="N402" s="29"/>
      <c r="O402" s="29"/>
      <c r="P402" s="29"/>
      <c r="R402" s="30"/>
    </row>
    <row r="403" spans="2:18" x14ac:dyDescent="0.25">
      <c r="B403" s="26"/>
      <c r="C403" s="41"/>
      <c r="D403" s="41"/>
      <c r="E403" s="28"/>
      <c r="F403" s="25"/>
      <c r="G403" s="28"/>
      <c r="I403" s="26"/>
      <c r="J403" s="26"/>
      <c r="K403" s="28"/>
      <c r="L403" s="25"/>
      <c r="M403" s="28"/>
      <c r="O403" s="33"/>
      <c r="P403" s="33"/>
    </row>
    <row r="404" spans="2:18" x14ac:dyDescent="0.25">
      <c r="B404" s="26"/>
      <c r="C404" s="41"/>
      <c r="D404" s="41"/>
      <c r="E404" s="28"/>
      <c r="F404" s="25"/>
      <c r="G404" s="28"/>
      <c r="I404" s="26"/>
      <c r="J404" s="26"/>
      <c r="K404" s="28"/>
      <c r="L404" s="25"/>
      <c r="M404" s="28"/>
      <c r="O404" s="23"/>
      <c r="P404" s="23"/>
    </row>
    <row r="405" spans="2:18" x14ac:dyDescent="0.25">
      <c r="B405" s="26"/>
      <c r="C405" s="41"/>
      <c r="D405" s="41"/>
      <c r="E405" s="28"/>
      <c r="F405" s="25"/>
      <c r="G405" s="28"/>
      <c r="I405" s="26"/>
      <c r="J405" s="26"/>
      <c r="K405" s="28"/>
      <c r="L405" s="25"/>
      <c r="M405" s="28"/>
      <c r="O405" s="23"/>
      <c r="P405" s="23"/>
    </row>
    <row r="406" spans="2:18" x14ac:dyDescent="0.25">
      <c r="B406" s="26"/>
      <c r="C406" s="41"/>
      <c r="D406" s="41"/>
      <c r="E406" s="28"/>
      <c r="F406" s="25"/>
      <c r="G406" s="28"/>
      <c r="H406" s="28"/>
      <c r="I406" s="26"/>
      <c r="J406" s="26"/>
      <c r="K406" s="28"/>
      <c r="L406" s="25"/>
      <c r="M406" s="28"/>
      <c r="N406" s="23"/>
      <c r="O406" s="23"/>
      <c r="P406" s="23"/>
    </row>
    <row r="407" spans="2:18" x14ac:dyDescent="0.25">
      <c r="B407" s="26"/>
      <c r="C407" s="41"/>
      <c r="D407" s="41"/>
      <c r="E407" s="28"/>
      <c r="F407" s="25"/>
      <c r="G407" s="28"/>
      <c r="H407" s="28"/>
      <c r="I407" s="26"/>
      <c r="J407" s="26"/>
      <c r="K407" s="28"/>
      <c r="L407" s="25"/>
      <c r="M407" s="28"/>
      <c r="N407" s="23"/>
      <c r="O407" s="23"/>
      <c r="P407" s="23"/>
    </row>
    <row r="408" spans="2:18" x14ac:dyDescent="0.25">
      <c r="B408" s="26"/>
      <c r="C408" s="41"/>
      <c r="D408" s="41"/>
      <c r="E408" s="28"/>
      <c r="F408" s="25"/>
      <c r="G408" s="28"/>
      <c r="H408" s="28"/>
      <c r="I408" s="26"/>
      <c r="J408" s="26"/>
      <c r="K408" s="28"/>
      <c r="L408" s="25"/>
      <c r="M408" s="28"/>
      <c r="N408" s="23"/>
      <c r="O408" s="23"/>
      <c r="P408" s="23"/>
    </row>
    <row r="409" spans="2:18" ht="15" x14ac:dyDescent="0.25">
      <c r="B409" s="22"/>
      <c r="C409" s="39"/>
      <c r="D409" s="39"/>
      <c r="E409" s="22"/>
      <c r="F409" s="35">
        <f>SUM(F388:F408)</f>
        <v>25</v>
      </c>
      <c r="G409" s="35">
        <f>SUM(G388:G408)</f>
        <v>8.9027500000000011</v>
      </c>
      <c r="H409" s="28"/>
      <c r="I409" s="28"/>
      <c r="J409" s="22"/>
      <c r="K409" s="22"/>
      <c r="L409" s="38">
        <f>SUM(L391:L408)</f>
        <v>25</v>
      </c>
      <c r="M409" s="38">
        <f>SUM(M391:M408)</f>
        <v>-0.97197474999999933</v>
      </c>
      <c r="N409" s="23"/>
      <c r="O409" s="23"/>
      <c r="P409" s="23"/>
    </row>
    <row r="410" spans="2:18" ht="15" x14ac:dyDescent="0.25">
      <c r="B410" s="22"/>
      <c r="C410" s="39"/>
      <c r="D410" s="39"/>
      <c r="E410" s="22"/>
      <c r="F410" s="25"/>
      <c r="G410" s="28"/>
      <c r="H410" s="86" t="s">
        <v>88</v>
      </c>
      <c r="I410" s="86"/>
      <c r="J410" s="25">
        <f>G409</f>
        <v>8.9027500000000011</v>
      </c>
      <c r="K410" s="28" t="s">
        <v>89</v>
      </c>
      <c r="L410" s="25">
        <f>M409</f>
        <v>-0.97197474999999933</v>
      </c>
      <c r="M410" s="28">
        <f>J410-L410</f>
        <v>9.8747247500000004</v>
      </c>
      <c r="N410" s="33"/>
      <c r="O410" s="23"/>
      <c r="P410" s="23"/>
    </row>
    <row r="411" spans="2:18" ht="15" x14ac:dyDescent="0.25">
      <c r="B411" s="17" t="s">
        <v>78</v>
      </c>
      <c r="C411" s="17"/>
      <c r="D411" s="84">
        <v>1.5</v>
      </c>
      <c r="E411" s="84"/>
      <c r="J411" s="22"/>
      <c r="K411" s="22"/>
      <c r="L411" s="22"/>
      <c r="M411" s="22"/>
      <c r="N411" s="23"/>
      <c r="O411" s="23"/>
      <c r="P411" s="23"/>
    </row>
    <row r="412" spans="2:18" x14ac:dyDescent="0.25">
      <c r="B412" s="85" t="s">
        <v>22</v>
      </c>
      <c r="C412" s="85"/>
      <c r="D412" s="85"/>
      <c r="E412" s="85"/>
      <c r="F412" s="85"/>
      <c r="G412" s="85"/>
      <c r="H412" s="20" t="s">
        <v>90</v>
      </c>
      <c r="I412" s="85" t="s">
        <v>79</v>
      </c>
      <c r="J412" s="85"/>
      <c r="K412" s="85"/>
      <c r="L412" s="85"/>
      <c r="M412" s="85"/>
      <c r="N412" s="24"/>
      <c r="O412" s="24"/>
      <c r="P412" s="29">
        <f>I427-I425</f>
        <v>0</v>
      </c>
    </row>
    <row r="413" spans="2:18" x14ac:dyDescent="0.25">
      <c r="B413" s="18">
        <v>0</v>
      </c>
      <c r="C413" s="19">
        <v>0.313</v>
      </c>
      <c r="D413" s="19" t="s">
        <v>91</v>
      </c>
      <c r="E413" s="25"/>
      <c r="F413" s="25"/>
      <c r="G413" s="25"/>
      <c r="H413" s="25"/>
      <c r="I413" s="26"/>
      <c r="J413" s="27"/>
      <c r="K413" s="28"/>
      <c r="L413" s="25"/>
      <c r="M413" s="28"/>
      <c r="N413" s="29"/>
      <c r="O413" s="29"/>
      <c r="P413" s="29"/>
      <c r="R413" s="30"/>
    </row>
    <row r="414" spans="2:18" x14ac:dyDescent="0.25">
      <c r="B414" s="18">
        <v>5</v>
      </c>
      <c r="C414" s="19">
        <v>0.308</v>
      </c>
      <c r="D414" s="19"/>
      <c r="E414" s="28">
        <f>(C413+C414)/2</f>
        <v>0.3105</v>
      </c>
      <c r="F414" s="25">
        <f>B414-B413</f>
        <v>5</v>
      </c>
      <c r="G414" s="28">
        <f>E414*F414</f>
        <v>1.5525</v>
      </c>
      <c r="H414" s="25"/>
      <c r="I414" s="18">
        <v>0</v>
      </c>
      <c r="J414" s="19">
        <v>0.313</v>
      </c>
      <c r="K414" s="28"/>
      <c r="L414" s="25"/>
      <c r="M414" s="28"/>
      <c r="N414" s="29"/>
      <c r="O414" s="29"/>
      <c r="P414" s="29"/>
      <c r="Q414" s="31"/>
      <c r="R414" s="30"/>
    </row>
    <row r="415" spans="2:18" x14ac:dyDescent="0.25">
      <c r="B415" s="18">
        <v>10</v>
      </c>
      <c r="C415" s="19">
        <v>0.30299999999999999</v>
      </c>
      <c r="D415" s="19" t="s">
        <v>25</v>
      </c>
      <c r="E415" s="28">
        <f t="shared" ref="E415:E425" si="106">(C414+C415)/2</f>
        <v>0.30549999999999999</v>
      </c>
      <c r="F415" s="25">
        <f t="shared" ref="F415:F425" si="107">B415-B414</f>
        <v>5</v>
      </c>
      <c r="G415" s="28">
        <f t="shared" ref="G415:G425" si="108">E415*F415</f>
        <v>1.5274999999999999</v>
      </c>
      <c r="H415" s="25"/>
      <c r="I415" s="18">
        <v>5</v>
      </c>
      <c r="J415" s="19">
        <v>0.308</v>
      </c>
      <c r="K415" s="28">
        <f t="shared" ref="K415:K422" si="109">AVERAGE(J414,J415)</f>
        <v>0.3105</v>
      </c>
      <c r="L415" s="25">
        <f t="shared" ref="L415:L422" si="110">I415-I414</f>
        <v>5</v>
      </c>
      <c r="M415" s="28">
        <f t="shared" ref="M415:M422" si="111">L415*K415</f>
        <v>1.5525</v>
      </c>
      <c r="N415" s="29"/>
      <c r="O415" s="29"/>
      <c r="P415" s="29"/>
      <c r="Q415" s="31"/>
      <c r="R415" s="30"/>
    </row>
    <row r="416" spans="2:18" x14ac:dyDescent="0.25">
      <c r="B416" s="18">
        <v>11</v>
      </c>
      <c r="C416" s="19">
        <v>-2.8000000000000001E-2</v>
      </c>
      <c r="E416" s="28">
        <f t="shared" si="106"/>
        <v>0.13749999999999998</v>
      </c>
      <c r="F416" s="25">
        <f t="shared" si="107"/>
        <v>1</v>
      </c>
      <c r="G416" s="28">
        <f t="shared" si="108"/>
        <v>0.13749999999999998</v>
      </c>
      <c r="H416" s="25"/>
      <c r="I416" s="18">
        <v>9</v>
      </c>
      <c r="J416" s="19">
        <v>0.30299999999999999</v>
      </c>
      <c r="K416" s="28">
        <f t="shared" si="109"/>
        <v>0.30549999999999999</v>
      </c>
      <c r="L416" s="25">
        <f t="shared" si="110"/>
        <v>4</v>
      </c>
      <c r="M416" s="28">
        <f t="shared" si="111"/>
        <v>1.222</v>
      </c>
      <c r="N416" s="29"/>
      <c r="O416" s="29"/>
      <c r="P416" s="29"/>
      <c r="Q416" s="31"/>
      <c r="R416" s="30"/>
    </row>
    <row r="417" spans="2:18" x14ac:dyDescent="0.25">
      <c r="B417" s="18">
        <v>12</v>
      </c>
      <c r="C417" s="19">
        <v>-0.113</v>
      </c>
      <c r="D417" s="19"/>
      <c r="E417" s="28">
        <f t="shared" si="106"/>
        <v>-7.0500000000000007E-2</v>
      </c>
      <c r="F417" s="25">
        <f t="shared" si="107"/>
        <v>1</v>
      </c>
      <c r="G417" s="28">
        <f t="shared" si="108"/>
        <v>-7.0500000000000007E-2</v>
      </c>
      <c r="H417" s="25"/>
      <c r="I417" s="75">
        <f>I416+(J416-J417)*1.5</f>
        <v>11.704499999999999</v>
      </c>
      <c r="J417" s="76">
        <v>-1.5</v>
      </c>
      <c r="K417" s="28">
        <f t="shared" si="109"/>
        <v>-0.59850000000000003</v>
      </c>
      <c r="L417" s="25">
        <f t="shared" si="110"/>
        <v>2.7044999999999995</v>
      </c>
      <c r="M417" s="28">
        <f t="shared" si="111"/>
        <v>-1.6186432499999999</v>
      </c>
      <c r="N417" s="29"/>
      <c r="O417" s="29"/>
      <c r="P417" s="29"/>
      <c r="Q417" s="31"/>
      <c r="R417" s="30"/>
    </row>
    <row r="418" spans="2:18" x14ac:dyDescent="0.25">
      <c r="B418" s="18">
        <v>12.5</v>
      </c>
      <c r="C418" s="19">
        <v>-0.20300000000000001</v>
      </c>
      <c r="D418" s="19"/>
      <c r="E418" s="28">
        <f t="shared" si="106"/>
        <v>-0.158</v>
      </c>
      <c r="F418" s="25">
        <f t="shared" si="107"/>
        <v>0.5</v>
      </c>
      <c r="G418" s="28">
        <f t="shared" si="108"/>
        <v>-7.9000000000000001E-2</v>
      </c>
      <c r="H418" s="25"/>
      <c r="I418" s="77">
        <f>I417+1.5</f>
        <v>13.204499999999999</v>
      </c>
      <c r="J418" s="78">
        <f>J417</f>
        <v>-1.5</v>
      </c>
      <c r="K418" s="28">
        <f t="shared" si="109"/>
        <v>-1.5</v>
      </c>
      <c r="L418" s="25">
        <f t="shared" si="110"/>
        <v>1.5</v>
      </c>
      <c r="M418" s="28">
        <f t="shared" si="111"/>
        <v>-2.25</v>
      </c>
      <c r="N418" s="29"/>
      <c r="O418" s="29"/>
      <c r="P418" s="29"/>
      <c r="Q418" s="31"/>
      <c r="R418" s="30"/>
    </row>
    <row r="419" spans="2:18" x14ac:dyDescent="0.25">
      <c r="B419" s="18">
        <v>13</v>
      </c>
      <c r="C419" s="19">
        <v>-0.252</v>
      </c>
      <c r="D419" s="19" t="s">
        <v>24</v>
      </c>
      <c r="E419" s="28">
        <f t="shared" si="106"/>
        <v>-0.22750000000000001</v>
      </c>
      <c r="F419" s="25">
        <f t="shared" si="107"/>
        <v>0.5</v>
      </c>
      <c r="G419" s="28">
        <f t="shared" si="108"/>
        <v>-0.11375</v>
      </c>
      <c r="I419" s="75">
        <f>I418+1.5</f>
        <v>14.704499999999999</v>
      </c>
      <c r="J419" s="76">
        <f>J417</f>
        <v>-1.5</v>
      </c>
      <c r="K419" s="28">
        <f t="shared" si="109"/>
        <v>-1.5</v>
      </c>
      <c r="L419" s="25">
        <f t="shared" si="110"/>
        <v>1.5</v>
      </c>
      <c r="M419" s="28">
        <f t="shared" si="111"/>
        <v>-2.25</v>
      </c>
      <c r="N419" s="29"/>
      <c r="O419" s="29"/>
      <c r="P419" s="29"/>
      <c r="Q419" s="31"/>
      <c r="R419" s="30"/>
    </row>
    <row r="420" spans="2:18" x14ac:dyDescent="0.25">
      <c r="B420" s="18">
        <v>13.5</v>
      </c>
      <c r="C420" s="19">
        <v>-0.20200000000000001</v>
      </c>
      <c r="E420" s="28">
        <f t="shared" si="106"/>
        <v>-0.22700000000000001</v>
      </c>
      <c r="F420" s="25">
        <f t="shared" si="107"/>
        <v>0.5</v>
      </c>
      <c r="G420" s="28">
        <f t="shared" si="108"/>
        <v>-0.1135</v>
      </c>
      <c r="I420" s="75">
        <f>I419+(J420-J419)*1.5</f>
        <v>17.5395</v>
      </c>
      <c r="J420" s="79">
        <v>0.39</v>
      </c>
      <c r="K420" s="28">
        <f t="shared" si="109"/>
        <v>-0.55499999999999994</v>
      </c>
      <c r="L420" s="25">
        <f t="shared" si="110"/>
        <v>2.8350000000000009</v>
      </c>
      <c r="M420" s="28">
        <f t="shared" si="111"/>
        <v>-1.5734250000000003</v>
      </c>
      <c r="N420" s="29"/>
      <c r="O420" s="29"/>
      <c r="P420" s="29"/>
      <c r="Q420" s="31"/>
      <c r="R420" s="30"/>
    </row>
    <row r="421" spans="2:18" x14ac:dyDescent="0.25">
      <c r="B421" s="18">
        <v>14</v>
      </c>
      <c r="C421" s="19">
        <v>-0.113</v>
      </c>
      <c r="D421" s="19"/>
      <c r="E421" s="28">
        <f t="shared" si="106"/>
        <v>-0.1575</v>
      </c>
      <c r="F421" s="25">
        <f t="shared" si="107"/>
        <v>0.5</v>
      </c>
      <c r="G421" s="28">
        <f t="shared" si="108"/>
        <v>-7.8750000000000001E-2</v>
      </c>
      <c r="I421" s="18">
        <v>20</v>
      </c>
      <c r="J421" s="19">
        <v>0.38800000000000001</v>
      </c>
      <c r="K421" s="28">
        <f t="shared" si="109"/>
        <v>0.38900000000000001</v>
      </c>
      <c r="L421" s="25">
        <f t="shared" si="110"/>
        <v>2.4604999999999997</v>
      </c>
      <c r="M421" s="28">
        <f t="shared" si="111"/>
        <v>0.95713449999999989</v>
      </c>
      <c r="N421" s="33"/>
      <c r="O421" s="33"/>
      <c r="P421" s="33"/>
      <c r="Q421" s="31"/>
      <c r="R421" s="30"/>
    </row>
    <row r="422" spans="2:18" x14ac:dyDescent="0.25">
      <c r="B422" s="18">
        <v>15</v>
      </c>
      <c r="C422" s="19">
        <v>-2.7E-2</v>
      </c>
      <c r="D422" s="19"/>
      <c r="E422" s="28">
        <f t="shared" si="106"/>
        <v>-7.0000000000000007E-2</v>
      </c>
      <c r="F422" s="25">
        <f t="shared" si="107"/>
        <v>1</v>
      </c>
      <c r="G422" s="28">
        <f t="shared" si="108"/>
        <v>-7.0000000000000007E-2</v>
      </c>
      <c r="H422" s="25"/>
      <c r="I422" s="18">
        <v>25</v>
      </c>
      <c r="J422" s="19">
        <v>0.38300000000000001</v>
      </c>
      <c r="K422" s="28">
        <f t="shared" si="109"/>
        <v>0.38550000000000001</v>
      </c>
      <c r="L422" s="25">
        <f t="shared" si="110"/>
        <v>5</v>
      </c>
      <c r="M422" s="28">
        <f t="shared" si="111"/>
        <v>1.9275</v>
      </c>
      <c r="N422" s="29"/>
      <c r="O422" s="29"/>
      <c r="P422" s="29"/>
      <c r="Q422" s="31"/>
      <c r="R422" s="30"/>
    </row>
    <row r="423" spans="2:18" x14ac:dyDescent="0.25">
      <c r="B423" s="18">
        <v>16</v>
      </c>
      <c r="C423" s="19">
        <v>0.39300000000000002</v>
      </c>
      <c r="D423" s="19" t="s">
        <v>23</v>
      </c>
      <c r="E423" s="28">
        <f t="shared" si="106"/>
        <v>0.183</v>
      </c>
      <c r="F423" s="25">
        <f t="shared" si="107"/>
        <v>1</v>
      </c>
      <c r="G423" s="28">
        <f t="shared" si="108"/>
        <v>0.183</v>
      </c>
      <c r="H423" s="25"/>
      <c r="I423" s="30"/>
      <c r="J423" s="30"/>
      <c r="K423" s="28"/>
      <c r="L423" s="25"/>
      <c r="M423" s="28"/>
      <c r="N423" s="33"/>
      <c r="O423" s="33"/>
      <c r="P423" s="33"/>
      <c r="Q423" s="31"/>
      <c r="R423" s="30"/>
    </row>
    <row r="424" spans="2:18" x14ac:dyDescent="0.25">
      <c r="B424" s="18">
        <v>20</v>
      </c>
      <c r="C424" s="19">
        <v>0.38800000000000001</v>
      </c>
      <c r="E424" s="28">
        <f t="shared" si="106"/>
        <v>0.39050000000000001</v>
      </c>
      <c r="F424" s="25">
        <f t="shared" si="107"/>
        <v>4</v>
      </c>
      <c r="G424" s="28">
        <f t="shared" si="108"/>
        <v>1.5620000000000001</v>
      </c>
      <c r="H424" s="25"/>
      <c r="I424" s="25"/>
      <c r="J424" s="25"/>
      <c r="K424" s="28"/>
      <c r="L424" s="25"/>
      <c r="M424" s="28"/>
      <c r="N424" s="33"/>
      <c r="O424" s="33"/>
      <c r="P424" s="33"/>
      <c r="Q424" s="31"/>
      <c r="R424" s="30"/>
    </row>
    <row r="425" spans="2:18" x14ac:dyDescent="0.25">
      <c r="B425" s="18">
        <v>25</v>
      </c>
      <c r="C425" s="19">
        <v>0.38300000000000001</v>
      </c>
      <c r="D425" s="19" t="s">
        <v>91</v>
      </c>
      <c r="E425" s="28">
        <f t="shared" si="106"/>
        <v>0.38550000000000001</v>
      </c>
      <c r="F425" s="25">
        <f t="shared" si="107"/>
        <v>5</v>
      </c>
      <c r="G425" s="28">
        <f t="shared" si="108"/>
        <v>1.9275</v>
      </c>
      <c r="H425" s="25"/>
      <c r="I425" s="30"/>
      <c r="J425" s="30"/>
      <c r="K425" s="28"/>
      <c r="L425" s="25"/>
      <c r="M425" s="28"/>
      <c r="N425" s="29"/>
      <c r="O425" s="29"/>
      <c r="P425" s="29"/>
      <c r="R425" s="30"/>
    </row>
    <row r="426" spans="2:18" x14ac:dyDescent="0.25">
      <c r="B426" s="18"/>
      <c r="C426" s="19"/>
      <c r="D426" s="19"/>
      <c r="E426" s="28"/>
      <c r="F426" s="25"/>
      <c r="G426" s="28"/>
      <c r="H426" s="17"/>
      <c r="I426" s="30"/>
      <c r="J426" s="30"/>
      <c r="K426" s="28"/>
      <c r="L426" s="25"/>
      <c r="M426" s="28"/>
      <c r="N426" s="29"/>
      <c r="O426" s="29"/>
      <c r="P426" s="29"/>
      <c r="R426" s="30"/>
    </row>
    <row r="427" spans="2:18" x14ac:dyDescent="0.25">
      <c r="B427" s="18"/>
      <c r="C427" s="19"/>
      <c r="D427" s="19"/>
      <c r="E427" s="28"/>
      <c r="F427" s="25"/>
      <c r="G427" s="28"/>
      <c r="H427" s="17"/>
      <c r="I427" s="25"/>
      <c r="J427" s="25"/>
      <c r="K427" s="28"/>
      <c r="L427" s="25"/>
      <c r="M427" s="28"/>
      <c r="N427" s="29"/>
      <c r="O427" s="29"/>
      <c r="P427" s="29"/>
      <c r="R427" s="30"/>
    </row>
    <row r="428" spans="2:18" x14ac:dyDescent="0.25">
      <c r="B428" s="26"/>
      <c r="C428" s="41"/>
      <c r="D428" s="19"/>
      <c r="E428" s="28"/>
      <c r="F428" s="25"/>
      <c r="G428" s="28"/>
      <c r="H428" s="17"/>
      <c r="I428" s="25"/>
      <c r="J428" s="25"/>
      <c r="K428" s="28"/>
      <c r="L428" s="25"/>
      <c r="M428" s="28"/>
      <c r="N428" s="29"/>
      <c r="O428" s="29"/>
      <c r="P428" s="29"/>
      <c r="R428" s="30"/>
    </row>
    <row r="429" spans="2:18" x14ac:dyDescent="0.25">
      <c r="B429" s="26"/>
      <c r="C429" s="41"/>
      <c r="D429" s="41"/>
      <c r="E429" s="28"/>
      <c r="F429" s="25"/>
      <c r="G429" s="28"/>
      <c r="H429" s="17"/>
      <c r="I429" s="25"/>
      <c r="J429" s="37"/>
      <c r="K429" s="28"/>
      <c r="L429" s="25"/>
      <c r="M429" s="28"/>
      <c r="O429" s="33"/>
      <c r="P429" s="33"/>
    </row>
    <row r="430" spans="2:18" x14ac:dyDescent="0.25">
      <c r="B430" s="26"/>
      <c r="C430" s="41"/>
      <c r="D430" s="41"/>
      <c r="E430" s="28"/>
      <c r="F430" s="25"/>
      <c r="G430" s="28"/>
      <c r="H430" s="17"/>
      <c r="I430" s="26"/>
      <c r="J430" s="26"/>
      <c r="K430" s="28"/>
      <c r="L430" s="25"/>
      <c r="M430" s="28"/>
      <c r="O430" s="23"/>
      <c r="P430" s="23"/>
    </row>
    <row r="431" spans="2:18" x14ac:dyDescent="0.25">
      <c r="B431" s="26"/>
      <c r="C431" s="41"/>
      <c r="D431" s="41"/>
      <c r="E431" s="28"/>
      <c r="F431" s="25"/>
      <c r="G431" s="28"/>
      <c r="I431" s="26"/>
      <c r="J431" s="26"/>
      <c r="K431" s="28"/>
      <c r="L431" s="25"/>
      <c r="M431" s="28"/>
      <c r="O431" s="23"/>
      <c r="P431" s="23"/>
    </row>
    <row r="432" spans="2:18" x14ac:dyDescent="0.25">
      <c r="B432" s="26"/>
      <c r="C432" s="41"/>
      <c r="D432" s="41"/>
      <c r="E432" s="28"/>
      <c r="F432" s="25"/>
      <c r="G432" s="28"/>
      <c r="I432" s="26"/>
      <c r="J432" s="26"/>
      <c r="K432" s="28"/>
      <c r="L432" s="25"/>
      <c r="M432" s="28"/>
      <c r="N432" s="23"/>
      <c r="O432" s="23"/>
      <c r="P432" s="23"/>
    </row>
    <row r="433" spans="2:18" x14ac:dyDescent="0.25">
      <c r="B433" s="26"/>
      <c r="C433" s="41"/>
      <c r="D433" s="41"/>
      <c r="E433" s="28"/>
      <c r="F433" s="25"/>
      <c r="G433" s="28"/>
      <c r="I433" s="26"/>
      <c r="J433" s="26"/>
      <c r="K433" s="28"/>
      <c r="L433" s="25"/>
      <c r="M433" s="28"/>
      <c r="N433" s="23"/>
      <c r="O433" s="23"/>
      <c r="P433" s="23"/>
    </row>
    <row r="434" spans="2:18" x14ac:dyDescent="0.25">
      <c r="B434" s="26"/>
      <c r="C434" s="41"/>
      <c r="D434" s="41"/>
      <c r="E434" s="28"/>
      <c r="F434" s="25"/>
      <c r="G434" s="28"/>
      <c r="I434" s="26"/>
      <c r="J434" s="26"/>
      <c r="K434" s="28"/>
      <c r="L434" s="25"/>
      <c r="M434" s="28"/>
      <c r="N434" s="23"/>
      <c r="O434" s="23"/>
      <c r="P434" s="23"/>
    </row>
    <row r="435" spans="2:18" x14ac:dyDescent="0.25">
      <c r="B435" s="26"/>
      <c r="C435" s="41"/>
      <c r="D435" s="41"/>
      <c r="E435" s="28"/>
      <c r="F435" s="25"/>
      <c r="G435" s="28"/>
      <c r="H435" s="28"/>
      <c r="I435" s="26"/>
      <c r="J435" s="26"/>
      <c r="K435" s="28"/>
      <c r="L435" s="25"/>
      <c r="M435" s="28"/>
      <c r="N435" s="23"/>
      <c r="O435" s="23"/>
      <c r="P435" s="23"/>
    </row>
    <row r="436" spans="2:18" x14ac:dyDescent="0.25">
      <c r="B436" s="26"/>
      <c r="C436" s="41"/>
      <c r="D436" s="41"/>
      <c r="E436" s="28"/>
      <c r="F436" s="25"/>
      <c r="G436" s="28"/>
      <c r="H436" s="28"/>
      <c r="I436" s="26"/>
      <c r="J436" s="26"/>
      <c r="K436" s="28"/>
      <c r="L436" s="25"/>
      <c r="M436" s="28"/>
      <c r="N436" s="33"/>
      <c r="O436" s="23"/>
      <c r="P436" s="23"/>
    </row>
    <row r="437" spans="2:18" x14ac:dyDescent="0.25">
      <c r="B437" s="26"/>
      <c r="C437" s="41"/>
      <c r="D437" s="41"/>
      <c r="E437" s="28"/>
      <c r="F437" s="25">
        <f>SUM(F414:F436)</f>
        <v>25</v>
      </c>
      <c r="G437" s="28">
        <f>SUM(G414:G436)</f>
        <v>6.3645000000000005</v>
      </c>
      <c r="H437" s="28"/>
      <c r="I437" s="26"/>
      <c r="J437" s="26"/>
      <c r="K437" s="28"/>
      <c r="L437" s="25">
        <f>SUM(L415:L436)</f>
        <v>25</v>
      </c>
      <c r="M437" s="28">
        <f>SUM(M415:M436)</f>
        <v>-2.0329337500000007</v>
      </c>
      <c r="N437" s="29"/>
      <c r="O437" s="29"/>
      <c r="P437" s="29"/>
      <c r="R437" s="30"/>
    </row>
    <row r="438" spans="2:18" ht="15" x14ac:dyDescent="0.25">
      <c r="B438" s="26"/>
      <c r="C438" s="41"/>
      <c r="D438" s="41"/>
      <c r="E438" s="28"/>
      <c r="F438" s="25"/>
      <c r="G438" s="28"/>
      <c r="H438" s="28"/>
      <c r="I438" s="28"/>
      <c r="J438" s="22"/>
      <c r="K438" s="22"/>
      <c r="L438" s="38"/>
      <c r="M438" s="38"/>
      <c r="N438" s="29"/>
      <c r="O438" s="29"/>
      <c r="P438" s="29"/>
      <c r="R438" s="30"/>
    </row>
    <row r="439" spans="2:18" x14ac:dyDescent="0.25">
      <c r="B439" s="26"/>
      <c r="C439" s="41"/>
      <c r="D439" s="41"/>
      <c r="E439" s="28"/>
      <c r="F439" s="25"/>
      <c r="G439" s="28"/>
      <c r="H439" s="25" t="s">
        <v>88</v>
      </c>
      <c r="I439" s="25"/>
      <c r="J439" s="25">
        <f>G437</f>
        <v>6.3645000000000005</v>
      </c>
      <c r="K439" s="28" t="s">
        <v>89</v>
      </c>
      <c r="L439" s="25">
        <f>M437</f>
        <v>-2.0329337500000007</v>
      </c>
      <c r="M439" s="28">
        <f>J439-L439</f>
        <v>8.3974337500000011</v>
      </c>
      <c r="N439" s="29"/>
      <c r="O439" s="29"/>
      <c r="P439" s="29"/>
      <c r="R439" s="30"/>
    </row>
    <row r="440" spans="2:18" ht="15" x14ac:dyDescent="0.25">
      <c r="B440" s="17" t="s">
        <v>78</v>
      </c>
      <c r="C440" s="17"/>
      <c r="D440" s="84">
        <v>1.6</v>
      </c>
      <c r="E440" s="84"/>
      <c r="J440" s="22"/>
      <c r="K440" s="22"/>
      <c r="L440" s="22"/>
      <c r="M440" s="22"/>
      <c r="N440" s="23"/>
      <c r="O440" s="23"/>
      <c r="P440" s="23"/>
    </row>
    <row r="441" spans="2:18" x14ac:dyDescent="0.25">
      <c r="B441" s="85" t="s">
        <v>22</v>
      </c>
      <c r="C441" s="85"/>
      <c r="D441" s="85"/>
      <c r="E441" s="85"/>
      <c r="F441" s="85"/>
      <c r="G441" s="85"/>
      <c r="H441" s="20" t="s">
        <v>90</v>
      </c>
      <c r="I441" s="85" t="s">
        <v>79</v>
      </c>
      <c r="J441" s="85"/>
      <c r="K441" s="85"/>
      <c r="L441" s="85"/>
      <c r="M441" s="85"/>
      <c r="N441" s="24"/>
      <c r="O441" s="24"/>
      <c r="P441" s="29">
        <f>I456-I454</f>
        <v>-25</v>
      </c>
    </row>
    <row r="442" spans="2:18" x14ac:dyDescent="0.25">
      <c r="B442" s="18">
        <v>0</v>
      </c>
      <c r="C442" s="19">
        <v>0.27300000000000002</v>
      </c>
      <c r="D442" s="19" t="s">
        <v>91</v>
      </c>
      <c r="E442" s="25"/>
      <c r="F442" s="25"/>
      <c r="G442" s="25"/>
      <c r="H442" s="25"/>
      <c r="I442" s="26"/>
      <c r="J442" s="27"/>
      <c r="K442" s="28"/>
      <c r="L442" s="25"/>
      <c r="M442" s="28"/>
      <c r="N442" s="29"/>
      <c r="O442" s="29"/>
      <c r="P442" s="29"/>
      <c r="R442" s="30"/>
    </row>
    <row r="443" spans="2:18" x14ac:dyDescent="0.25">
      <c r="B443" s="18">
        <v>5</v>
      </c>
      <c r="C443" s="19">
        <v>0.26800000000000002</v>
      </c>
      <c r="D443" s="19"/>
      <c r="E443" s="28">
        <f>(C442+C443)/2</f>
        <v>0.27050000000000002</v>
      </c>
      <c r="F443" s="25">
        <f>B443-B442</f>
        <v>5</v>
      </c>
      <c r="G443" s="28">
        <f>E443*F443</f>
        <v>1.3525</v>
      </c>
      <c r="H443" s="25"/>
      <c r="I443" s="30"/>
      <c r="J443" s="30"/>
      <c r="K443" s="28"/>
      <c r="L443" s="25"/>
      <c r="M443" s="28"/>
      <c r="N443" s="29"/>
      <c r="O443" s="29"/>
      <c r="P443" s="29"/>
      <c r="Q443" s="31"/>
      <c r="R443" s="30"/>
    </row>
    <row r="444" spans="2:18" x14ac:dyDescent="0.25">
      <c r="B444" s="18">
        <v>10</v>
      </c>
      <c r="C444" s="19">
        <v>0.27200000000000002</v>
      </c>
      <c r="D444" s="19" t="s">
        <v>25</v>
      </c>
      <c r="E444" s="28">
        <f t="shared" ref="E444:E454" si="112">(C443+C444)/2</f>
        <v>0.27</v>
      </c>
      <c r="F444" s="25">
        <f t="shared" ref="F444:F454" si="113">B444-B443</f>
        <v>5</v>
      </c>
      <c r="G444" s="28">
        <f t="shared" ref="G444:G454" si="114">E444*F444</f>
        <v>1.35</v>
      </c>
      <c r="H444" s="25"/>
      <c r="I444" s="30"/>
      <c r="J444" s="30"/>
      <c r="K444" s="28"/>
      <c r="L444" s="25"/>
      <c r="M444" s="28"/>
      <c r="N444" s="29"/>
      <c r="O444" s="29"/>
      <c r="P444" s="29"/>
      <c r="Q444" s="31"/>
      <c r="R444" s="30"/>
    </row>
    <row r="445" spans="2:18" x14ac:dyDescent="0.25">
      <c r="B445" s="18">
        <v>11</v>
      </c>
      <c r="C445" s="19">
        <v>0.17599999999999999</v>
      </c>
      <c r="E445" s="28">
        <f t="shared" si="112"/>
        <v>0.224</v>
      </c>
      <c r="F445" s="25">
        <f t="shared" si="113"/>
        <v>1</v>
      </c>
      <c r="G445" s="28">
        <f t="shared" si="114"/>
        <v>0.224</v>
      </c>
      <c r="H445" s="25"/>
      <c r="I445" s="30"/>
      <c r="J445" s="30"/>
      <c r="K445" s="28"/>
      <c r="L445" s="25"/>
      <c r="M445" s="28"/>
      <c r="N445" s="29"/>
      <c r="O445" s="29"/>
      <c r="P445" s="29"/>
      <c r="Q445" s="31"/>
      <c r="R445" s="30"/>
    </row>
    <row r="446" spans="2:18" x14ac:dyDescent="0.25">
      <c r="B446" s="18">
        <v>12</v>
      </c>
      <c r="C446" s="19">
        <v>2.8000000000000001E-2</v>
      </c>
      <c r="D446" s="19"/>
      <c r="E446" s="28">
        <f t="shared" si="112"/>
        <v>0.10199999999999999</v>
      </c>
      <c r="F446" s="25">
        <f t="shared" si="113"/>
        <v>1</v>
      </c>
      <c r="G446" s="28">
        <f t="shared" si="114"/>
        <v>0.10199999999999999</v>
      </c>
      <c r="H446" s="25"/>
      <c r="I446" s="30"/>
      <c r="J446" s="30"/>
      <c r="K446" s="28"/>
      <c r="L446" s="25"/>
      <c r="M446" s="28"/>
      <c r="N446" s="29"/>
      <c r="O446" s="29"/>
      <c r="P446" s="29"/>
      <c r="Q446" s="31"/>
      <c r="R446" s="30"/>
    </row>
    <row r="447" spans="2:18" x14ac:dyDescent="0.25">
      <c r="B447" s="18">
        <v>13</v>
      </c>
      <c r="C447" s="19">
        <v>-2.7E-2</v>
      </c>
      <c r="D447" s="19"/>
      <c r="E447" s="28">
        <f t="shared" si="112"/>
        <v>5.0000000000000044E-4</v>
      </c>
      <c r="F447" s="25">
        <f t="shared" si="113"/>
        <v>1</v>
      </c>
      <c r="G447" s="28">
        <f t="shared" si="114"/>
        <v>5.0000000000000044E-4</v>
      </c>
      <c r="H447" s="25"/>
      <c r="I447" s="18">
        <v>0</v>
      </c>
      <c r="J447" s="19">
        <v>0.27300000000000002</v>
      </c>
      <c r="K447" s="28"/>
      <c r="L447" s="25"/>
      <c r="M447" s="28"/>
      <c r="N447" s="29"/>
      <c r="O447" s="29"/>
      <c r="P447" s="29"/>
      <c r="Q447" s="31"/>
      <c r="R447" s="30"/>
    </row>
    <row r="448" spans="2:18" x14ac:dyDescent="0.25">
      <c r="B448" s="18">
        <v>14</v>
      </c>
      <c r="C448" s="19">
        <v>-9.1999999999999998E-2</v>
      </c>
      <c r="D448" s="19" t="s">
        <v>24</v>
      </c>
      <c r="E448" s="28">
        <f t="shared" si="112"/>
        <v>-5.9499999999999997E-2</v>
      </c>
      <c r="F448" s="25">
        <f t="shared" si="113"/>
        <v>1</v>
      </c>
      <c r="G448" s="28">
        <f t="shared" si="114"/>
        <v>-5.9499999999999997E-2</v>
      </c>
      <c r="I448" s="18">
        <v>5</v>
      </c>
      <c r="J448" s="19">
        <v>0.26800000000000002</v>
      </c>
      <c r="K448" s="28">
        <f t="shared" ref="K448:K455" si="115">AVERAGE(J447,J448)</f>
        <v>0.27050000000000002</v>
      </c>
      <c r="L448" s="25">
        <f t="shared" ref="L448:L455" si="116">I448-I447</f>
        <v>5</v>
      </c>
      <c r="M448" s="28">
        <f t="shared" ref="M448:M455" si="117">L448*K448</f>
        <v>1.3525</v>
      </c>
      <c r="N448" s="29"/>
      <c r="O448" s="29"/>
      <c r="P448" s="29"/>
      <c r="Q448" s="31"/>
      <c r="R448" s="30"/>
    </row>
    <row r="449" spans="2:18" x14ac:dyDescent="0.25">
      <c r="B449" s="18">
        <v>15</v>
      </c>
      <c r="C449" s="19">
        <v>-1.2999999999999999E-2</v>
      </c>
      <c r="E449" s="28">
        <f t="shared" si="112"/>
        <v>-5.2499999999999998E-2</v>
      </c>
      <c r="F449" s="25">
        <f t="shared" si="113"/>
        <v>1</v>
      </c>
      <c r="G449" s="28">
        <f t="shared" si="114"/>
        <v>-5.2499999999999998E-2</v>
      </c>
      <c r="I449" s="18">
        <v>10</v>
      </c>
      <c r="J449" s="19">
        <v>0.27200000000000002</v>
      </c>
      <c r="K449" s="28">
        <f t="shared" si="115"/>
        <v>0.27</v>
      </c>
      <c r="L449" s="25">
        <f t="shared" si="116"/>
        <v>5</v>
      </c>
      <c r="M449" s="28">
        <f t="shared" si="117"/>
        <v>1.35</v>
      </c>
      <c r="N449" s="29"/>
      <c r="O449" s="29"/>
      <c r="P449" s="29"/>
      <c r="Q449" s="31"/>
      <c r="R449" s="30"/>
    </row>
    <row r="450" spans="2:18" x14ac:dyDescent="0.25">
      <c r="B450" s="18">
        <v>16</v>
      </c>
      <c r="C450" s="19">
        <v>2.3E-2</v>
      </c>
      <c r="D450" s="19"/>
      <c r="E450" s="28">
        <f t="shared" si="112"/>
        <v>5.0000000000000001E-3</v>
      </c>
      <c r="F450" s="25">
        <f t="shared" si="113"/>
        <v>1</v>
      </c>
      <c r="G450" s="28">
        <f t="shared" si="114"/>
        <v>5.0000000000000001E-3</v>
      </c>
      <c r="I450" s="75">
        <f>I449+(J449-J450)*1.5</f>
        <v>12.657999999999999</v>
      </c>
      <c r="J450" s="76">
        <v>-1.5</v>
      </c>
      <c r="K450" s="28">
        <f t="shared" si="115"/>
        <v>-0.61399999999999999</v>
      </c>
      <c r="L450" s="25">
        <f t="shared" si="116"/>
        <v>2.6579999999999995</v>
      </c>
      <c r="M450" s="28">
        <f t="shared" si="117"/>
        <v>-1.6320119999999996</v>
      </c>
      <c r="N450" s="33"/>
      <c r="O450" s="33"/>
      <c r="P450" s="33"/>
      <c r="Q450" s="31"/>
      <c r="R450" s="30"/>
    </row>
    <row r="451" spans="2:18" x14ac:dyDescent="0.25">
      <c r="B451" s="18">
        <v>17</v>
      </c>
      <c r="C451" s="19">
        <v>0.17699999999999999</v>
      </c>
      <c r="D451" s="19"/>
      <c r="E451" s="28">
        <f t="shared" si="112"/>
        <v>9.9999999999999992E-2</v>
      </c>
      <c r="F451" s="25">
        <f t="shared" si="113"/>
        <v>1</v>
      </c>
      <c r="G451" s="28">
        <f t="shared" si="114"/>
        <v>9.9999999999999992E-2</v>
      </c>
      <c r="H451" s="25"/>
      <c r="I451" s="77">
        <f>I450+1.5</f>
        <v>14.157999999999999</v>
      </c>
      <c r="J451" s="78">
        <f>J450</f>
        <v>-1.5</v>
      </c>
      <c r="K451" s="28">
        <f t="shared" si="115"/>
        <v>-1.5</v>
      </c>
      <c r="L451" s="25">
        <f t="shared" si="116"/>
        <v>1.5</v>
      </c>
      <c r="M451" s="28">
        <f t="shared" si="117"/>
        <v>-2.25</v>
      </c>
      <c r="N451" s="29"/>
      <c r="O451" s="29"/>
      <c r="P451" s="29"/>
      <c r="Q451" s="31"/>
      <c r="R451" s="30"/>
    </row>
    <row r="452" spans="2:18" x14ac:dyDescent="0.25">
      <c r="B452" s="18">
        <v>18</v>
      </c>
      <c r="C452" s="19">
        <v>0.32800000000000001</v>
      </c>
      <c r="D452" s="19" t="s">
        <v>23</v>
      </c>
      <c r="E452" s="28">
        <f t="shared" si="112"/>
        <v>0.2525</v>
      </c>
      <c r="F452" s="25">
        <f t="shared" si="113"/>
        <v>1</v>
      </c>
      <c r="G452" s="28">
        <f t="shared" si="114"/>
        <v>0.2525</v>
      </c>
      <c r="H452" s="25"/>
      <c r="I452" s="75">
        <f>I451+1.5</f>
        <v>15.657999999999999</v>
      </c>
      <c r="J452" s="76">
        <f>J450</f>
        <v>-1.5</v>
      </c>
      <c r="K452" s="28">
        <f t="shared" si="115"/>
        <v>-1.5</v>
      </c>
      <c r="L452" s="25">
        <f t="shared" si="116"/>
        <v>1.5</v>
      </c>
      <c r="M452" s="28">
        <f t="shared" si="117"/>
        <v>-2.25</v>
      </c>
      <c r="N452" s="33"/>
      <c r="O452" s="33"/>
      <c r="P452" s="33"/>
      <c r="Q452" s="31"/>
      <c r="R452" s="30"/>
    </row>
    <row r="453" spans="2:18" x14ac:dyDescent="0.25">
      <c r="B453" s="18">
        <v>25</v>
      </c>
      <c r="C453" s="19">
        <v>0.33300000000000002</v>
      </c>
      <c r="E453" s="28">
        <f t="shared" si="112"/>
        <v>0.33050000000000002</v>
      </c>
      <c r="F453" s="25">
        <f t="shared" si="113"/>
        <v>7</v>
      </c>
      <c r="G453" s="28">
        <f t="shared" si="114"/>
        <v>2.3135000000000003</v>
      </c>
      <c r="H453" s="25"/>
      <c r="I453" s="75">
        <f>I452+(J453-J452)*1.5</f>
        <v>18.399999999999999</v>
      </c>
      <c r="J453" s="79">
        <v>0.32800000000000001</v>
      </c>
      <c r="K453" s="28">
        <f t="shared" si="115"/>
        <v>-0.58599999999999997</v>
      </c>
      <c r="L453" s="25">
        <f t="shared" si="116"/>
        <v>2.7419999999999991</v>
      </c>
      <c r="M453" s="28">
        <f t="shared" si="117"/>
        <v>-1.6068119999999995</v>
      </c>
      <c r="N453" s="33"/>
      <c r="O453" s="33"/>
      <c r="P453" s="33"/>
      <c r="Q453" s="31"/>
      <c r="R453" s="30"/>
    </row>
    <row r="454" spans="2:18" x14ac:dyDescent="0.25">
      <c r="B454" s="18">
        <v>30</v>
      </c>
      <c r="C454" s="19">
        <v>0.33800000000000002</v>
      </c>
      <c r="D454" s="19" t="s">
        <v>91</v>
      </c>
      <c r="E454" s="28">
        <f t="shared" si="112"/>
        <v>0.33550000000000002</v>
      </c>
      <c r="F454" s="25">
        <f t="shared" si="113"/>
        <v>5</v>
      </c>
      <c r="G454" s="28">
        <f t="shared" si="114"/>
        <v>1.6775000000000002</v>
      </c>
      <c r="H454" s="25"/>
      <c r="I454" s="18">
        <v>25</v>
      </c>
      <c r="J454" s="19">
        <v>0.33300000000000002</v>
      </c>
      <c r="K454" s="28">
        <f t="shared" si="115"/>
        <v>0.33050000000000002</v>
      </c>
      <c r="L454" s="25">
        <f t="shared" si="116"/>
        <v>6.6000000000000014</v>
      </c>
      <c r="M454" s="28">
        <f t="shared" si="117"/>
        <v>2.1813000000000007</v>
      </c>
      <c r="N454" s="29"/>
      <c r="O454" s="29"/>
      <c r="P454" s="29"/>
      <c r="R454" s="30"/>
    </row>
    <row r="455" spans="2:18" x14ac:dyDescent="0.25">
      <c r="B455" s="18"/>
      <c r="C455" s="19"/>
      <c r="D455" s="19"/>
      <c r="E455" s="28"/>
      <c r="F455" s="25"/>
      <c r="G455" s="28"/>
      <c r="H455" s="17"/>
      <c r="I455" s="18">
        <v>30</v>
      </c>
      <c r="J455" s="19">
        <v>0.33800000000000002</v>
      </c>
      <c r="K455" s="28">
        <f t="shared" si="115"/>
        <v>0.33550000000000002</v>
      </c>
      <c r="L455" s="25">
        <f t="shared" si="116"/>
        <v>5</v>
      </c>
      <c r="M455" s="28">
        <f t="shared" si="117"/>
        <v>1.6775000000000002</v>
      </c>
      <c r="N455" s="29"/>
      <c r="O455" s="29"/>
      <c r="P455" s="29"/>
      <c r="R455" s="30"/>
    </row>
    <row r="456" spans="2:18" x14ac:dyDescent="0.25">
      <c r="B456" s="18"/>
      <c r="C456" s="19"/>
      <c r="D456" s="19"/>
      <c r="E456" s="28"/>
      <c r="F456" s="25"/>
      <c r="G456" s="28"/>
      <c r="H456" s="17"/>
      <c r="I456" s="25"/>
      <c r="J456" s="25"/>
      <c r="K456" s="28"/>
      <c r="L456" s="25"/>
      <c r="M456" s="28"/>
      <c r="N456" s="29"/>
      <c r="O456" s="29"/>
      <c r="P456" s="29"/>
      <c r="R456" s="30"/>
    </row>
    <row r="457" spans="2:18" x14ac:dyDescent="0.25">
      <c r="B457" s="26"/>
      <c r="C457" s="41"/>
      <c r="D457" s="41"/>
      <c r="E457" s="28"/>
      <c r="F457" s="25"/>
      <c r="G457" s="28"/>
      <c r="H457" s="17"/>
      <c r="I457" s="25"/>
      <c r="J457" s="25"/>
      <c r="K457" s="28"/>
      <c r="L457" s="25"/>
      <c r="M457" s="28"/>
      <c r="N457" s="29"/>
      <c r="O457" s="29"/>
      <c r="P457" s="29"/>
      <c r="R457" s="30"/>
    </row>
    <row r="458" spans="2:18" x14ac:dyDescent="0.25">
      <c r="B458" s="26"/>
      <c r="C458" s="41"/>
      <c r="D458" s="41"/>
      <c r="E458" s="28"/>
      <c r="F458" s="25"/>
      <c r="G458" s="28"/>
      <c r="H458" s="17"/>
      <c r="I458" s="25"/>
      <c r="J458" s="37"/>
      <c r="K458" s="28"/>
      <c r="L458" s="25"/>
      <c r="M458" s="28"/>
      <c r="O458" s="33"/>
      <c r="P458" s="33"/>
    </row>
    <row r="459" spans="2:18" x14ac:dyDescent="0.25">
      <c r="B459" s="26"/>
      <c r="C459" s="41"/>
      <c r="D459" s="41"/>
      <c r="E459" s="28"/>
      <c r="F459" s="25"/>
      <c r="G459" s="28"/>
      <c r="H459" s="17"/>
      <c r="I459" s="26"/>
      <c r="J459" s="26"/>
      <c r="K459" s="28"/>
      <c r="L459" s="25"/>
      <c r="M459" s="28"/>
      <c r="O459" s="23"/>
      <c r="P459" s="23"/>
    </row>
    <row r="460" spans="2:18" x14ac:dyDescent="0.25">
      <c r="B460" s="26"/>
      <c r="C460" s="41"/>
      <c r="D460" s="41"/>
      <c r="E460" s="28"/>
      <c r="F460" s="25"/>
      <c r="G460" s="28"/>
      <c r="I460" s="26"/>
      <c r="J460" s="26"/>
      <c r="K460" s="28"/>
      <c r="L460" s="25"/>
      <c r="M460" s="28"/>
      <c r="O460" s="23"/>
      <c r="P460" s="23"/>
    </row>
    <row r="461" spans="2:18" x14ac:dyDescent="0.25">
      <c r="B461" s="26"/>
      <c r="C461" s="41"/>
      <c r="D461" s="41"/>
      <c r="E461" s="28"/>
      <c r="F461" s="25"/>
      <c r="G461" s="28"/>
      <c r="I461" s="26"/>
      <c r="J461" s="26"/>
      <c r="K461" s="28"/>
      <c r="L461" s="25"/>
      <c r="M461" s="28"/>
      <c r="N461" s="23"/>
      <c r="O461" s="23"/>
      <c r="P461" s="23"/>
    </row>
    <row r="462" spans="2:18" x14ac:dyDescent="0.25">
      <c r="B462" s="26"/>
      <c r="C462" s="41"/>
      <c r="D462" s="41"/>
      <c r="E462" s="28"/>
      <c r="F462" s="25"/>
      <c r="G462" s="28"/>
      <c r="I462" s="26"/>
      <c r="J462" s="26"/>
      <c r="K462" s="28"/>
      <c r="L462" s="25"/>
      <c r="M462" s="28"/>
      <c r="N462" s="23"/>
      <c r="O462" s="23"/>
      <c r="P462" s="23"/>
    </row>
    <row r="463" spans="2:18" x14ac:dyDescent="0.25">
      <c r="B463" s="26"/>
      <c r="C463" s="41"/>
      <c r="D463" s="41"/>
      <c r="E463" s="28"/>
      <c r="F463" s="25"/>
      <c r="G463" s="28"/>
      <c r="I463" s="26"/>
      <c r="J463" s="26"/>
      <c r="K463" s="28"/>
      <c r="L463" s="25"/>
      <c r="M463" s="28"/>
      <c r="N463" s="23"/>
      <c r="O463" s="23"/>
      <c r="P463" s="23"/>
    </row>
    <row r="464" spans="2:18" x14ac:dyDescent="0.25">
      <c r="B464" s="26"/>
      <c r="C464" s="41"/>
      <c r="D464" s="41"/>
      <c r="E464" s="28"/>
      <c r="F464" s="25"/>
      <c r="G464" s="28"/>
      <c r="H464" s="28"/>
      <c r="I464" s="26"/>
      <c r="J464" s="26"/>
      <c r="K464" s="28"/>
      <c r="L464" s="25"/>
      <c r="M464" s="28"/>
      <c r="N464" s="23"/>
      <c r="O464" s="23"/>
      <c r="P464" s="23"/>
    </row>
    <row r="465" spans="2:18" x14ac:dyDescent="0.25">
      <c r="B465" s="26"/>
      <c r="C465" s="41"/>
      <c r="D465" s="41"/>
      <c r="E465" s="28"/>
      <c r="F465" s="25"/>
      <c r="G465" s="28"/>
      <c r="H465" s="28"/>
      <c r="I465" s="26"/>
      <c r="J465" s="26"/>
      <c r="K465" s="28"/>
      <c r="L465" s="25"/>
      <c r="M465" s="28"/>
      <c r="N465" s="33"/>
      <c r="O465" s="23"/>
      <c r="P465" s="23"/>
    </row>
    <row r="466" spans="2:18" x14ac:dyDescent="0.25">
      <c r="B466" s="26"/>
      <c r="C466" s="41"/>
      <c r="D466" s="41"/>
      <c r="E466" s="28"/>
      <c r="F466" s="25">
        <f>SUM(F443:F465)</f>
        <v>30</v>
      </c>
      <c r="G466" s="28">
        <f>SUM(G443:G465)</f>
        <v>7.2655000000000012</v>
      </c>
      <c r="H466" s="28"/>
      <c r="I466" s="26"/>
      <c r="J466" s="26"/>
      <c r="K466" s="28"/>
      <c r="L466" s="25">
        <f>SUM(L444:L465)</f>
        <v>30</v>
      </c>
      <c r="M466" s="28">
        <f>SUM(M444:M465)</f>
        <v>-1.1775239999999978</v>
      </c>
      <c r="N466" s="29"/>
      <c r="O466" s="29"/>
      <c r="P466" s="29"/>
      <c r="R466" s="30"/>
    </row>
    <row r="467" spans="2:18" ht="15" x14ac:dyDescent="0.25">
      <c r="B467" s="26"/>
      <c r="C467" s="41"/>
      <c r="D467" s="41"/>
      <c r="E467" s="28"/>
      <c r="F467" s="25"/>
      <c r="G467" s="28"/>
      <c r="H467" s="28"/>
      <c r="I467" s="28"/>
      <c r="J467" s="22"/>
      <c r="K467" s="22"/>
      <c r="L467" s="38"/>
      <c r="M467" s="38"/>
      <c r="N467" s="29"/>
      <c r="O467" s="29"/>
      <c r="P467" s="29"/>
      <c r="R467" s="30"/>
    </row>
    <row r="468" spans="2:18" x14ac:dyDescent="0.25">
      <c r="B468" s="26"/>
      <c r="C468" s="41"/>
      <c r="D468" s="41"/>
      <c r="E468" s="28"/>
      <c r="F468" s="25"/>
      <c r="G468" s="28"/>
      <c r="H468" s="25" t="s">
        <v>88</v>
      </c>
      <c r="I468" s="25"/>
      <c r="J468" s="25">
        <f>G466</f>
        <v>7.2655000000000012</v>
      </c>
      <c r="K468" s="28" t="s">
        <v>89</v>
      </c>
      <c r="L468" s="25">
        <f>M466</f>
        <v>-1.1775239999999978</v>
      </c>
      <c r="M468" s="28">
        <f>J468-L468</f>
        <v>8.4430239999999994</v>
      </c>
      <c r="N468" s="29"/>
      <c r="O468" s="29"/>
      <c r="P468" s="29"/>
      <c r="R468" s="30"/>
    </row>
    <row r="469" spans="2:18" ht="15" x14ac:dyDescent="0.25">
      <c r="B469" s="17" t="s">
        <v>78</v>
      </c>
      <c r="C469" s="17"/>
      <c r="D469" s="84">
        <v>1.7</v>
      </c>
      <c r="E469" s="84"/>
      <c r="J469" s="22"/>
      <c r="K469" s="22"/>
      <c r="L469" s="22"/>
      <c r="M469" s="22"/>
      <c r="N469" s="23"/>
      <c r="O469" s="23"/>
      <c r="P469" s="23"/>
    </row>
    <row r="470" spans="2:18" x14ac:dyDescent="0.25">
      <c r="B470" s="85" t="s">
        <v>22</v>
      </c>
      <c r="C470" s="85"/>
      <c r="D470" s="85"/>
      <c r="E470" s="85"/>
      <c r="F470" s="85"/>
      <c r="G470" s="85"/>
      <c r="H470" s="20" t="s">
        <v>90</v>
      </c>
      <c r="I470" s="85" t="s">
        <v>79</v>
      </c>
      <c r="J470" s="85"/>
      <c r="K470" s="85"/>
      <c r="L470" s="85"/>
      <c r="M470" s="85"/>
      <c r="N470" s="24"/>
      <c r="O470" s="24"/>
      <c r="P470" s="29">
        <f>I485-I483</f>
        <v>0</v>
      </c>
    </row>
    <row r="471" spans="2:18" x14ac:dyDescent="0.25">
      <c r="B471" s="18">
        <v>0</v>
      </c>
      <c r="C471" s="19">
        <v>0.215</v>
      </c>
      <c r="D471" s="19" t="s">
        <v>91</v>
      </c>
      <c r="E471" s="25"/>
      <c r="F471" s="25"/>
      <c r="G471" s="25"/>
      <c r="H471" s="25"/>
      <c r="I471" s="26"/>
      <c r="J471" s="27"/>
      <c r="K471" s="28"/>
      <c r="L471" s="25"/>
      <c r="M471" s="28"/>
      <c r="N471" s="29"/>
      <c r="O471" s="29"/>
      <c r="P471" s="29"/>
      <c r="R471" s="30"/>
    </row>
    <row r="472" spans="2:18" x14ac:dyDescent="0.25">
      <c r="B472" s="18">
        <v>5</v>
      </c>
      <c r="C472" s="19">
        <v>0.21</v>
      </c>
      <c r="D472" s="19"/>
      <c r="E472" s="28">
        <f>(C471+C472)/2</f>
        <v>0.21249999999999999</v>
      </c>
      <c r="F472" s="25">
        <f>B472-B471</f>
        <v>5</v>
      </c>
      <c r="G472" s="28">
        <f>E472*F472</f>
        <v>1.0625</v>
      </c>
      <c r="H472" s="25"/>
      <c r="I472" s="30"/>
      <c r="J472" s="30"/>
      <c r="K472" s="28"/>
      <c r="L472" s="25"/>
      <c r="M472" s="28"/>
      <c r="N472" s="29"/>
      <c r="O472" s="29"/>
      <c r="P472" s="29"/>
      <c r="Q472" s="31"/>
      <c r="R472" s="30"/>
    </row>
    <row r="473" spans="2:18" x14ac:dyDescent="0.25">
      <c r="B473" s="18">
        <v>10</v>
      </c>
      <c r="C473" s="19">
        <v>0.19900000000000001</v>
      </c>
      <c r="D473" s="19" t="s">
        <v>25</v>
      </c>
      <c r="E473" s="28">
        <f t="shared" ref="E473:E483" si="118">(C472+C473)/2</f>
        <v>0.20450000000000002</v>
      </c>
      <c r="F473" s="25">
        <f t="shared" ref="F473:F483" si="119">B473-B472</f>
        <v>5</v>
      </c>
      <c r="G473" s="28">
        <f t="shared" ref="G473:G483" si="120">E473*F473</f>
        <v>1.0225</v>
      </c>
      <c r="H473" s="25"/>
      <c r="I473" s="30"/>
      <c r="J473" s="30"/>
      <c r="K473" s="28"/>
      <c r="L473" s="25"/>
      <c r="M473" s="28"/>
      <c r="N473" s="29"/>
      <c r="O473" s="29"/>
      <c r="P473" s="29"/>
      <c r="Q473" s="31"/>
      <c r="R473" s="30"/>
    </row>
    <row r="474" spans="2:18" x14ac:dyDescent="0.25">
      <c r="B474" s="18">
        <v>11</v>
      </c>
      <c r="C474" s="19">
        <v>3.5799999999999998E-2</v>
      </c>
      <c r="D474" s="19"/>
      <c r="E474" s="28">
        <f t="shared" si="118"/>
        <v>0.1174</v>
      </c>
      <c r="F474" s="25">
        <f t="shared" si="119"/>
        <v>1</v>
      </c>
      <c r="G474" s="28">
        <f t="shared" si="120"/>
        <v>0.1174</v>
      </c>
      <c r="H474" s="25"/>
      <c r="I474" s="18">
        <v>0</v>
      </c>
      <c r="J474" s="19">
        <v>0.215</v>
      </c>
      <c r="K474" s="28"/>
      <c r="L474" s="25"/>
      <c r="M474" s="28"/>
      <c r="N474" s="29"/>
      <c r="O474" s="29"/>
      <c r="P474" s="29"/>
      <c r="Q474" s="31"/>
      <c r="R474" s="30"/>
    </row>
    <row r="475" spans="2:18" x14ac:dyDescent="0.25">
      <c r="B475" s="18">
        <v>12</v>
      </c>
      <c r="C475" s="19">
        <v>-4.4999999999999998E-2</v>
      </c>
      <c r="D475" s="19"/>
      <c r="E475" s="28">
        <f t="shared" si="118"/>
        <v>-4.5999999999999999E-3</v>
      </c>
      <c r="F475" s="25">
        <f t="shared" si="119"/>
        <v>1</v>
      </c>
      <c r="G475" s="28">
        <f t="shared" si="120"/>
        <v>-4.5999999999999999E-3</v>
      </c>
      <c r="H475" s="25"/>
      <c r="I475" s="18">
        <v>5</v>
      </c>
      <c r="J475" s="19">
        <v>0.21</v>
      </c>
      <c r="K475" s="28">
        <f t="shared" ref="K475:K482" si="121">AVERAGE(J474,J475)</f>
        <v>0.21249999999999999</v>
      </c>
      <c r="L475" s="25">
        <f t="shared" ref="L475:L482" si="122">I475-I474</f>
        <v>5</v>
      </c>
      <c r="M475" s="28">
        <f t="shared" ref="M475:M482" si="123">L475*K475</f>
        <v>1.0625</v>
      </c>
      <c r="N475" s="29"/>
      <c r="O475" s="29"/>
      <c r="P475" s="29"/>
      <c r="Q475" s="31"/>
      <c r="R475" s="30"/>
    </row>
    <row r="476" spans="2:18" x14ac:dyDescent="0.25">
      <c r="B476" s="18">
        <v>12.5</v>
      </c>
      <c r="C476" s="19">
        <v>-9.6000000000000002E-2</v>
      </c>
      <c r="D476" s="19"/>
      <c r="E476" s="28">
        <f t="shared" si="118"/>
        <v>-7.0500000000000007E-2</v>
      </c>
      <c r="F476" s="25">
        <f t="shared" si="119"/>
        <v>0.5</v>
      </c>
      <c r="G476" s="28">
        <f t="shared" si="120"/>
        <v>-3.5250000000000004E-2</v>
      </c>
      <c r="H476" s="25"/>
      <c r="I476" s="18">
        <v>9</v>
      </c>
      <c r="J476" s="19">
        <v>0.19900000000000001</v>
      </c>
      <c r="K476" s="28">
        <f t="shared" si="121"/>
        <v>0.20450000000000002</v>
      </c>
      <c r="L476" s="25">
        <f t="shared" si="122"/>
        <v>4</v>
      </c>
      <c r="M476" s="28">
        <f t="shared" si="123"/>
        <v>0.81800000000000006</v>
      </c>
      <c r="N476" s="29"/>
      <c r="O476" s="29"/>
      <c r="P476" s="29"/>
      <c r="Q476" s="31"/>
      <c r="R476" s="30"/>
    </row>
    <row r="477" spans="2:18" x14ac:dyDescent="0.25">
      <c r="B477" s="18">
        <v>13</v>
      </c>
      <c r="C477" s="19">
        <v>-0.14499999999999999</v>
      </c>
      <c r="D477" s="19" t="s">
        <v>24</v>
      </c>
      <c r="E477" s="28">
        <f t="shared" si="118"/>
        <v>-0.1205</v>
      </c>
      <c r="F477" s="25">
        <f t="shared" si="119"/>
        <v>0.5</v>
      </c>
      <c r="G477" s="28">
        <f t="shared" si="120"/>
        <v>-6.0249999999999998E-2</v>
      </c>
      <c r="I477" s="75">
        <f>I476+(J476-J477)*1.5</f>
        <v>11.548500000000001</v>
      </c>
      <c r="J477" s="76">
        <v>-1.5</v>
      </c>
      <c r="K477" s="28">
        <f t="shared" si="121"/>
        <v>-0.65049999999999997</v>
      </c>
      <c r="L477" s="25">
        <f t="shared" si="122"/>
        <v>2.5485000000000007</v>
      </c>
      <c r="M477" s="28">
        <f t="shared" si="123"/>
        <v>-1.6577992500000003</v>
      </c>
      <c r="N477" s="29"/>
      <c r="O477" s="29"/>
      <c r="P477" s="29"/>
      <c r="Q477" s="31"/>
      <c r="R477" s="30"/>
    </row>
    <row r="478" spans="2:18" x14ac:dyDescent="0.25">
      <c r="B478" s="18">
        <v>13.5</v>
      </c>
      <c r="C478" s="19">
        <v>-9.7000000000000003E-2</v>
      </c>
      <c r="D478" s="19"/>
      <c r="E478" s="28">
        <f t="shared" si="118"/>
        <v>-0.121</v>
      </c>
      <c r="F478" s="25">
        <f t="shared" si="119"/>
        <v>0.5</v>
      </c>
      <c r="G478" s="28">
        <f t="shared" si="120"/>
        <v>-6.0499999999999998E-2</v>
      </c>
      <c r="I478" s="77">
        <f>I477+1.5</f>
        <v>13.048500000000001</v>
      </c>
      <c r="J478" s="78">
        <f>J477</f>
        <v>-1.5</v>
      </c>
      <c r="K478" s="28">
        <f t="shared" si="121"/>
        <v>-1.5</v>
      </c>
      <c r="L478" s="25">
        <f t="shared" si="122"/>
        <v>1.5</v>
      </c>
      <c r="M478" s="28">
        <f t="shared" si="123"/>
        <v>-2.25</v>
      </c>
      <c r="N478" s="29"/>
      <c r="O478" s="29"/>
      <c r="P478" s="29"/>
      <c r="Q478" s="31"/>
      <c r="R478" s="30"/>
    </row>
    <row r="479" spans="2:18" x14ac:dyDescent="0.25">
      <c r="B479" s="18">
        <v>14</v>
      </c>
      <c r="C479" s="19">
        <v>4.0000000000000001E-3</v>
      </c>
      <c r="D479" s="19"/>
      <c r="E479" s="28">
        <f t="shared" si="118"/>
        <v>-4.65E-2</v>
      </c>
      <c r="F479" s="25">
        <f t="shared" si="119"/>
        <v>0.5</v>
      </c>
      <c r="G479" s="28">
        <f t="shared" si="120"/>
        <v>-2.325E-2</v>
      </c>
      <c r="I479" s="75">
        <f>I478+1.5</f>
        <v>14.548500000000001</v>
      </c>
      <c r="J479" s="76">
        <f>J477</f>
        <v>-1.5</v>
      </c>
      <c r="K479" s="28">
        <f t="shared" si="121"/>
        <v>-1.5</v>
      </c>
      <c r="L479" s="25">
        <f t="shared" si="122"/>
        <v>1.5</v>
      </c>
      <c r="M479" s="28">
        <f t="shared" si="123"/>
        <v>-2.25</v>
      </c>
      <c r="N479" s="33"/>
      <c r="O479" s="33"/>
      <c r="P479" s="33"/>
      <c r="Q479" s="31"/>
      <c r="R479" s="30"/>
    </row>
    <row r="480" spans="2:18" x14ac:dyDescent="0.25">
      <c r="B480" s="18">
        <v>15</v>
      </c>
      <c r="C480" s="19">
        <v>0.03</v>
      </c>
      <c r="D480" s="19"/>
      <c r="E480" s="28">
        <f t="shared" si="118"/>
        <v>1.7000000000000001E-2</v>
      </c>
      <c r="F480" s="25">
        <f t="shared" si="119"/>
        <v>1</v>
      </c>
      <c r="G480" s="28">
        <f t="shared" si="120"/>
        <v>1.7000000000000001E-2</v>
      </c>
      <c r="H480" s="25"/>
      <c r="I480" s="75">
        <f>I479+(J480-J479)*1.5</f>
        <v>17.104500000000002</v>
      </c>
      <c r="J480" s="79">
        <v>0.20399999999999999</v>
      </c>
      <c r="K480" s="28">
        <f t="shared" si="121"/>
        <v>-0.64800000000000002</v>
      </c>
      <c r="L480" s="25">
        <f t="shared" si="122"/>
        <v>2.5560000000000009</v>
      </c>
      <c r="M480" s="28">
        <f t="shared" si="123"/>
        <v>-1.6562880000000006</v>
      </c>
      <c r="N480" s="29"/>
      <c r="O480" s="29"/>
      <c r="P480" s="29"/>
      <c r="Q480" s="31"/>
      <c r="R480" s="30"/>
    </row>
    <row r="481" spans="2:18" x14ac:dyDescent="0.25">
      <c r="B481" s="18">
        <v>16</v>
      </c>
      <c r="C481" s="19">
        <v>0.20399999999999999</v>
      </c>
      <c r="D481" s="19" t="s">
        <v>23</v>
      </c>
      <c r="E481" s="28">
        <f t="shared" si="118"/>
        <v>0.11699999999999999</v>
      </c>
      <c r="F481" s="25">
        <f t="shared" si="119"/>
        <v>1</v>
      </c>
      <c r="G481" s="28">
        <f t="shared" si="120"/>
        <v>0.11699999999999999</v>
      </c>
      <c r="H481" s="25"/>
      <c r="I481" s="18">
        <v>20</v>
      </c>
      <c r="J481" s="19">
        <v>0.14699999999999999</v>
      </c>
      <c r="K481" s="28">
        <f t="shared" si="121"/>
        <v>0.17549999999999999</v>
      </c>
      <c r="L481" s="25">
        <f t="shared" si="122"/>
        <v>2.8954999999999984</v>
      </c>
      <c r="M481" s="28">
        <f t="shared" si="123"/>
        <v>0.50816024999999965</v>
      </c>
      <c r="N481" s="33"/>
      <c r="O481" s="33"/>
      <c r="P481" s="33"/>
      <c r="Q481" s="31"/>
      <c r="R481" s="30"/>
    </row>
    <row r="482" spans="2:18" x14ac:dyDescent="0.25">
      <c r="B482" s="18">
        <v>20</v>
      </c>
      <c r="C482" s="19">
        <v>0.14699999999999999</v>
      </c>
      <c r="D482" s="19"/>
      <c r="E482" s="28">
        <f t="shared" si="118"/>
        <v>0.17549999999999999</v>
      </c>
      <c r="F482" s="25">
        <f t="shared" si="119"/>
        <v>4</v>
      </c>
      <c r="G482" s="28">
        <f t="shared" si="120"/>
        <v>0.70199999999999996</v>
      </c>
      <c r="H482" s="25"/>
      <c r="I482" s="18">
        <v>25</v>
      </c>
      <c r="J482" s="19">
        <v>0.21</v>
      </c>
      <c r="K482" s="28">
        <f t="shared" si="121"/>
        <v>0.17849999999999999</v>
      </c>
      <c r="L482" s="25">
        <f t="shared" si="122"/>
        <v>5</v>
      </c>
      <c r="M482" s="28">
        <f t="shared" si="123"/>
        <v>0.89249999999999996</v>
      </c>
      <c r="N482" s="33"/>
      <c r="O482" s="33"/>
      <c r="P482" s="33"/>
      <c r="Q482" s="31"/>
      <c r="R482" s="30"/>
    </row>
    <row r="483" spans="2:18" x14ac:dyDescent="0.25">
      <c r="B483" s="18">
        <v>25</v>
      </c>
      <c r="C483" s="19">
        <v>0.21</v>
      </c>
      <c r="D483" s="19" t="s">
        <v>91</v>
      </c>
      <c r="E483" s="28">
        <f t="shared" si="118"/>
        <v>0.17849999999999999</v>
      </c>
      <c r="F483" s="25">
        <f t="shared" si="119"/>
        <v>5</v>
      </c>
      <c r="G483" s="28">
        <f t="shared" si="120"/>
        <v>0.89249999999999996</v>
      </c>
      <c r="H483" s="25"/>
      <c r="I483" s="30"/>
      <c r="J483" s="30"/>
      <c r="K483" s="28"/>
      <c r="L483" s="25"/>
      <c r="M483" s="28"/>
      <c r="N483" s="29"/>
      <c r="O483" s="29"/>
      <c r="P483" s="29"/>
      <c r="R483" s="30"/>
    </row>
    <row r="484" spans="2:18" x14ac:dyDescent="0.25">
      <c r="B484" s="18"/>
      <c r="C484" s="19"/>
      <c r="D484" s="19"/>
      <c r="E484" s="28"/>
      <c r="F484" s="25"/>
      <c r="G484" s="28"/>
      <c r="H484" s="17"/>
      <c r="I484" s="30"/>
      <c r="J484" s="30"/>
      <c r="K484" s="28"/>
      <c r="L484" s="25"/>
      <c r="M484" s="28"/>
      <c r="N484" s="29"/>
      <c r="O484" s="29"/>
      <c r="P484" s="29"/>
      <c r="R484" s="30"/>
    </row>
    <row r="485" spans="2:18" x14ac:dyDescent="0.25">
      <c r="B485" s="18"/>
      <c r="C485" s="19"/>
      <c r="D485" s="19"/>
      <c r="E485" s="28"/>
      <c r="F485" s="25"/>
      <c r="G485" s="28"/>
      <c r="H485" s="17"/>
      <c r="I485" s="25"/>
      <c r="J485" s="25"/>
      <c r="K485" s="28"/>
      <c r="L485" s="25"/>
      <c r="M485" s="28"/>
      <c r="N485" s="29"/>
      <c r="O485" s="29"/>
      <c r="P485" s="29"/>
      <c r="R485" s="30"/>
    </row>
    <row r="486" spans="2:18" x14ac:dyDescent="0.25">
      <c r="B486" s="26"/>
      <c r="C486" s="41"/>
      <c r="D486" s="41"/>
      <c r="E486" s="28"/>
      <c r="F486" s="25"/>
      <c r="G486" s="28"/>
      <c r="H486" s="17"/>
      <c r="I486" s="25"/>
      <c r="J486" s="25"/>
      <c r="K486" s="28"/>
      <c r="L486" s="25"/>
      <c r="M486" s="28"/>
      <c r="N486" s="29"/>
      <c r="O486" s="29"/>
      <c r="P486" s="29"/>
      <c r="R486" s="30"/>
    </row>
    <row r="487" spans="2:18" x14ac:dyDescent="0.25">
      <c r="B487" s="26"/>
      <c r="C487" s="41"/>
      <c r="D487" s="41"/>
      <c r="E487" s="28"/>
      <c r="F487" s="25"/>
      <c r="G487" s="28"/>
      <c r="H487" s="17"/>
      <c r="I487" s="25"/>
      <c r="J487" s="37"/>
      <c r="K487" s="28"/>
      <c r="L487" s="25"/>
      <c r="M487" s="28"/>
      <c r="O487" s="33"/>
      <c r="P487" s="33"/>
    </row>
    <row r="488" spans="2:18" x14ac:dyDescent="0.25">
      <c r="B488" s="26"/>
      <c r="C488" s="41"/>
      <c r="D488" s="41"/>
      <c r="E488" s="28"/>
      <c r="F488" s="25"/>
      <c r="G488" s="28"/>
      <c r="H488" s="17"/>
      <c r="I488" s="26"/>
      <c r="J488" s="26"/>
      <c r="K488" s="28"/>
      <c r="L488" s="25"/>
      <c r="M488" s="28"/>
      <c r="O488" s="23"/>
      <c r="P488" s="23"/>
    </row>
    <row r="489" spans="2:18" x14ac:dyDescent="0.25">
      <c r="B489" s="26"/>
      <c r="C489" s="41"/>
      <c r="D489" s="41"/>
      <c r="E489" s="28"/>
      <c r="F489" s="25"/>
      <c r="G489" s="28"/>
      <c r="I489" s="26"/>
      <c r="J489" s="26"/>
      <c r="K489" s="28"/>
      <c r="L489" s="25"/>
      <c r="M489" s="28"/>
      <c r="O489" s="23"/>
      <c r="P489" s="23"/>
    </row>
    <row r="490" spans="2:18" x14ac:dyDescent="0.25">
      <c r="B490" s="26"/>
      <c r="C490" s="41"/>
      <c r="D490" s="41"/>
      <c r="E490" s="28"/>
      <c r="F490" s="25"/>
      <c r="G490" s="28"/>
      <c r="I490" s="26"/>
      <c r="J490" s="26"/>
      <c r="K490" s="28"/>
      <c r="L490" s="25"/>
      <c r="M490" s="28"/>
      <c r="N490" s="23"/>
      <c r="O490" s="23"/>
      <c r="P490" s="23"/>
    </row>
    <row r="491" spans="2:18" x14ac:dyDescent="0.25">
      <c r="B491" s="26"/>
      <c r="C491" s="41"/>
      <c r="D491" s="41"/>
      <c r="E491" s="28"/>
      <c r="F491" s="25"/>
      <c r="G491" s="28"/>
      <c r="I491" s="26"/>
      <c r="J491" s="26"/>
      <c r="K491" s="28"/>
      <c r="L491" s="25"/>
      <c r="M491" s="28"/>
      <c r="N491" s="23"/>
      <c r="O491" s="23"/>
      <c r="P491" s="23"/>
    </row>
    <row r="492" spans="2:18" x14ac:dyDescent="0.25">
      <c r="B492" s="26"/>
      <c r="C492" s="41"/>
      <c r="D492" s="41"/>
      <c r="E492" s="28"/>
      <c r="F492" s="25"/>
      <c r="G492" s="28"/>
      <c r="I492" s="26"/>
      <c r="J492" s="26"/>
      <c r="K492" s="28"/>
      <c r="L492" s="25"/>
      <c r="M492" s="28"/>
      <c r="N492" s="23"/>
      <c r="O492" s="23"/>
      <c r="P492" s="23"/>
    </row>
    <row r="493" spans="2:18" x14ac:dyDescent="0.25">
      <c r="B493" s="26"/>
      <c r="C493" s="41"/>
      <c r="D493" s="41"/>
      <c r="E493" s="28"/>
      <c r="F493" s="25"/>
      <c r="G493" s="28"/>
      <c r="H493" s="28"/>
      <c r="I493" s="26"/>
      <c r="J493" s="26"/>
      <c r="K493" s="28"/>
      <c r="L493" s="25"/>
      <c r="M493" s="28"/>
      <c r="N493" s="23"/>
      <c r="O493" s="23"/>
      <c r="P493" s="23"/>
    </row>
    <row r="494" spans="2:18" x14ac:dyDescent="0.25">
      <c r="B494" s="26"/>
      <c r="C494" s="41"/>
      <c r="D494" s="41"/>
      <c r="E494" s="28"/>
      <c r="F494" s="25"/>
      <c r="G494" s="28"/>
      <c r="H494" s="28"/>
      <c r="I494" s="26"/>
      <c r="J494" s="26"/>
      <c r="K494" s="28"/>
      <c r="L494" s="25"/>
      <c r="M494" s="28"/>
      <c r="N494" s="33"/>
      <c r="O494" s="23"/>
      <c r="P494" s="23"/>
    </row>
    <row r="495" spans="2:18" x14ac:dyDescent="0.25">
      <c r="B495" s="26"/>
      <c r="C495" s="41"/>
      <c r="D495" s="41"/>
      <c r="E495" s="28"/>
      <c r="F495" s="25"/>
      <c r="G495" s="28"/>
      <c r="H495" s="28"/>
      <c r="I495" s="26"/>
      <c r="J495" s="26"/>
      <c r="K495" s="28"/>
      <c r="L495" s="25"/>
      <c r="M495" s="28"/>
      <c r="N495" s="29"/>
      <c r="O495" s="29"/>
      <c r="P495" s="29"/>
      <c r="R495" s="30"/>
    </row>
    <row r="496" spans="2:18" ht="15" x14ac:dyDescent="0.25">
      <c r="B496" s="26"/>
      <c r="C496" s="41"/>
      <c r="D496" s="41"/>
      <c r="E496" s="28"/>
      <c r="F496" s="25">
        <f>SUM(F472:F495)</f>
        <v>25</v>
      </c>
      <c r="G496" s="28">
        <f>SUM(G472:G495)</f>
        <v>3.7470500000000002</v>
      </c>
      <c r="H496" s="28"/>
      <c r="I496" s="28"/>
      <c r="J496" s="22"/>
      <c r="K496" s="22"/>
      <c r="L496" s="25">
        <f>SUM(L473:L495)</f>
        <v>25</v>
      </c>
      <c r="M496" s="25">
        <f>SUM(M473:M495)</f>
        <v>-4.5329270000000017</v>
      </c>
      <c r="N496" s="29"/>
      <c r="O496" s="29"/>
      <c r="P496" s="29"/>
      <c r="R496" s="30"/>
    </row>
    <row r="497" spans="2:18" x14ac:dyDescent="0.25">
      <c r="B497" s="26"/>
      <c r="C497" s="41"/>
      <c r="D497" s="41"/>
      <c r="E497" s="28"/>
      <c r="F497" s="25"/>
      <c r="G497" s="28"/>
      <c r="H497" s="25" t="s">
        <v>88</v>
      </c>
      <c r="I497" s="25"/>
      <c r="J497" s="25">
        <f>G496</f>
        <v>3.7470500000000002</v>
      </c>
      <c r="K497" s="28" t="s">
        <v>89</v>
      </c>
      <c r="L497" s="25">
        <f>M496</f>
        <v>-4.5329270000000017</v>
      </c>
      <c r="M497" s="28">
        <f>J497-L497</f>
        <v>8.2799770000000024</v>
      </c>
      <c r="N497" s="29"/>
      <c r="O497" s="29"/>
      <c r="P497" s="29"/>
      <c r="R497" s="30"/>
    </row>
    <row r="498" spans="2:18" ht="15" x14ac:dyDescent="0.25">
      <c r="B498" s="17" t="s">
        <v>78</v>
      </c>
      <c r="C498" s="17"/>
      <c r="D498" s="84">
        <v>1.8</v>
      </c>
      <c r="E498" s="84"/>
      <c r="J498" s="22"/>
      <c r="K498" s="22"/>
      <c r="L498" s="22"/>
      <c r="M498" s="22"/>
      <c r="N498" s="23"/>
      <c r="O498" s="23"/>
      <c r="P498" s="23"/>
    </row>
    <row r="499" spans="2:18" x14ac:dyDescent="0.25">
      <c r="B499" s="85" t="s">
        <v>22</v>
      </c>
      <c r="C499" s="85"/>
      <c r="D499" s="85"/>
      <c r="E499" s="85"/>
      <c r="F499" s="85"/>
      <c r="G499" s="85"/>
      <c r="H499" s="20" t="s">
        <v>90</v>
      </c>
      <c r="I499" s="85" t="s">
        <v>79</v>
      </c>
      <c r="J499" s="85"/>
      <c r="K499" s="85"/>
      <c r="L499" s="85"/>
      <c r="M499" s="85"/>
      <c r="N499" s="24"/>
      <c r="O499" s="24"/>
      <c r="P499" s="29">
        <f>I514-I512</f>
        <v>-25</v>
      </c>
    </row>
    <row r="500" spans="2:18" x14ac:dyDescent="0.25">
      <c r="B500" s="18">
        <v>0</v>
      </c>
      <c r="C500" s="19">
        <v>1.165</v>
      </c>
      <c r="D500" s="19" t="s">
        <v>91</v>
      </c>
      <c r="E500" s="25"/>
      <c r="F500" s="25"/>
      <c r="G500" s="25"/>
      <c r="H500" s="25"/>
      <c r="I500" s="26"/>
      <c r="J500" s="27"/>
      <c r="K500" s="28"/>
      <c r="L500" s="25"/>
      <c r="M500" s="28"/>
      <c r="N500" s="29"/>
      <c r="O500" s="29"/>
      <c r="P500" s="29"/>
      <c r="R500" s="30"/>
    </row>
    <row r="501" spans="2:18" x14ac:dyDescent="0.25">
      <c r="B501" s="18">
        <v>5</v>
      </c>
      <c r="C501" s="19">
        <v>1.1599999999999999</v>
      </c>
      <c r="D501" s="19"/>
      <c r="E501" s="28">
        <f>(C500+C501)/2</f>
        <v>1.1625000000000001</v>
      </c>
      <c r="F501" s="25">
        <f>B501-B500</f>
        <v>5</v>
      </c>
      <c r="G501" s="28">
        <f>E501*F501</f>
        <v>5.8125</v>
      </c>
      <c r="H501" s="25"/>
      <c r="I501" s="30"/>
      <c r="J501" s="30"/>
      <c r="K501" s="28"/>
      <c r="L501" s="25"/>
      <c r="M501" s="28"/>
      <c r="N501" s="29"/>
      <c r="O501" s="29"/>
      <c r="P501" s="29"/>
      <c r="Q501" s="31"/>
      <c r="R501" s="30"/>
    </row>
    <row r="502" spans="2:18" x14ac:dyDescent="0.25">
      <c r="B502" s="18">
        <v>10</v>
      </c>
      <c r="C502" s="19">
        <v>1.155</v>
      </c>
      <c r="D502" s="19" t="s">
        <v>25</v>
      </c>
      <c r="E502" s="28">
        <f t="shared" ref="E502:E512" si="124">(C501+C502)/2</f>
        <v>1.1575</v>
      </c>
      <c r="F502" s="25">
        <f t="shared" ref="F502:F512" si="125">B502-B501</f>
        <v>5</v>
      </c>
      <c r="G502" s="28">
        <f t="shared" ref="G502:G512" si="126">E502*F502</f>
        <v>5.7874999999999996</v>
      </c>
      <c r="H502" s="25"/>
      <c r="I502" s="30"/>
      <c r="J502" s="30"/>
      <c r="K502" s="28"/>
      <c r="L502" s="25"/>
      <c r="M502" s="28"/>
      <c r="N502" s="29"/>
      <c r="O502" s="29"/>
      <c r="P502" s="29"/>
      <c r="Q502" s="31"/>
      <c r="R502" s="30"/>
    </row>
    <row r="503" spans="2:18" x14ac:dyDescent="0.25">
      <c r="B503" s="18">
        <v>11</v>
      </c>
      <c r="C503" s="19">
        <v>-0.01</v>
      </c>
      <c r="D503" s="19"/>
      <c r="E503" s="28">
        <f t="shared" si="124"/>
        <v>0.57250000000000001</v>
      </c>
      <c r="F503" s="25">
        <f t="shared" si="125"/>
        <v>1</v>
      </c>
      <c r="G503" s="28">
        <f t="shared" si="126"/>
        <v>0.57250000000000001</v>
      </c>
      <c r="H503" s="25"/>
      <c r="I503" s="30"/>
      <c r="J503" s="30"/>
      <c r="K503" s="28"/>
      <c r="L503" s="25"/>
      <c r="M503" s="28"/>
      <c r="N503" s="29"/>
      <c r="O503" s="29"/>
      <c r="P503" s="29"/>
      <c r="Q503" s="31"/>
      <c r="R503" s="30"/>
    </row>
    <row r="504" spans="2:18" x14ac:dyDescent="0.25">
      <c r="B504" s="18">
        <v>12</v>
      </c>
      <c r="C504" s="19">
        <v>-0.13500000000000001</v>
      </c>
      <c r="D504" s="19"/>
      <c r="E504" s="28">
        <f t="shared" si="124"/>
        <v>-7.2500000000000009E-2</v>
      </c>
      <c r="F504" s="25">
        <f t="shared" si="125"/>
        <v>1</v>
      </c>
      <c r="G504" s="28">
        <f t="shared" si="126"/>
        <v>-7.2500000000000009E-2</v>
      </c>
      <c r="H504" s="25"/>
      <c r="I504" s="18">
        <v>0</v>
      </c>
      <c r="J504" s="19">
        <v>1.165</v>
      </c>
      <c r="K504" s="28"/>
      <c r="L504" s="25"/>
      <c r="M504" s="28"/>
      <c r="N504" s="29"/>
      <c r="O504" s="29"/>
      <c r="P504" s="29"/>
      <c r="Q504" s="31"/>
      <c r="R504" s="30"/>
    </row>
    <row r="505" spans="2:18" x14ac:dyDescent="0.25">
      <c r="B505" s="18">
        <v>12.5</v>
      </c>
      <c r="C505" s="19">
        <v>-0.19500000000000001</v>
      </c>
      <c r="D505" s="19"/>
      <c r="E505" s="28">
        <f t="shared" si="124"/>
        <v>-0.16500000000000001</v>
      </c>
      <c r="F505" s="25">
        <f t="shared" si="125"/>
        <v>0.5</v>
      </c>
      <c r="G505" s="28">
        <f t="shared" si="126"/>
        <v>-8.2500000000000004E-2</v>
      </c>
      <c r="H505" s="25"/>
      <c r="I505" s="18">
        <v>5</v>
      </c>
      <c r="J505" s="19">
        <v>1.1599999999999999</v>
      </c>
      <c r="K505" s="28">
        <f t="shared" ref="K505:K512" si="127">AVERAGE(J504,J505)</f>
        <v>1.1625000000000001</v>
      </c>
      <c r="L505" s="25">
        <f t="shared" ref="L505:L512" si="128">I505-I504</f>
        <v>5</v>
      </c>
      <c r="M505" s="28">
        <f t="shared" ref="M505:M512" si="129">L505*K505</f>
        <v>5.8125</v>
      </c>
      <c r="N505" s="29"/>
      <c r="O505" s="29"/>
      <c r="P505" s="29"/>
      <c r="Q505" s="31"/>
      <c r="R505" s="30"/>
    </row>
    <row r="506" spans="2:18" x14ac:dyDescent="0.25">
      <c r="B506" s="18">
        <v>13</v>
      </c>
      <c r="C506" s="19">
        <v>-0.245</v>
      </c>
      <c r="D506" s="19" t="s">
        <v>24</v>
      </c>
      <c r="E506" s="28">
        <f t="shared" si="124"/>
        <v>-0.22</v>
      </c>
      <c r="F506" s="25">
        <f t="shared" si="125"/>
        <v>0.5</v>
      </c>
      <c r="G506" s="28">
        <f t="shared" si="126"/>
        <v>-0.11</v>
      </c>
      <c r="I506" s="18">
        <v>7.5</v>
      </c>
      <c r="J506" s="19">
        <v>1.155</v>
      </c>
      <c r="K506" s="28">
        <f t="shared" si="127"/>
        <v>1.1575</v>
      </c>
      <c r="L506" s="25">
        <f t="shared" si="128"/>
        <v>2.5</v>
      </c>
      <c r="M506" s="28">
        <f t="shared" si="129"/>
        <v>2.8937499999999998</v>
      </c>
      <c r="N506" s="29"/>
      <c r="O506" s="29"/>
      <c r="P506" s="29"/>
      <c r="Q506" s="31"/>
      <c r="R506" s="30"/>
    </row>
    <row r="507" spans="2:18" x14ac:dyDescent="0.25">
      <c r="B507" s="18">
        <v>13.5</v>
      </c>
      <c r="C507" s="19">
        <v>-0.19</v>
      </c>
      <c r="D507" s="19"/>
      <c r="E507" s="28">
        <f t="shared" si="124"/>
        <v>-0.2175</v>
      </c>
      <c r="F507" s="25">
        <f t="shared" si="125"/>
        <v>0.5</v>
      </c>
      <c r="G507" s="28">
        <f t="shared" si="126"/>
        <v>-0.10875</v>
      </c>
      <c r="I507" s="75">
        <f>I506+(J506-J507)*1.5</f>
        <v>11.4825</v>
      </c>
      <c r="J507" s="76">
        <v>-1.5</v>
      </c>
      <c r="K507" s="28">
        <f t="shared" si="127"/>
        <v>-0.17249999999999999</v>
      </c>
      <c r="L507" s="25">
        <f t="shared" si="128"/>
        <v>3.9824999999999999</v>
      </c>
      <c r="M507" s="28">
        <f t="shared" si="129"/>
        <v>-0.68698124999999999</v>
      </c>
      <c r="N507" s="29"/>
      <c r="O507" s="29"/>
      <c r="P507" s="29"/>
      <c r="Q507" s="31"/>
      <c r="R507" s="30"/>
    </row>
    <row r="508" spans="2:18" x14ac:dyDescent="0.25">
      <c r="B508" s="18">
        <v>14</v>
      </c>
      <c r="C508" s="19">
        <v>-0.15</v>
      </c>
      <c r="D508" s="19"/>
      <c r="E508" s="28">
        <f t="shared" si="124"/>
        <v>-0.16999999999999998</v>
      </c>
      <c r="F508" s="25">
        <f t="shared" si="125"/>
        <v>0.5</v>
      </c>
      <c r="G508" s="28">
        <f t="shared" si="126"/>
        <v>-8.4999999999999992E-2</v>
      </c>
      <c r="I508" s="77">
        <f>I507+1.5</f>
        <v>12.9825</v>
      </c>
      <c r="J508" s="78">
        <f>J507</f>
        <v>-1.5</v>
      </c>
      <c r="K508" s="28">
        <f t="shared" si="127"/>
        <v>-1.5</v>
      </c>
      <c r="L508" s="25">
        <f t="shared" si="128"/>
        <v>1.5</v>
      </c>
      <c r="M508" s="28">
        <f t="shared" si="129"/>
        <v>-2.25</v>
      </c>
      <c r="N508" s="33"/>
      <c r="O508" s="33"/>
      <c r="P508" s="33"/>
      <c r="Q508" s="31"/>
      <c r="R508" s="30"/>
    </row>
    <row r="509" spans="2:18" x14ac:dyDescent="0.25">
      <c r="B509" s="18">
        <v>15</v>
      </c>
      <c r="C509" s="19">
        <v>5.0000000000000001E-3</v>
      </c>
      <c r="E509" s="28">
        <f t="shared" si="124"/>
        <v>-7.2499999999999995E-2</v>
      </c>
      <c r="F509" s="25">
        <f t="shared" si="125"/>
        <v>1</v>
      </c>
      <c r="G509" s="28">
        <f t="shared" si="126"/>
        <v>-7.2499999999999995E-2</v>
      </c>
      <c r="H509" s="25"/>
      <c r="I509" s="75">
        <f>I508+1.5</f>
        <v>14.4825</v>
      </c>
      <c r="J509" s="76">
        <f>J507</f>
        <v>-1.5</v>
      </c>
      <c r="K509" s="28">
        <f t="shared" si="127"/>
        <v>-1.5</v>
      </c>
      <c r="L509" s="25">
        <f t="shared" si="128"/>
        <v>1.5</v>
      </c>
      <c r="M509" s="28">
        <f t="shared" si="129"/>
        <v>-2.25</v>
      </c>
      <c r="N509" s="29"/>
      <c r="O509" s="29"/>
      <c r="P509" s="29"/>
      <c r="Q509" s="31"/>
      <c r="R509" s="30"/>
    </row>
    <row r="510" spans="2:18" x14ac:dyDescent="0.25">
      <c r="B510" s="18">
        <v>16</v>
      </c>
      <c r="C510" s="19">
        <v>1.157</v>
      </c>
      <c r="D510" s="19" t="s">
        <v>23</v>
      </c>
      <c r="E510" s="28">
        <f t="shared" si="124"/>
        <v>0.58099999999999996</v>
      </c>
      <c r="F510" s="25">
        <f t="shared" si="125"/>
        <v>1</v>
      </c>
      <c r="G510" s="28">
        <f t="shared" si="126"/>
        <v>0.58099999999999996</v>
      </c>
      <c r="H510" s="25"/>
      <c r="I510" s="75">
        <f>I509+(J510-J509)*1.5</f>
        <v>18.4725</v>
      </c>
      <c r="J510" s="79">
        <v>1.1599999999999999</v>
      </c>
      <c r="K510" s="28">
        <f t="shared" si="127"/>
        <v>-0.17000000000000004</v>
      </c>
      <c r="L510" s="25">
        <f t="shared" si="128"/>
        <v>3.99</v>
      </c>
      <c r="M510" s="28">
        <f t="shared" si="129"/>
        <v>-0.67830000000000024</v>
      </c>
      <c r="N510" s="33"/>
      <c r="O510" s="33"/>
      <c r="P510" s="33"/>
      <c r="Q510" s="31"/>
      <c r="R510" s="30"/>
    </row>
    <row r="511" spans="2:18" x14ac:dyDescent="0.25">
      <c r="B511" s="18">
        <v>20</v>
      </c>
      <c r="C511" s="19">
        <v>1.1599999999999999</v>
      </c>
      <c r="E511" s="28">
        <f t="shared" si="124"/>
        <v>1.1585000000000001</v>
      </c>
      <c r="F511" s="25">
        <f t="shared" si="125"/>
        <v>4</v>
      </c>
      <c r="G511" s="28">
        <f t="shared" si="126"/>
        <v>4.6340000000000003</v>
      </c>
      <c r="H511" s="25"/>
      <c r="I511" s="18">
        <v>20</v>
      </c>
      <c r="J511" s="19">
        <v>1.1599999999999999</v>
      </c>
      <c r="K511" s="28">
        <f t="shared" si="127"/>
        <v>1.1599999999999999</v>
      </c>
      <c r="L511" s="25">
        <f t="shared" si="128"/>
        <v>1.5274999999999999</v>
      </c>
      <c r="M511" s="28">
        <f t="shared" si="129"/>
        <v>1.7718999999999998</v>
      </c>
      <c r="N511" s="33"/>
      <c r="O511" s="33"/>
      <c r="P511" s="33"/>
      <c r="Q511" s="31"/>
      <c r="R511" s="30"/>
    </row>
    <row r="512" spans="2:18" x14ac:dyDescent="0.25">
      <c r="B512" s="18">
        <v>25</v>
      </c>
      <c r="C512" s="19">
        <v>1.165</v>
      </c>
      <c r="D512" s="19" t="s">
        <v>91</v>
      </c>
      <c r="E512" s="28">
        <f t="shared" si="124"/>
        <v>1.1625000000000001</v>
      </c>
      <c r="F512" s="25">
        <f t="shared" si="125"/>
        <v>5</v>
      </c>
      <c r="G512" s="28">
        <f t="shared" si="126"/>
        <v>5.8125</v>
      </c>
      <c r="H512" s="25"/>
      <c r="I512" s="18">
        <v>25</v>
      </c>
      <c r="J512" s="19">
        <v>1.165</v>
      </c>
      <c r="K512" s="28">
        <f t="shared" si="127"/>
        <v>1.1625000000000001</v>
      </c>
      <c r="L512" s="25">
        <f t="shared" si="128"/>
        <v>5</v>
      </c>
      <c r="M512" s="28">
        <f t="shared" si="129"/>
        <v>5.8125</v>
      </c>
      <c r="N512" s="29"/>
      <c r="O512" s="29"/>
      <c r="P512" s="29"/>
      <c r="R512" s="30"/>
    </row>
    <row r="513" spans="2:18" x14ac:dyDescent="0.25">
      <c r="B513" s="18"/>
      <c r="C513" s="19"/>
      <c r="D513" s="19"/>
      <c r="E513" s="28"/>
      <c r="F513" s="25"/>
      <c r="G513" s="28"/>
      <c r="H513" s="17"/>
      <c r="I513" s="18"/>
      <c r="J513" s="19"/>
      <c r="K513" s="28"/>
      <c r="L513" s="25"/>
      <c r="M513" s="28"/>
      <c r="N513" s="29"/>
      <c r="O513" s="29"/>
      <c r="P513" s="29"/>
      <c r="R513" s="30"/>
    </row>
    <row r="514" spans="2:18" x14ac:dyDescent="0.25">
      <c r="B514" s="18"/>
      <c r="C514" s="19"/>
      <c r="E514" s="28"/>
      <c r="F514" s="25"/>
      <c r="G514" s="28"/>
      <c r="H514" s="17"/>
      <c r="I514" s="25"/>
      <c r="J514" s="25"/>
      <c r="K514" s="28"/>
      <c r="L514" s="25"/>
      <c r="M514" s="28"/>
      <c r="N514" s="29"/>
      <c r="O514" s="29"/>
      <c r="P514" s="29"/>
      <c r="R514" s="30"/>
    </row>
    <row r="515" spans="2:18" x14ac:dyDescent="0.25">
      <c r="B515" s="26"/>
      <c r="C515" s="41"/>
      <c r="D515" s="41"/>
      <c r="E515" s="28"/>
      <c r="F515" s="25"/>
      <c r="G515" s="28"/>
      <c r="H515" s="17"/>
      <c r="I515" s="25"/>
      <c r="J515" s="25"/>
      <c r="K515" s="28"/>
      <c r="L515" s="25"/>
      <c r="M515" s="28"/>
      <c r="N515" s="29"/>
      <c r="O515" s="29"/>
      <c r="P515" s="29"/>
      <c r="R515" s="30"/>
    </row>
    <row r="516" spans="2:18" x14ac:dyDescent="0.25">
      <c r="B516" s="26"/>
      <c r="C516" s="41"/>
      <c r="D516" s="41"/>
      <c r="E516" s="28"/>
      <c r="F516" s="25"/>
      <c r="G516" s="28"/>
      <c r="H516" s="17"/>
      <c r="I516" s="25"/>
      <c r="J516" s="37"/>
      <c r="K516" s="28"/>
      <c r="L516" s="25"/>
      <c r="M516" s="28"/>
      <c r="O516" s="33"/>
      <c r="P516" s="33"/>
    </row>
    <row r="517" spans="2:18" x14ac:dyDescent="0.25">
      <c r="B517" s="26"/>
      <c r="C517" s="41"/>
      <c r="D517" s="41"/>
      <c r="E517" s="28"/>
      <c r="F517" s="25"/>
      <c r="G517" s="28"/>
      <c r="H517" s="17"/>
      <c r="I517" s="26"/>
      <c r="J517" s="26"/>
      <c r="K517" s="28"/>
      <c r="L517" s="25"/>
      <c r="M517" s="28"/>
      <c r="O517" s="23"/>
      <c r="P517" s="23"/>
    </row>
    <row r="518" spans="2:18" x14ac:dyDescent="0.25">
      <c r="B518" s="26"/>
      <c r="C518" s="41"/>
      <c r="D518" s="41"/>
      <c r="E518" s="28"/>
      <c r="F518" s="25"/>
      <c r="G518" s="28"/>
      <c r="I518" s="26"/>
      <c r="J518" s="26"/>
      <c r="K518" s="28"/>
      <c r="L518" s="25"/>
      <c r="M518" s="28"/>
      <c r="O518" s="23"/>
      <c r="P518" s="23"/>
    </row>
    <row r="519" spans="2:18" x14ac:dyDescent="0.25">
      <c r="B519" s="26"/>
      <c r="C519" s="41"/>
      <c r="D519" s="41"/>
      <c r="E519" s="28"/>
      <c r="F519" s="25"/>
      <c r="G519" s="28"/>
      <c r="I519" s="26"/>
      <c r="J519" s="26"/>
      <c r="K519" s="28"/>
      <c r="L519" s="25"/>
      <c r="M519" s="28"/>
      <c r="N519" s="23"/>
      <c r="O519" s="23"/>
      <c r="P519" s="23"/>
    </row>
    <row r="520" spans="2:18" x14ac:dyDescent="0.25">
      <c r="B520" s="26"/>
      <c r="C520" s="41"/>
      <c r="D520" s="41"/>
      <c r="E520" s="28"/>
      <c r="F520" s="25"/>
      <c r="G520" s="28"/>
      <c r="I520" s="26"/>
      <c r="J520" s="26"/>
      <c r="K520" s="28"/>
      <c r="L520" s="25"/>
      <c r="M520" s="28"/>
      <c r="N520" s="23"/>
      <c r="O520" s="23"/>
      <c r="P520" s="23"/>
    </row>
    <row r="521" spans="2:18" x14ac:dyDescent="0.25">
      <c r="B521" s="26"/>
      <c r="C521" s="41"/>
      <c r="D521" s="41"/>
      <c r="E521" s="28"/>
      <c r="F521" s="25"/>
      <c r="G521" s="28"/>
      <c r="I521" s="26"/>
      <c r="J521" s="26"/>
      <c r="K521" s="28"/>
      <c r="L521" s="25"/>
      <c r="M521" s="28"/>
      <c r="N521" s="23"/>
      <c r="O521" s="23"/>
      <c r="P521" s="23"/>
    </row>
    <row r="522" spans="2:18" x14ac:dyDescent="0.25">
      <c r="B522" s="26"/>
      <c r="C522" s="41"/>
      <c r="D522" s="41"/>
      <c r="E522" s="28"/>
      <c r="F522" s="25"/>
      <c r="G522" s="28"/>
      <c r="H522" s="28"/>
      <c r="I522" s="26"/>
      <c r="J522" s="26"/>
      <c r="K522" s="28"/>
      <c r="L522" s="25"/>
      <c r="M522" s="28"/>
      <c r="N522" s="23"/>
      <c r="O522" s="23"/>
      <c r="P522" s="23"/>
    </row>
    <row r="523" spans="2:18" x14ac:dyDescent="0.25">
      <c r="B523" s="26"/>
      <c r="C523" s="41"/>
      <c r="D523" s="41"/>
      <c r="E523" s="28"/>
      <c r="F523" s="25"/>
      <c r="G523" s="28"/>
      <c r="H523" s="28"/>
      <c r="I523" s="26"/>
      <c r="J523" s="26"/>
      <c r="K523" s="28"/>
      <c r="L523" s="25"/>
      <c r="M523" s="28"/>
      <c r="N523" s="33"/>
      <c r="O523" s="23"/>
      <c r="P523" s="23"/>
    </row>
    <row r="524" spans="2:18" x14ac:dyDescent="0.25">
      <c r="B524" s="26"/>
      <c r="C524" s="41"/>
      <c r="D524" s="41"/>
      <c r="E524" s="28"/>
      <c r="F524" s="25"/>
      <c r="G524" s="28"/>
      <c r="H524" s="28"/>
      <c r="I524" s="26"/>
      <c r="J524" s="26"/>
      <c r="K524" s="28"/>
      <c r="L524" s="25"/>
      <c r="M524" s="28"/>
      <c r="N524" s="29"/>
      <c r="O524" s="29"/>
      <c r="P524" s="29"/>
      <c r="R524" s="30"/>
    </row>
    <row r="525" spans="2:18" ht="15" x14ac:dyDescent="0.25">
      <c r="B525" s="26"/>
      <c r="C525" s="41"/>
      <c r="D525" s="41"/>
      <c r="E525" s="28"/>
      <c r="F525" s="25">
        <f>SUM(F501:F524)</f>
        <v>25</v>
      </c>
      <c r="G525" s="28">
        <f>SUM(G501:G524)</f>
        <v>22.668749999999999</v>
      </c>
      <c r="H525" s="28"/>
      <c r="I525" s="28"/>
      <c r="J525" s="22"/>
      <c r="K525" s="22"/>
      <c r="L525" s="38">
        <f>SUM(L502:L524)</f>
        <v>25</v>
      </c>
      <c r="M525" s="38">
        <f>SUM(M502:M524)</f>
        <v>10.425368750000001</v>
      </c>
      <c r="N525" s="29"/>
      <c r="O525" s="29"/>
      <c r="P525" s="29"/>
      <c r="R525" s="30"/>
    </row>
    <row r="526" spans="2:18" x14ac:dyDescent="0.25">
      <c r="B526" s="26"/>
      <c r="C526" s="41"/>
      <c r="D526" s="41"/>
      <c r="E526" s="28"/>
      <c r="F526" s="25"/>
      <c r="G526" s="28"/>
      <c r="H526" s="25" t="s">
        <v>88</v>
      </c>
      <c r="I526" s="25"/>
      <c r="J526" s="25">
        <f>G525</f>
        <v>22.668749999999999</v>
      </c>
      <c r="K526" s="28" t="s">
        <v>89</v>
      </c>
      <c r="L526" s="25">
        <f>M525</f>
        <v>10.425368750000001</v>
      </c>
      <c r="M526" s="28">
        <f>J526-L526</f>
        <v>12.243381249999999</v>
      </c>
      <c r="N526" s="29"/>
      <c r="O526" s="29"/>
      <c r="P526" s="29"/>
      <c r="R526" s="30"/>
    </row>
    <row r="528" spans="2:18" ht="15" x14ac:dyDescent="0.25">
      <c r="B528" s="17" t="s">
        <v>78</v>
      </c>
      <c r="C528" s="17"/>
      <c r="D528" s="84">
        <v>1.9</v>
      </c>
      <c r="E528" s="84"/>
      <c r="J528" s="22"/>
      <c r="K528" s="22"/>
      <c r="L528" s="22"/>
      <c r="M528" s="22"/>
      <c r="N528" s="23"/>
      <c r="O528" s="23"/>
      <c r="P528" s="23"/>
    </row>
    <row r="529" spans="2:18" x14ac:dyDescent="0.25">
      <c r="B529" s="85" t="s">
        <v>22</v>
      </c>
      <c r="C529" s="85"/>
      <c r="D529" s="85"/>
      <c r="E529" s="85"/>
      <c r="F529" s="85"/>
      <c r="G529" s="85"/>
      <c r="H529" s="20" t="s">
        <v>90</v>
      </c>
      <c r="I529" s="85" t="s">
        <v>79</v>
      </c>
      <c r="J529" s="85"/>
      <c r="K529" s="85"/>
      <c r="L529" s="85"/>
      <c r="M529" s="85"/>
      <c r="N529" s="24"/>
      <c r="O529" s="24"/>
      <c r="P529" s="29">
        <f>I544-I542</f>
        <v>3.4409999999999989</v>
      </c>
    </row>
    <row r="530" spans="2:18" x14ac:dyDescent="0.25">
      <c r="B530" s="18">
        <v>0</v>
      </c>
      <c r="C530" s="19">
        <v>-0.79400000000000004</v>
      </c>
      <c r="D530" s="19" t="s">
        <v>26</v>
      </c>
      <c r="E530" s="25"/>
      <c r="F530" s="25"/>
      <c r="G530" s="25"/>
      <c r="H530" s="25"/>
      <c r="I530" s="26"/>
      <c r="J530" s="27"/>
      <c r="K530" s="28"/>
      <c r="L530" s="25"/>
      <c r="M530" s="28"/>
      <c r="N530" s="29"/>
      <c r="O530" s="29"/>
      <c r="P530" s="29"/>
      <c r="R530" s="30"/>
    </row>
    <row r="531" spans="2:18" x14ac:dyDescent="0.25">
      <c r="B531" s="18">
        <v>2</v>
      </c>
      <c r="C531" s="19">
        <v>-0.49399999999999999</v>
      </c>
      <c r="D531" s="19"/>
      <c r="E531" s="28">
        <f>(C530+C531)/2</f>
        <v>-0.64400000000000002</v>
      </c>
      <c r="F531" s="25">
        <f>B531-B530</f>
        <v>2</v>
      </c>
      <c r="G531" s="28">
        <f>E531*F531</f>
        <v>-1.288</v>
      </c>
      <c r="H531" s="25"/>
      <c r="I531" s="30"/>
      <c r="J531" s="30"/>
      <c r="K531" s="28"/>
      <c r="L531" s="25"/>
      <c r="M531" s="28"/>
      <c r="N531" s="29"/>
      <c r="O531" s="29"/>
      <c r="P531" s="29"/>
      <c r="Q531" s="31"/>
      <c r="R531" s="30"/>
    </row>
    <row r="532" spans="2:18" x14ac:dyDescent="0.25">
      <c r="B532" s="18">
        <v>3</v>
      </c>
      <c r="C532" s="19">
        <v>-9.4E-2</v>
      </c>
      <c r="E532" s="28">
        <f t="shared" ref="E532:E546" si="130">(C531+C532)/2</f>
        <v>-0.29399999999999998</v>
      </c>
      <c r="F532" s="25">
        <f t="shared" ref="F532:F546" si="131">B532-B531</f>
        <v>1</v>
      </c>
      <c r="G532" s="28">
        <f t="shared" ref="G532:G546" si="132">E532*F532</f>
        <v>-0.29399999999999998</v>
      </c>
      <c r="H532" s="25"/>
      <c r="I532" s="30"/>
      <c r="J532" s="30"/>
      <c r="K532" s="28"/>
      <c r="L532" s="25"/>
      <c r="M532" s="28"/>
      <c r="N532" s="29"/>
      <c r="O532" s="29"/>
      <c r="P532" s="29"/>
      <c r="Q532" s="31"/>
      <c r="R532" s="30"/>
    </row>
    <row r="533" spans="2:18" x14ac:dyDescent="0.25">
      <c r="B533" s="18">
        <v>5</v>
      </c>
      <c r="C533" s="19">
        <v>0.245</v>
      </c>
      <c r="E533" s="28">
        <f t="shared" si="130"/>
        <v>7.5499999999999998E-2</v>
      </c>
      <c r="F533" s="25">
        <f t="shared" si="131"/>
        <v>2</v>
      </c>
      <c r="G533" s="28">
        <f t="shared" si="132"/>
        <v>0.151</v>
      </c>
      <c r="H533" s="25"/>
      <c r="I533" s="30"/>
      <c r="J533" s="30"/>
      <c r="K533" s="28"/>
      <c r="L533" s="25"/>
      <c r="M533" s="28"/>
      <c r="N533" s="29"/>
      <c r="O533" s="29"/>
      <c r="P533" s="29"/>
      <c r="Q533" s="31"/>
      <c r="R533" s="30"/>
    </row>
    <row r="534" spans="2:18" x14ac:dyDescent="0.25">
      <c r="B534" s="18">
        <v>6</v>
      </c>
      <c r="C534" s="19">
        <v>0.20599999999999999</v>
      </c>
      <c r="D534" s="19" t="s">
        <v>25</v>
      </c>
      <c r="E534" s="28">
        <f t="shared" si="130"/>
        <v>0.22549999999999998</v>
      </c>
      <c r="F534" s="25">
        <f t="shared" si="131"/>
        <v>1</v>
      </c>
      <c r="G534" s="28">
        <f t="shared" si="132"/>
        <v>0.22549999999999998</v>
      </c>
      <c r="H534" s="25"/>
      <c r="I534" s="30"/>
      <c r="J534" s="30"/>
      <c r="K534" s="28"/>
      <c r="L534" s="25"/>
      <c r="M534" s="28"/>
      <c r="N534" s="29"/>
      <c r="O534" s="29"/>
      <c r="P534" s="29"/>
      <c r="Q534" s="31"/>
      <c r="R534" s="30"/>
    </row>
    <row r="535" spans="2:18" x14ac:dyDescent="0.25">
      <c r="B535" s="18">
        <v>7</v>
      </c>
      <c r="C535" s="19">
        <v>-5.5E-2</v>
      </c>
      <c r="D535" s="19"/>
      <c r="E535" s="28">
        <f t="shared" si="130"/>
        <v>7.5499999999999998E-2</v>
      </c>
      <c r="F535" s="25">
        <f t="shared" si="131"/>
        <v>1</v>
      </c>
      <c r="G535" s="28">
        <f t="shared" si="132"/>
        <v>7.5499999999999998E-2</v>
      </c>
      <c r="H535" s="25"/>
      <c r="I535" s="18">
        <v>0</v>
      </c>
      <c r="J535" s="19">
        <v>-0.79400000000000004</v>
      </c>
      <c r="K535" s="28"/>
      <c r="L535" s="25"/>
      <c r="M535" s="28"/>
      <c r="N535" s="29"/>
      <c r="O535" s="29"/>
      <c r="P535" s="29"/>
      <c r="Q535" s="31"/>
      <c r="R535" s="30"/>
    </row>
    <row r="536" spans="2:18" x14ac:dyDescent="0.25">
      <c r="B536" s="18">
        <v>8</v>
      </c>
      <c r="C536" s="19">
        <v>-0.26</v>
      </c>
      <c r="E536" s="28">
        <f t="shared" si="130"/>
        <v>-0.1575</v>
      </c>
      <c r="F536" s="25">
        <f t="shared" si="131"/>
        <v>1</v>
      </c>
      <c r="G536" s="28">
        <f t="shared" si="132"/>
        <v>-0.1575</v>
      </c>
      <c r="I536" s="18">
        <v>2</v>
      </c>
      <c r="J536" s="19">
        <v>-0.49399999999999999</v>
      </c>
      <c r="K536" s="28">
        <f t="shared" ref="K536:K547" si="133">AVERAGE(J535,J536)</f>
        <v>-0.64400000000000002</v>
      </c>
      <c r="L536" s="25">
        <f t="shared" ref="L536:L547" si="134">I536-I535</f>
        <v>2</v>
      </c>
      <c r="M536" s="28">
        <f t="shared" ref="M536:M547" si="135">L536*K536</f>
        <v>-1.288</v>
      </c>
      <c r="N536" s="29"/>
      <c r="O536" s="29"/>
      <c r="P536" s="29"/>
      <c r="Q536" s="31"/>
      <c r="R536" s="30"/>
    </row>
    <row r="537" spans="2:18" x14ac:dyDescent="0.25">
      <c r="B537" s="18">
        <v>9</v>
      </c>
      <c r="C537" s="19">
        <v>-0.35499999999999998</v>
      </c>
      <c r="E537" s="28">
        <f t="shared" si="130"/>
        <v>-0.3075</v>
      </c>
      <c r="F537" s="25">
        <f t="shared" si="131"/>
        <v>1</v>
      </c>
      <c r="G537" s="28">
        <f t="shared" si="132"/>
        <v>-0.3075</v>
      </c>
      <c r="I537" s="18">
        <v>3</v>
      </c>
      <c r="J537" s="19">
        <v>-9.4E-2</v>
      </c>
      <c r="K537" s="28">
        <f t="shared" si="133"/>
        <v>-0.29399999999999998</v>
      </c>
      <c r="L537" s="25">
        <f t="shared" si="134"/>
        <v>1</v>
      </c>
      <c r="M537" s="28">
        <f t="shared" si="135"/>
        <v>-0.29399999999999998</v>
      </c>
      <c r="N537" s="29"/>
      <c r="O537" s="29"/>
      <c r="P537" s="29"/>
      <c r="Q537" s="31"/>
      <c r="R537" s="30"/>
    </row>
    <row r="538" spans="2:18" x14ac:dyDescent="0.25">
      <c r="B538" s="18">
        <v>10</v>
      </c>
      <c r="C538" s="19">
        <v>-0.40400000000000003</v>
      </c>
      <c r="D538" s="19"/>
      <c r="E538" s="28">
        <f t="shared" si="130"/>
        <v>-0.3795</v>
      </c>
      <c r="F538" s="25">
        <f t="shared" si="131"/>
        <v>1</v>
      </c>
      <c r="G538" s="28">
        <f t="shared" si="132"/>
        <v>-0.3795</v>
      </c>
      <c r="I538" s="18">
        <v>5</v>
      </c>
      <c r="J538" s="19">
        <v>0.245</v>
      </c>
      <c r="K538" s="28">
        <f t="shared" si="133"/>
        <v>7.5499999999999998E-2</v>
      </c>
      <c r="L538" s="25">
        <f t="shared" si="134"/>
        <v>2</v>
      </c>
      <c r="M538" s="28">
        <f t="shared" si="135"/>
        <v>0.151</v>
      </c>
      <c r="N538" s="33"/>
      <c r="O538" s="33"/>
      <c r="P538" s="33"/>
      <c r="Q538" s="31"/>
      <c r="R538" s="30"/>
    </row>
    <row r="539" spans="2:18" x14ac:dyDescent="0.25">
      <c r="B539" s="18">
        <v>11</v>
      </c>
      <c r="C539" s="19">
        <v>-0.35199999999999998</v>
      </c>
      <c r="D539" s="19" t="s">
        <v>24</v>
      </c>
      <c r="E539" s="28">
        <f t="shared" si="130"/>
        <v>-0.378</v>
      </c>
      <c r="F539" s="25">
        <f t="shared" si="131"/>
        <v>1</v>
      </c>
      <c r="G539" s="28">
        <f t="shared" si="132"/>
        <v>-0.378</v>
      </c>
      <c r="H539" s="25"/>
      <c r="I539" s="18">
        <v>6</v>
      </c>
      <c r="J539" s="19">
        <v>0.20599999999999999</v>
      </c>
      <c r="K539" s="28">
        <f t="shared" si="133"/>
        <v>0.22549999999999998</v>
      </c>
      <c r="L539" s="25">
        <f t="shared" si="134"/>
        <v>1</v>
      </c>
      <c r="M539" s="28">
        <f t="shared" si="135"/>
        <v>0.22549999999999998</v>
      </c>
      <c r="N539" s="29"/>
      <c r="O539" s="29"/>
      <c r="P539" s="29"/>
      <c r="Q539" s="31"/>
      <c r="R539" s="30"/>
    </row>
    <row r="540" spans="2:18" x14ac:dyDescent="0.25">
      <c r="B540" s="18">
        <v>12</v>
      </c>
      <c r="C540" s="19">
        <v>-0.25900000000000001</v>
      </c>
      <c r="E540" s="28">
        <f t="shared" si="130"/>
        <v>-0.30549999999999999</v>
      </c>
      <c r="F540" s="25">
        <f t="shared" si="131"/>
        <v>1</v>
      </c>
      <c r="G540" s="28">
        <f t="shared" si="132"/>
        <v>-0.30549999999999999</v>
      </c>
      <c r="H540" s="25"/>
      <c r="I540" s="75">
        <f>I539+(J539-J540)*1.5</f>
        <v>8.5590000000000011</v>
      </c>
      <c r="J540" s="76">
        <v>-1.5</v>
      </c>
      <c r="K540" s="28">
        <f t="shared" si="133"/>
        <v>-0.64700000000000002</v>
      </c>
      <c r="L540" s="25">
        <f t="shared" si="134"/>
        <v>2.5590000000000011</v>
      </c>
      <c r="M540" s="28">
        <f t="shared" si="135"/>
        <v>-1.6556730000000008</v>
      </c>
      <c r="N540" s="33"/>
      <c r="O540" s="33"/>
      <c r="P540" s="33"/>
      <c r="Q540" s="31"/>
      <c r="R540" s="30"/>
    </row>
    <row r="541" spans="2:18" x14ac:dyDescent="0.25">
      <c r="B541" s="18">
        <v>13</v>
      </c>
      <c r="C541" s="19">
        <v>-0.104</v>
      </c>
      <c r="E541" s="28">
        <f t="shared" si="130"/>
        <v>-0.18149999999999999</v>
      </c>
      <c r="F541" s="25">
        <f t="shared" si="131"/>
        <v>1</v>
      </c>
      <c r="G541" s="28">
        <f t="shared" si="132"/>
        <v>-0.18149999999999999</v>
      </c>
      <c r="H541" s="25"/>
      <c r="I541" s="77">
        <f>I540+1.5</f>
        <v>10.059000000000001</v>
      </c>
      <c r="J541" s="78">
        <f>J540</f>
        <v>-1.5</v>
      </c>
      <c r="K541" s="28">
        <f t="shared" si="133"/>
        <v>-1.5</v>
      </c>
      <c r="L541" s="25">
        <f t="shared" si="134"/>
        <v>1.5</v>
      </c>
      <c r="M541" s="28">
        <f t="shared" si="135"/>
        <v>-2.25</v>
      </c>
      <c r="N541" s="33"/>
      <c r="O541" s="33"/>
      <c r="P541" s="33"/>
      <c r="Q541" s="31"/>
      <c r="R541" s="30"/>
    </row>
    <row r="542" spans="2:18" x14ac:dyDescent="0.25">
      <c r="B542" s="18">
        <v>14</v>
      </c>
      <c r="C542" s="19">
        <v>0.14499999999999999</v>
      </c>
      <c r="D542" s="19" t="s">
        <v>23</v>
      </c>
      <c r="E542" s="28">
        <f t="shared" si="130"/>
        <v>2.0499999999999997E-2</v>
      </c>
      <c r="F542" s="25">
        <f t="shared" si="131"/>
        <v>1</v>
      </c>
      <c r="G542" s="28">
        <f t="shared" si="132"/>
        <v>2.0499999999999997E-2</v>
      </c>
      <c r="H542" s="25"/>
      <c r="I542" s="75">
        <f>I541+1.5</f>
        <v>11.559000000000001</v>
      </c>
      <c r="J542" s="76">
        <f>J540</f>
        <v>-1.5</v>
      </c>
      <c r="K542" s="28">
        <f t="shared" si="133"/>
        <v>-1.5</v>
      </c>
      <c r="L542" s="25">
        <f t="shared" si="134"/>
        <v>1.5</v>
      </c>
      <c r="M542" s="28">
        <f t="shared" si="135"/>
        <v>-2.25</v>
      </c>
      <c r="N542" s="29"/>
      <c r="O542" s="29"/>
      <c r="P542" s="29"/>
      <c r="R542" s="30"/>
    </row>
    <row r="543" spans="2:18" x14ac:dyDescent="0.25">
      <c r="B543" s="18">
        <v>15</v>
      </c>
      <c r="C543" s="19">
        <v>0.14399999999999999</v>
      </c>
      <c r="D543" s="19"/>
      <c r="E543" s="28">
        <f t="shared" si="130"/>
        <v>0.14449999999999999</v>
      </c>
      <c r="F543" s="25">
        <f t="shared" si="131"/>
        <v>1</v>
      </c>
      <c r="G543" s="28">
        <f t="shared" si="132"/>
        <v>0.14449999999999999</v>
      </c>
      <c r="H543" s="17"/>
      <c r="I543" s="75">
        <f>I542+(J543-J542)*1.5</f>
        <v>14.025</v>
      </c>
      <c r="J543" s="79">
        <v>0.14399999999999999</v>
      </c>
      <c r="K543" s="28">
        <f t="shared" si="133"/>
        <v>-0.67800000000000005</v>
      </c>
      <c r="L543" s="25">
        <f t="shared" si="134"/>
        <v>2.4659999999999993</v>
      </c>
      <c r="M543" s="28">
        <f t="shared" si="135"/>
        <v>-1.6719479999999995</v>
      </c>
      <c r="N543" s="29"/>
      <c r="O543" s="29"/>
      <c r="P543" s="29"/>
      <c r="R543" s="30"/>
    </row>
    <row r="544" spans="2:18" x14ac:dyDescent="0.25">
      <c r="B544" s="18">
        <v>17</v>
      </c>
      <c r="C544" s="19">
        <v>-9.4E-2</v>
      </c>
      <c r="D544" s="19"/>
      <c r="E544" s="28">
        <f t="shared" si="130"/>
        <v>2.4999999999999994E-2</v>
      </c>
      <c r="F544" s="25">
        <f t="shared" si="131"/>
        <v>2</v>
      </c>
      <c r="G544" s="28">
        <f t="shared" si="132"/>
        <v>4.9999999999999989E-2</v>
      </c>
      <c r="H544" s="17"/>
      <c r="I544" s="18">
        <v>15</v>
      </c>
      <c r="J544" s="19">
        <v>0.14399999999999999</v>
      </c>
      <c r="K544" s="28">
        <f t="shared" si="133"/>
        <v>0.14399999999999999</v>
      </c>
      <c r="L544" s="25">
        <f t="shared" si="134"/>
        <v>0.97499999999999964</v>
      </c>
      <c r="M544" s="28">
        <f t="shared" si="135"/>
        <v>0.14039999999999994</v>
      </c>
      <c r="N544" s="29"/>
      <c r="O544" s="29"/>
      <c r="P544" s="29"/>
      <c r="R544" s="30"/>
    </row>
    <row r="545" spans="2:18" x14ac:dyDescent="0.25">
      <c r="B545" s="26">
        <v>29</v>
      </c>
      <c r="C545" s="41">
        <v>-0.49399999999999999</v>
      </c>
      <c r="D545" s="41"/>
      <c r="E545" s="28">
        <f t="shared" si="130"/>
        <v>-0.29399999999999998</v>
      </c>
      <c r="F545" s="25">
        <f t="shared" si="131"/>
        <v>12</v>
      </c>
      <c r="G545" s="28">
        <f t="shared" si="132"/>
        <v>-3.5279999999999996</v>
      </c>
      <c r="H545" s="17"/>
      <c r="I545" s="18">
        <v>17</v>
      </c>
      <c r="J545" s="19">
        <v>-9.4E-2</v>
      </c>
      <c r="K545" s="28">
        <f t="shared" si="133"/>
        <v>2.4999999999999994E-2</v>
      </c>
      <c r="L545" s="25">
        <f t="shared" si="134"/>
        <v>2</v>
      </c>
      <c r="M545" s="28">
        <f t="shared" si="135"/>
        <v>4.9999999999999989E-2</v>
      </c>
      <c r="N545" s="29"/>
      <c r="O545" s="29"/>
      <c r="P545" s="29"/>
      <c r="R545" s="30"/>
    </row>
    <row r="546" spans="2:18" x14ac:dyDescent="0.25">
      <c r="B546" s="26">
        <v>30</v>
      </c>
      <c r="C546" s="41">
        <v>-0.80900000000000005</v>
      </c>
      <c r="D546" s="19" t="s">
        <v>26</v>
      </c>
      <c r="E546" s="28">
        <f t="shared" si="130"/>
        <v>-0.65149999999999997</v>
      </c>
      <c r="F546" s="25">
        <f t="shared" si="131"/>
        <v>1</v>
      </c>
      <c r="G546" s="28">
        <f t="shared" si="132"/>
        <v>-0.65149999999999997</v>
      </c>
      <c r="H546" s="17"/>
      <c r="I546" s="26">
        <v>29</v>
      </c>
      <c r="J546" s="41">
        <v>-0.49399999999999999</v>
      </c>
      <c r="K546" s="28">
        <f t="shared" si="133"/>
        <v>-0.29399999999999998</v>
      </c>
      <c r="L546" s="25">
        <f t="shared" si="134"/>
        <v>12</v>
      </c>
      <c r="M546" s="28">
        <f t="shared" si="135"/>
        <v>-3.5279999999999996</v>
      </c>
      <c r="O546" s="33"/>
      <c r="P546" s="33"/>
    </row>
    <row r="547" spans="2:18" x14ac:dyDescent="0.25">
      <c r="B547" s="26"/>
      <c r="C547" s="41"/>
      <c r="E547" s="28"/>
      <c r="F547" s="25"/>
      <c r="G547" s="28"/>
      <c r="H547" s="17"/>
      <c r="I547" s="26">
        <v>30</v>
      </c>
      <c r="J547" s="41">
        <v>-0.80900000000000005</v>
      </c>
      <c r="K547" s="28">
        <f t="shared" si="133"/>
        <v>-0.65149999999999997</v>
      </c>
      <c r="L547" s="25">
        <f t="shared" si="134"/>
        <v>1</v>
      </c>
      <c r="M547" s="28">
        <f t="shared" si="135"/>
        <v>-0.65149999999999997</v>
      </c>
      <c r="O547" s="23"/>
      <c r="P547" s="23"/>
    </row>
    <row r="548" spans="2:18" x14ac:dyDescent="0.25">
      <c r="B548" s="26"/>
      <c r="C548" s="41"/>
      <c r="D548" s="41"/>
      <c r="E548" s="28"/>
      <c r="F548" s="25"/>
      <c r="G548" s="28"/>
      <c r="I548" s="26"/>
      <c r="J548" s="26"/>
      <c r="K548" s="28"/>
      <c r="L548" s="25"/>
      <c r="M548" s="28"/>
      <c r="O548" s="23"/>
      <c r="P548" s="23"/>
    </row>
    <row r="549" spans="2:18" x14ac:dyDescent="0.25">
      <c r="B549" s="26"/>
      <c r="C549" s="41"/>
      <c r="D549" s="41"/>
      <c r="E549" s="28"/>
      <c r="F549" s="25"/>
      <c r="G549" s="28"/>
      <c r="I549" s="26"/>
      <c r="J549" s="26"/>
      <c r="K549" s="28"/>
      <c r="L549" s="25"/>
      <c r="M549" s="28"/>
      <c r="N549" s="23"/>
      <c r="O549" s="23"/>
      <c r="P549" s="23"/>
    </row>
    <row r="550" spans="2:18" x14ac:dyDescent="0.25">
      <c r="B550" s="26"/>
      <c r="C550" s="41"/>
      <c r="D550" s="41"/>
      <c r="E550" s="28"/>
      <c r="F550" s="25"/>
      <c r="G550" s="28"/>
      <c r="I550" s="26"/>
      <c r="J550" s="26"/>
      <c r="K550" s="28"/>
      <c r="L550" s="25"/>
      <c r="M550" s="28"/>
      <c r="N550" s="23"/>
      <c r="O550" s="23"/>
      <c r="P550" s="23"/>
    </row>
    <row r="551" spans="2:18" x14ac:dyDescent="0.25">
      <c r="B551" s="26"/>
      <c r="C551" s="41"/>
      <c r="D551" s="41"/>
      <c r="E551" s="28"/>
      <c r="F551" s="25"/>
      <c r="G551" s="28"/>
      <c r="I551" s="26"/>
      <c r="J551" s="26"/>
      <c r="K551" s="28"/>
      <c r="L551" s="25"/>
      <c r="M551" s="28"/>
      <c r="N551" s="23"/>
      <c r="O551" s="23"/>
      <c r="P551" s="23"/>
    </row>
    <row r="552" spans="2:18" x14ac:dyDescent="0.25">
      <c r="B552" s="26"/>
      <c r="C552" s="41"/>
      <c r="D552" s="41"/>
      <c r="E552" s="28"/>
      <c r="F552" s="25"/>
      <c r="G552" s="28"/>
      <c r="H552" s="28"/>
      <c r="I552" s="26"/>
      <c r="J552" s="26"/>
      <c r="K552" s="28"/>
      <c r="L552" s="25"/>
      <c r="M552" s="28"/>
      <c r="N552" s="23"/>
      <c r="O552" s="23"/>
      <c r="P552" s="23"/>
    </row>
    <row r="553" spans="2:18" x14ac:dyDescent="0.25">
      <c r="B553" s="26"/>
      <c r="C553" s="41"/>
      <c r="D553" s="41"/>
      <c r="E553" s="28"/>
      <c r="F553" s="25"/>
      <c r="G553" s="28"/>
      <c r="H553" s="28"/>
      <c r="I553" s="26"/>
      <c r="J553" s="26"/>
      <c r="K553" s="28"/>
      <c r="L553" s="25"/>
      <c r="M553" s="28"/>
      <c r="N553" s="33"/>
      <c r="O553" s="23"/>
      <c r="P553" s="23"/>
    </row>
    <row r="554" spans="2:18" x14ac:dyDescent="0.25">
      <c r="B554" s="26"/>
      <c r="C554" s="41"/>
      <c r="D554" s="41"/>
      <c r="E554" s="28"/>
      <c r="F554" s="25"/>
      <c r="G554" s="28"/>
      <c r="H554" s="28"/>
      <c r="I554" s="26"/>
      <c r="J554" s="26"/>
      <c r="K554" s="28"/>
      <c r="L554" s="25"/>
      <c r="M554" s="28"/>
      <c r="N554" s="29"/>
      <c r="O554" s="29"/>
      <c r="P554" s="29"/>
      <c r="R554" s="30"/>
    </row>
    <row r="555" spans="2:18" ht="15" x14ac:dyDescent="0.25">
      <c r="B555" s="26"/>
      <c r="C555" s="41"/>
      <c r="D555" s="41"/>
      <c r="E555" s="28"/>
      <c r="F555" s="25">
        <f>SUM(F531:F554)</f>
        <v>30</v>
      </c>
      <c r="G555" s="28">
        <f>SUM(G531:G554)</f>
        <v>-6.8040000000000003</v>
      </c>
      <c r="H555" s="28"/>
      <c r="I555" s="28"/>
      <c r="J555" s="22"/>
      <c r="K555" s="22"/>
      <c r="L555" s="38">
        <f>SUM(L532:L554)</f>
        <v>30</v>
      </c>
      <c r="M555" s="38">
        <f>SUM(M532:M554)</f>
        <v>-13.022221</v>
      </c>
      <c r="N555" s="29"/>
      <c r="O555" s="29"/>
      <c r="P555" s="29"/>
      <c r="R555" s="30"/>
    </row>
    <row r="556" spans="2:18" x14ac:dyDescent="0.25">
      <c r="B556" s="26"/>
      <c r="C556" s="41"/>
      <c r="D556" s="41"/>
      <c r="E556" s="28"/>
      <c r="F556" s="25"/>
      <c r="G556" s="28"/>
      <c r="H556" s="25" t="s">
        <v>88</v>
      </c>
      <c r="I556" s="25"/>
      <c r="J556" s="25">
        <f>G555</f>
        <v>-6.8040000000000003</v>
      </c>
      <c r="K556" s="28" t="s">
        <v>89</v>
      </c>
      <c r="L556" s="25">
        <f>M555</f>
        <v>-13.022221</v>
      </c>
      <c r="M556" s="28">
        <f>J556-L556</f>
        <v>6.2182209999999998</v>
      </c>
      <c r="N556" s="29"/>
      <c r="O556" s="29"/>
      <c r="P556" s="29"/>
      <c r="R556" s="30"/>
    </row>
    <row r="558" spans="2:18" ht="15" x14ac:dyDescent="0.25">
      <c r="B558" s="17" t="s">
        <v>78</v>
      </c>
      <c r="C558" s="17"/>
      <c r="D558" s="84">
        <v>2</v>
      </c>
      <c r="E558" s="84"/>
      <c r="J558" s="22"/>
      <c r="K558" s="22"/>
      <c r="L558" s="22"/>
      <c r="M558" s="22"/>
      <c r="N558" s="23"/>
      <c r="O558" s="23"/>
      <c r="P558" s="23"/>
    </row>
    <row r="559" spans="2:18" x14ac:dyDescent="0.25">
      <c r="B559" s="85" t="s">
        <v>22</v>
      </c>
      <c r="C559" s="85"/>
      <c r="D559" s="85"/>
      <c r="E559" s="85"/>
      <c r="F559" s="85"/>
      <c r="G559" s="85"/>
      <c r="H559" s="20" t="s">
        <v>90</v>
      </c>
      <c r="I559" s="85" t="s">
        <v>79</v>
      </c>
      <c r="J559" s="85"/>
      <c r="K559" s="85"/>
      <c r="L559" s="85"/>
      <c r="M559" s="85"/>
      <c r="N559" s="24"/>
      <c r="O559" s="24"/>
      <c r="P559" s="29">
        <f>I574-I572</f>
        <v>-25</v>
      </c>
    </row>
    <row r="560" spans="2:18" x14ac:dyDescent="0.25">
      <c r="B560" s="18">
        <v>0</v>
      </c>
      <c r="C560" s="19">
        <v>0.316</v>
      </c>
      <c r="D560" s="19" t="s">
        <v>91</v>
      </c>
      <c r="E560" s="25"/>
      <c r="F560" s="25"/>
      <c r="G560" s="25"/>
      <c r="H560" s="25"/>
      <c r="I560" s="26"/>
      <c r="J560" s="27"/>
      <c r="K560" s="28"/>
      <c r="L560" s="25"/>
      <c r="M560" s="28"/>
      <c r="N560" s="29"/>
      <c r="O560" s="29"/>
      <c r="P560" s="29"/>
      <c r="R560" s="30"/>
    </row>
    <row r="561" spans="2:18" x14ac:dyDescent="0.25">
      <c r="B561" s="18">
        <v>5</v>
      </c>
      <c r="C561" s="19">
        <v>0.311</v>
      </c>
      <c r="E561" s="28">
        <f>(C560+C561)/2</f>
        <v>0.3135</v>
      </c>
      <c r="F561" s="25">
        <f>B561-B560</f>
        <v>5</v>
      </c>
      <c r="G561" s="28">
        <f>E561*F561</f>
        <v>1.5674999999999999</v>
      </c>
      <c r="H561" s="25"/>
      <c r="I561" s="30"/>
      <c r="J561" s="30"/>
      <c r="K561" s="28"/>
      <c r="L561" s="25"/>
      <c r="M561" s="28"/>
      <c r="N561" s="29"/>
      <c r="O561" s="29"/>
      <c r="P561" s="29"/>
      <c r="Q561" s="31"/>
      <c r="R561" s="30"/>
    </row>
    <row r="562" spans="2:18" x14ac:dyDescent="0.25">
      <c r="B562" s="18">
        <v>10</v>
      </c>
      <c r="C562" s="19">
        <v>0.29499999999999998</v>
      </c>
      <c r="D562" s="19" t="s">
        <v>25</v>
      </c>
      <c r="E562" s="28">
        <f t="shared" ref="E562:E572" si="136">(C561+C562)/2</f>
        <v>0.30299999999999999</v>
      </c>
      <c r="F562" s="25">
        <f t="shared" ref="F562:F572" si="137">B562-B561</f>
        <v>5</v>
      </c>
      <c r="G562" s="28">
        <f t="shared" ref="G562:G572" si="138">E562*F562</f>
        <v>1.5149999999999999</v>
      </c>
      <c r="H562" s="25"/>
      <c r="I562" s="30"/>
      <c r="J562" s="30"/>
      <c r="K562" s="28"/>
      <c r="L562" s="25"/>
      <c r="M562" s="28"/>
      <c r="N562" s="29"/>
      <c r="O562" s="29"/>
      <c r="P562" s="29"/>
      <c r="Q562" s="31"/>
      <c r="R562" s="30"/>
    </row>
    <row r="563" spans="2:18" x14ac:dyDescent="0.25">
      <c r="B563" s="18">
        <v>11</v>
      </c>
      <c r="C563" s="19">
        <v>-4.0000000000000001E-3</v>
      </c>
      <c r="D563" s="19"/>
      <c r="E563" s="28">
        <f t="shared" si="136"/>
        <v>0.14549999999999999</v>
      </c>
      <c r="F563" s="25">
        <f t="shared" si="137"/>
        <v>1</v>
      </c>
      <c r="G563" s="28">
        <f t="shared" si="138"/>
        <v>0.14549999999999999</v>
      </c>
      <c r="H563" s="25"/>
      <c r="I563" s="30"/>
      <c r="J563" s="30"/>
      <c r="K563" s="28"/>
      <c r="L563" s="25"/>
      <c r="M563" s="28"/>
      <c r="N563" s="29"/>
      <c r="O563" s="29"/>
      <c r="P563" s="29"/>
      <c r="Q563" s="31"/>
      <c r="R563" s="30"/>
    </row>
    <row r="564" spans="2:18" x14ac:dyDescent="0.25">
      <c r="B564" s="18">
        <v>12</v>
      </c>
      <c r="C564" s="19">
        <v>-0.309</v>
      </c>
      <c r="D564" s="19"/>
      <c r="E564" s="28">
        <f t="shared" si="136"/>
        <v>-0.1565</v>
      </c>
      <c r="F564" s="25">
        <f t="shared" si="137"/>
        <v>1</v>
      </c>
      <c r="G564" s="28">
        <f t="shared" si="138"/>
        <v>-0.1565</v>
      </c>
      <c r="H564" s="25"/>
      <c r="I564" s="18">
        <v>0</v>
      </c>
      <c r="J564" s="19">
        <v>0.316</v>
      </c>
      <c r="K564" s="28"/>
      <c r="L564" s="25"/>
      <c r="M564" s="28"/>
      <c r="N564" s="29"/>
      <c r="O564" s="29"/>
      <c r="P564" s="29"/>
      <c r="Q564" s="31"/>
      <c r="R564" s="30"/>
    </row>
    <row r="565" spans="2:18" x14ac:dyDescent="0.25">
      <c r="B565" s="18">
        <v>13</v>
      </c>
      <c r="C565" s="19">
        <v>-0.45600000000000002</v>
      </c>
      <c r="E565" s="28">
        <f t="shared" si="136"/>
        <v>-0.38250000000000001</v>
      </c>
      <c r="F565" s="25">
        <f t="shared" si="137"/>
        <v>1</v>
      </c>
      <c r="G565" s="28">
        <f t="shared" si="138"/>
        <v>-0.38250000000000001</v>
      </c>
      <c r="H565" s="25"/>
      <c r="I565" s="18">
        <v>5</v>
      </c>
      <c r="J565" s="19">
        <v>0.311</v>
      </c>
      <c r="K565" s="28">
        <f t="shared" ref="K565:K573" si="139">AVERAGE(J564,J565)</f>
        <v>0.3135</v>
      </c>
      <c r="L565" s="25">
        <f t="shared" ref="L565:L573" si="140">I565-I564</f>
        <v>5</v>
      </c>
      <c r="M565" s="28">
        <f t="shared" ref="M565:M573" si="141">L565*K565</f>
        <v>1.5674999999999999</v>
      </c>
      <c r="N565" s="29"/>
      <c r="O565" s="29"/>
      <c r="P565" s="29"/>
      <c r="Q565" s="31"/>
      <c r="R565" s="30"/>
    </row>
    <row r="566" spans="2:18" x14ac:dyDescent="0.25">
      <c r="B566" s="18">
        <v>14</v>
      </c>
      <c r="C566" s="19">
        <v>-0.504</v>
      </c>
      <c r="D566" s="19" t="s">
        <v>24</v>
      </c>
      <c r="E566" s="28">
        <f t="shared" si="136"/>
        <v>-0.48</v>
      </c>
      <c r="F566" s="25">
        <f t="shared" si="137"/>
        <v>1</v>
      </c>
      <c r="G566" s="28">
        <f t="shared" si="138"/>
        <v>-0.48</v>
      </c>
      <c r="I566" s="18">
        <v>9.5</v>
      </c>
      <c r="J566" s="19">
        <v>0.29499999999999998</v>
      </c>
      <c r="K566" s="28">
        <f t="shared" si="139"/>
        <v>0.30299999999999999</v>
      </c>
      <c r="L566" s="25">
        <f t="shared" si="140"/>
        <v>4.5</v>
      </c>
      <c r="M566" s="28">
        <f t="shared" si="141"/>
        <v>1.3634999999999999</v>
      </c>
      <c r="N566" s="29"/>
      <c r="O566" s="29"/>
      <c r="P566" s="29"/>
      <c r="Q566" s="31"/>
      <c r="R566" s="30"/>
    </row>
    <row r="567" spans="2:18" x14ac:dyDescent="0.25">
      <c r="B567" s="18">
        <v>15</v>
      </c>
      <c r="C567" s="19">
        <v>-0.45500000000000002</v>
      </c>
      <c r="D567" s="19"/>
      <c r="E567" s="28">
        <f t="shared" si="136"/>
        <v>-0.47950000000000004</v>
      </c>
      <c r="F567" s="25">
        <f t="shared" si="137"/>
        <v>1</v>
      </c>
      <c r="G567" s="28">
        <f t="shared" si="138"/>
        <v>-0.47950000000000004</v>
      </c>
      <c r="I567" s="75">
        <f>I566+(J566-J567)*1.5</f>
        <v>12.192499999999999</v>
      </c>
      <c r="J567" s="76">
        <v>-1.5</v>
      </c>
      <c r="K567" s="28">
        <f t="shared" si="139"/>
        <v>-0.60250000000000004</v>
      </c>
      <c r="L567" s="25">
        <f t="shared" si="140"/>
        <v>2.692499999999999</v>
      </c>
      <c r="M567" s="28">
        <f t="shared" si="141"/>
        <v>-1.6222312499999996</v>
      </c>
      <c r="N567" s="29"/>
      <c r="O567" s="29"/>
      <c r="P567" s="29"/>
      <c r="Q567" s="31"/>
      <c r="R567" s="30"/>
    </row>
    <row r="568" spans="2:18" x14ac:dyDescent="0.25">
      <c r="B568" s="18">
        <v>16</v>
      </c>
      <c r="C568" s="19">
        <v>-0.31900000000000001</v>
      </c>
      <c r="D568" s="19"/>
      <c r="E568" s="28">
        <f t="shared" si="136"/>
        <v>-0.38700000000000001</v>
      </c>
      <c r="F568" s="25">
        <f t="shared" si="137"/>
        <v>1</v>
      </c>
      <c r="G568" s="28">
        <f t="shared" si="138"/>
        <v>-0.38700000000000001</v>
      </c>
      <c r="I568" s="77">
        <f>I567+1.5</f>
        <v>13.692499999999999</v>
      </c>
      <c r="J568" s="78">
        <f>J567</f>
        <v>-1.5</v>
      </c>
      <c r="K568" s="28">
        <f t="shared" si="139"/>
        <v>-1.5</v>
      </c>
      <c r="L568" s="25">
        <f t="shared" si="140"/>
        <v>1.5</v>
      </c>
      <c r="M568" s="28">
        <f t="shared" si="141"/>
        <v>-2.25</v>
      </c>
      <c r="N568" s="33"/>
      <c r="O568" s="33"/>
      <c r="P568" s="33"/>
      <c r="Q568" s="31"/>
      <c r="R568" s="30"/>
    </row>
    <row r="569" spans="2:18" x14ac:dyDescent="0.25">
      <c r="B569" s="18">
        <v>17</v>
      </c>
      <c r="C569" s="19">
        <v>4.4999999999999998E-2</v>
      </c>
      <c r="E569" s="28">
        <f t="shared" si="136"/>
        <v>-0.13700000000000001</v>
      </c>
      <c r="F569" s="25">
        <f t="shared" si="137"/>
        <v>1</v>
      </c>
      <c r="G569" s="28">
        <f t="shared" si="138"/>
        <v>-0.13700000000000001</v>
      </c>
      <c r="H569" s="25"/>
      <c r="I569" s="75">
        <f>I568+1.5</f>
        <v>15.192499999999999</v>
      </c>
      <c r="J569" s="76">
        <f>J567</f>
        <v>-1.5</v>
      </c>
      <c r="K569" s="28">
        <f t="shared" si="139"/>
        <v>-1.5</v>
      </c>
      <c r="L569" s="25">
        <f t="shared" si="140"/>
        <v>1.5</v>
      </c>
      <c r="M569" s="28">
        <f t="shared" si="141"/>
        <v>-2.25</v>
      </c>
      <c r="N569" s="29"/>
      <c r="O569" s="29"/>
      <c r="P569" s="29"/>
      <c r="Q569" s="31"/>
      <c r="R569" s="30"/>
    </row>
    <row r="570" spans="2:18" x14ac:dyDescent="0.25">
      <c r="B570" s="18">
        <v>18</v>
      </c>
      <c r="C570" s="19">
        <v>0.30599999999999999</v>
      </c>
      <c r="D570" s="19" t="s">
        <v>23</v>
      </c>
      <c r="E570" s="28">
        <f t="shared" si="136"/>
        <v>0.17549999999999999</v>
      </c>
      <c r="F570" s="25">
        <f t="shared" si="137"/>
        <v>1</v>
      </c>
      <c r="G570" s="28">
        <f t="shared" si="138"/>
        <v>0.17549999999999999</v>
      </c>
      <c r="H570" s="25"/>
      <c r="I570" s="75">
        <f>I569+(J570-J569)*1.5</f>
        <v>17.908999999999999</v>
      </c>
      <c r="J570" s="79">
        <v>0.311</v>
      </c>
      <c r="K570" s="28">
        <f t="shared" si="139"/>
        <v>-0.59450000000000003</v>
      </c>
      <c r="L570" s="25">
        <f t="shared" si="140"/>
        <v>2.7164999999999999</v>
      </c>
      <c r="M570" s="28">
        <f t="shared" si="141"/>
        <v>-1.6149592500000001</v>
      </c>
      <c r="N570" s="33"/>
      <c r="O570" s="33"/>
      <c r="P570" s="33"/>
      <c r="Q570" s="31"/>
      <c r="R570" s="30"/>
    </row>
    <row r="571" spans="2:18" x14ac:dyDescent="0.25">
      <c r="B571" s="18">
        <v>25</v>
      </c>
      <c r="C571" s="19">
        <v>0.311</v>
      </c>
      <c r="D571" s="19"/>
      <c r="E571" s="28">
        <f t="shared" si="136"/>
        <v>0.3085</v>
      </c>
      <c r="F571" s="25">
        <f t="shared" si="137"/>
        <v>7</v>
      </c>
      <c r="G571" s="28">
        <f t="shared" si="138"/>
        <v>2.1595</v>
      </c>
      <c r="H571" s="25"/>
      <c r="I571" s="18">
        <v>18</v>
      </c>
      <c r="J571" s="19">
        <v>0.30599999999999999</v>
      </c>
      <c r="K571" s="28">
        <f t="shared" si="139"/>
        <v>0.3085</v>
      </c>
      <c r="L571" s="25">
        <f t="shared" si="140"/>
        <v>9.100000000000108E-2</v>
      </c>
      <c r="M571" s="28">
        <f t="shared" si="141"/>
        <v>2.8073500000000334E-2</v>
      </c>
      <c r="N571" s="33"/>
      <c r="O571" s="33"/>
      <c r="P571" s="33"/>
      <c r="Q571" s="31"/>
      <c r="R571" s="30"/>
    </row>
    <row r="572" spans="2:18" x14ac:dyDescent="0.25">
      <c r="B572" s="18">
        <v>30</v>
      </c>
      <c r="C572" s="19">
        <v>0.316</v>
      </c>
      <c r="D572" s="19" t="s">
        <v>94</v>
      </c>
      <c r="E572" s="28">
        <f t="shared" si="136"/>
        <v>0.3135</v>
      </c>
      <c r="F572" s="25">
        <f t="shared" si="137"/>
        <v>5</v>
      </c>
      <c r="G572" s="28">
        <f t="shared" si="138"/>
        <v>1.5674999999999999</v>
      </c>
      <c r="H572" s="25"/>
      <c r="I572" s="18">
        <v>25</v>
      </c>
      <c r="J572" s="19">
        <v>0.311</v>
      </c>
      <c r="K572" s="28">
        <f t="shared" si="139"/>
        <v>0.3085</v>
      </c>
      <c r="L572" s="25">
        <f t="shared" si="140"/>
        <v>7</v>
      </c>
      <c r="M572" s="28">
        <f t="shared" si="141"/>
        <v>2.1595</v>
      </c>
      <c r="N572" s="29"/>
      <c r="O572" s="29"/>
      <c r="P572" s="29"/>
      <c r="R572" s="30"/>
    </row>
    <row r="573" spans="2:18" x14ac:dyDescent="0.25">
      <c r="B573" s="18"/>
      <c r="C573" s="19"/>
      <c r="D573" s="19"/>
      <c r="E573" s="28"/>
      <c r="F573" s="25"/>
      <c r="G573" s="28"/>
      <c r="H573" s="17"/>
      <c r="I573" s="18">
        <v>30</v>
      </c>
      <c r="J573" s="19">
        <v>0.316</v>
      </c>
      <c r="K573" s="28">
        <f t="shared" si="139"/>
        <v>0.3135</v>
      </c>
      <c r="L573" s="25">
        <f t="shared" si="140"/>
        <v>5</v>
      </c>
      <c r="M573" s="28">
        <f t="shared" si="141"/>
        <v>1.5674999999999999</v>
      </c>
      <c r="N573" s="29"/>
      <c r="O573" s="29"/>
      <c r="P573" s="29"/>
      <c r="R573" s="30"/>
    </row>
    <row r="574" spans="2:18" x14ac:dyDescent="0.25">
      <c r="B574" s="18"/>
      <c r="C574" s="19"/>
      <c r="D574" s="19"/>
      <c r="E574" s="28"/>
      <c r="F574" s="25"/>
      <c r="G574" s="28"/>
      <c r="H574" s="17"/>
      <c r="I574" s="25"/>
      <c r="J574" s="25"/>
      <c r="K574" s="28"/>
      <c r="L574" s="25"/>
      <c r="M574" s="28"/>
      <c r="N574" s="29"/>
      <c r="O574" s="29"/>
      <c r="P574" s="29"/>
      <c r="R574" s="30"/>
    </row>
    <row r="575" spans="2:18" x14ac:dyDescent="0.25">
      <c r="B575" s="26"/>
      <c r="C575" s="41"/>
      <c r="D575" s="41"/>
      <c r="E575" s="28"/>
      <c r="F575" s="25"/>
      <c r="G575" s="28"/>
      <c r="H575" s="17"/>
      <c r="I575" s="25"/>
      <c r="J575" s="25"/>
      <c r="K575" s="28"/>
      <c r="L575" s="25"/>
      <c r="M575" s="28"/>
      <c r="N575" s="29"/>
      <c r="O575" s="29"/>
      <c r="P575" s="29"/>
      <c r="R575" s="30"/>
    </row>
    <row r="576" spans="2:18" x14ac:dyDescent="0.25">
      <c r="B576" s="26"/>
      <c r="C576" s="41"/>
      <c r="D576" s="41"/>
      <c r="E576" s="28"/>
      <c r="F576" s="25"/>
      <c r="G576" s="28"/>
      <c r="H576" s="17"/>
      <c r="I576" s="25"/>
      <c r="J576" s="37"/>
      <c r="K576" s="28"/>
      <c r="L576" s="25"/>
      <c r="M576" s="28"/>
      <c r="O576" s="33"/>
      <c r="P576" s="33"/>
    </row>
    <row r="577" spans="2:18" x14ac:dyDescent="0.25">
      <c r="B577" s="26"/>
      <c r="C577" s="41"/>
      <c r="D577" s="41"/>
      <c r="E577" s="28"/>
      <c r="F577" s="25"/>
      <c r="G577" s="28"/>
      <c r="H577" s="17"/>
      <c r="I577" s="26"/>
      <c r="J577" s="26"/>
      <c r="K577" s="28"/>
      <c r="L577" s="25"/>
      <c r="M577" s="28"/>
      <c r="O577" s="23"/>
      <c r="P577" s="23"/>
    </row>
    <row r="578" spans="2:18" x14ac:dyDescent="0.25">
      <c r="B578" s="26"/>
      <c r="C578" s="41"/>
      <c r="D578" s="41"/>
      <c r="E578" s="28"/>
      <c r="F578" s="25"/>
      <c r="G578" s="28"/>
      <c r="I578" s="26"/>
      <c r="J578" s="26"/>
      <c r="K578" s="28"/>
      <c r="L578" s="25"/>
      <c r="M578" s="28"/>
      <c r="O578" s="23"/>
      <c r="P578" s="23"/>
    </row>
    <row r="579" spans="2:18" x14ac:dyDescent="0.25">
      <c r="B579" s="26"/>
      <c r="C579" s="41"/>
      <c r="D579" s="41"/>
      <c r="E579" s="28"/>
      <c r="F579" s="25"/>
      <c r="G579" s="28"/>
      <c r="I579" s="26"/>
      <c r="J579" s="26"/>
      <c r="K579" s="28"/>
      <c r="L579" s="25"/>
      <c r="M579" s="28"/>
      <c r="N579" s="23"/>
      <c r="O579" s="23"/>
      <c r="P579" s="23"/>
    </row>
    <row r="580" spans="2:18" x14ac:dyDescent="0.25">
      <c r="B580" s="26"/>
      <c r="C580" s="41"/>
      <c r="D580" s="41"/>
      <c r="E580" s="28"/>
      <c r="F580" s="25"/>
      <c r="G580" s="28"/>
      <c r="I580" s="26"/>
      <c r="J580" s="26"/>
      <c r="K580" s="28"/>
      <c r="L580" s="25"/>
      <c r="M580" s="28"/>
      <c r="N580" s="23"/>
      <c r="O580" s="23"/>
      <c r="P580" s="23"/>
    </row>
    <row r="581" spans="2:18" x14ac:dyDescent="0.25">
      <c r="B581" s="26"/>
      <c r="C581" s="41"/>
      <c r="D581" s="41"/>
      <c r="E581" s="28"/>
      <c r="F581" s="25"/>
      <c r="G581" s="28"/>
      <c r="I581" s="26"/>
      <c r="J581" s="26"/>
      <c r="K581" s="28"/>
      <c r="L581" s="25"/>
      <c r="M581" s="28"/>
      <c r="N581" s="23"/>
      <c r="O581" s="23"/>
      <c r="P581" s="23"/>
    </row>
    <row r="582" spans="2:18" x14ac:dyDescent="0.25">
      <c r="B582" s="26"/>
      <c r="C582" s="41"/>
      <c r="D582" s="41"/>
      <c r="E582" s="28"/>
      <c r="F582" s="25"/>
      <c r="G582" s="28"/>
      <c r="H582" s="28"/>
      <c r="I582" s="26"/>
      <c r="J582" s="26"/>
      <c r="K582" s="28"/>
      <c r="L582" s="25"/>
      <c r="M582" s="28"/>
      <c r="N582" s="23"/>
      <c r="O582" s="23"/>
      <c r="P582" s="23"/>
    </row>
    <row r="583" spans="2:18" x14ac:dyDescent="0.25">
      <c r="B583" s="26"/>
      <c r="C583" s="41"/>
      <c r="D583" s="41"/>
      <c r="E583" s="28"/>
      <c r="F583" s="25"/>
      <c r="G583" s="28"/>
      <c r="H583" s="28"/>
      <c r="I583" s="26"/>
      <c r="J583" s="26"/>
      <c r="K583" s="28"/>
      <c r="L583" s="25"/>
      <c r="M583" s="28"/>
      <c r="N583" s="33"/>
      <c r="O583" s="23"/>
      <c r="P583" s="23"/>
    </row>
    <row r="584" spans="2:18" x14ac:dyDescent="0.25">
      <c r="B584" s="26"/>
      <c r="C584" s="41"/>
      <c r="D584" s="41"/>
      <c r="E584" s="28"/>
      <c r="F584" s="25"/>
      <c r="G584" s="28"/>
      <c r="H584" s="28"/>
      <c r="I584" s="26"/>
      <c r="J584" s="26"/>
      <c r="K584" s="28"/>
      <c r="L584" s="25"/>
      <c r="M584" s="28"/>
      <c r="N584" s="29"/>
      <c r="O584" s="29"/>
      <c r="P584" s="29"/>
      <c r="R584" s="30"/>
    </row>
    <row r="585" spans="2:18" ht="15" x14ac:dyDescent="0.25">
      <c r="B585" s="26"/>
      <c r="C585" s="41"/>
      <c r="D585" s="41"/>
      <c r="E585" s="28"/>
      <c r="F585" s="25">
        <f>SUM(F561:F584)</f>
        <v>30</v>
      </c>
      <c r="G585" s="28">
        <f>SUM(G561:G584)</f>
        <v>5.1079999999999997</v>
      </c>
      <c r="H585" s="28"/>
      <c r="I585" s="28"/>
      <c r="J585" s="22"/>
      <c r="K585" s="22"/>
      <c r="L585" s="38">
        <f>SUM(L562:L584)</f>
        <v>30</v>
      </c>
      <c r="M585" s="38">
        <f>SUM(M562:M584)</f>
        <v>-1.0511169999999992</v>
      </c>
      <c r="N585" s="29"/>
      <c r="O585" s="29"/>
      <c r="P585" s="29"/>
      <c r="R585" s="30"/>
    </row>
    <row r="586" spans="2:18" x14ac:dyDescent="0.25">
      <c r="B586" s="26"/>
      <c r="C586" s="41"/>
      <c r="D586" s="41"/>
      <c r="E586" s="28"/>
      <c r="F586" s="25"/>
      <c r="G586" s="28"/>
      <c r="H586" s="25" t="s">
        <v>88</v>
      </c>
      <c r="I586" s="25"/>
      <c r="J586" s="25">
        <f>G585</f>
        <v>5.1079999999999997</v>
      </c>
      <c r="K586" s="28" t="s">
        <v>89</v>
      </c>
      <c r="L586" s="25">
        <f>M585</f>
        <v>-1.0511169999999992</v>
      </c>
      <c r="M586" s="28">
        <f>J586-L586</f>
        <v>6.1591169999999984</v>
      </c>
      <c r="N586" s="29"/>
      <c r="O586" s="29"/>
      <c r="P586" s="29"/>
      <c r="R586" s="30"/>
    </row>
    <row r="588" spans="2:18" ht="15" x14ac:dyDescent="0.25">
      <c r="B588" s="17" t="s">
        <v>78</v>
      </c>
      <c r="C588" s="17"/>
      <c r="D588" s="84">
        <v>2.1</v>
      </c>
      <c r="E588" s="84"/>
      <c r="J588" s="22"/>
      <c r="K588" s="22"/>
      <c r="L588" s="22"/>
      <c r="M588" s="22"/>
      <c r="N588" s="23"/>
      <c r="O588" s="23"/>
      <c r="P588" s="23"/>
    </row>
    <row r="589" spans="2:18" x14ac:dyDescent="0.25">
      <c r="B589" s="85" t="s">
        <v>22</v>
      </c>
      <c r="C589" s="85"/>
      <c r="D589" s="85"/>
      <c r="E589" s="85"/>
      <c r="F589" s="85"/>
      <c r="G589" s="85"/>
      <c r="H589" s="20" t="s">
        <v>90</v>
      </c>
      <c r="I589" s="85" t="s">
        <v>79</v>
      </c>
      <c r="J589" s="85"/>
      <c r="K589" s="85"/>
      <c r="L589" s="85"/>
      <c r="M589" s="85"/>
      <c r="N589" s="24"/>
      <c r="O589" s="24"/>
      <c r="P589" s="29">
        <f>I604-I602</f>
        <v>3.0000000000000018</v>
      </c>
    </row>
    <row r="590" spans="2:18" x14ac:dyDescent="0.25">
      <c r="B590" s="18">
        <v>0</v>
      </c>
      <c r="C590" s="19">
        <v>2.1890000000000001</v>
      </c>
      <c r="D590" s="19" t="s">
        <v>91</v>
      </c>
      <c r="E590" s="25"/>
      <c r="F590" s="25"/>
      <c r="G590" s="25"/>
      <c r="H590" s="25"/>
      <c r="I590" s="26"/>
      <c r="J590" s="27"/>
      <c r="K590" s="28"/>
      <c r="L590" s="25"/>
      <c r="M590" s="28"/>
      <c r="N590" s="29"/>
      <c r="O590" s="29"/>
      <c r="P590" s="29"/>
      <c r="R590" s="30"/>
    </row>
    <row r="591" spans="2:18" x14ac:dyDescent="0.25">
      <c r="B591" s="18">
        <v>5</v>
      </c>
      <c r="C591" s="19">
        <v>2.194</v>
      </c>
      <c r="D591" s="19"/>
      <c r="E591" s="28">
        <f>(C590+C591)/2</f>
        <v>2.1915</v>
      </c>
      <c r="F591" s="25">
        <f>B591-B590</f>
        <v>5</v>
      </c>
      <c r="G591" s="28">
        <f>E591*F591</f>
        <v>10.9575</v>
      </c>
      <c r="H591" s="25"/>
      <c r="I591" s="30"/>
      <c r="J591" s="30"/>
      <c r="K591" s="28"/>
      <c r="L591" s="25"/>
      <c r="M591" s="28"/>
      <c r="N591" s="29"/>
      <c r="O591" s="29"/>
      <c r="P591" s="29"/>
      <c r="Q591" s="31"/>
      <c r="R591" s="30"/>
    </row>
    <row r="592" spans="2:18" x14ac:dyDescent="0.25">
      <c r="B592" s="18">
        <v>10</v>
      </c>
      <c r="C592" s="19">
        <v>2.2090000000000001</v>
      </c>
      <c r="D592" s="19" t="s">
        <v>25</v>
      </c>
      <c r="E592" s="28">
        <f t="shared" ref="E592:E603" si="142">(C591+C592)/2</f>
        <v>2.2015000000000002</v>
      </c>
      <c r="F592" s="25">
        <f t="shared" ref="F592:F603" si="143">B592-B591</f>
        <v>5</v>
      </c>
      <c r="G592" s="28">
        <f t="shared" ref="G592:G603" si="144">E592*F592</f>
        <v>11.0075</v>
      </c>
      <c r="H592" s="25"/>
      <c r="I592" s="30"/>
      <c r="J592" s="30"/>
      <c r="K592" s="28"/>
      <c r="L592" s="25"/>
      <c r="M592" s="28"/>
      <c r="N592" s="29"/>
      <c r="O592" s="29"/>
      <c r="P592" s="29"/>
      <c r="Q592" s="31"/>
      <c r="R592" s="30"/>
    </row>
    <row r="593" spans="2:18" x14ac:dyDescent="0.25">
      <c r="B593" s="18">
        <v>11</v>
      </c>
      <c r="C593" s="19">
        <v>-0.106</v>
      </c>
      <c r="E593" s="28">
        <f t="shared" si="142"/>
        <v>1.0515000000000001</v>
      </c>
      <c r="F593" s="25">
        <f t="shared" si="143"/>
        <v>1</v>
      </c>
      <c r="G593" s="28">
        <f t="shared" si="144"/>
        <v>1.0515000000000001</v>
      </c>
      <c r="H593" s="25"/>
      <c r="I593" s="30"/>
      <c r="J593" s="30"/>
      <c r="K593" s="28"/>
      <c r="L593" s="25"/>
      <c r="M593" s="28"/>
      <c r="N593" s="29"/>
      <c r="O593" s="29"/>
      <c r="P593" s="29"/>
      <c r="Q593" s="31"/>
      <c r="R593" s="30"/>
    </row>
    <row r="594" spans="2:18" x14ac:dyDescent="0.25">
      <c r="B594" s="18">
        <v>12</v>
      </c>
      <c r="C594" s="19">
        <v>-0.311</v>
      </c>
      <c r="D594" s="19"/>
      <c r="E594" s="28">
        <f t="shared" si="142"/>
        <v>-0.20849999999999999</v>
      </c>
      <c r="F594" s="25">
        <f t="shared" si="143"/>
        <v>1</v>
      </c>
      <c r="G594" s="28">
        <f t="shared" si="144"/>
        <v>-0.20849999999999999</v>
      </c>
      <c r="H594" s="25"/>
      <c r="I594" s="30"/>
      <c r="J594" s="30"/>
      <c r="K594" s="28"/>
      <c r="L594" s="25"/>
      <c r="M594" s="28"/>
      <c r="N594" s="29"/>
      <c r="O594" s="29"/>
      <c r="P594" s="29"/>
      <c r="Q594" s="31"/>
      <c r="R594" s="30"/>
    </row>
    <row r="595" spans="2:18" x14ac:dyDescent="0.25">
      <c r="B595" s="18">
        <v>13</v>
      </c>
      <c r="C595" s="19">
        <v>-0.40600000000000003</v>
      </c>
      <c r="D595" s="19"/>
      <c r="E595" s="28">
        <f t="shared" si="142"/>
        <v>-0.35850000000000004</v>
      </c>
      <c r="F595" s="25">
        <f t="shared" si="143"/>
        <v>1</v>
      </c>
      <c r="G595" s="28">
        <f t="shared" si="144"/>
        <v>-0.35850000000000004</v>
      </c>
      <c r="H595" s="25"/>
      <c r="I595" s="30"/>
      <c r="J595" s="30"/>
      <c r="K595" s="28"/>
      <c r="L595" s="25"/>
      <c r="M595" s="28"/>
      <c r="N595" s="29"/>
      <c r="O595" s="29"/>
      <c r="P595" s="29"/>
      <c r="Q595" s="31"/>
      <c r="R595" s="30"/>
    </row>
    <row r="596" spans="2:18" x14ac:dyDescent="0.25">
      <c r="B596" s="18">
        <v>14</v>
      </c>
      <c r="C596" s="19">
        <v>-0.45100000000000001</v>
      </c>
      <c r="D596" s="19" t="s">
        <v>24</v>
      </c>
      <c r="E596" s="28">
        <f t="shared" si="142"/>
        <v>-0.42849999999999999</v>
      </c>
      <c r="F596" s="25">
        <f t="shared" si="143"/>
        <v>1</v>
      </c>
      <c r="G596" s="28">
        <f t="shared" si="144"/>
        <v>-0.42849999999999999</v>
      </c>
      <c r="I596" s="30"/>
      <c r="J596" s="30"/>
      <c r="K596" s="28"/>
      <c r="L596" s="25"/>
      <c r="M596" s="28"/>
      <c r="N596" s="29"/>
      <c r="O596" s="29"/>
      <c r="P596" s="29"/>
      <c r="Q596" s="31"/>
      <c r="R596" s="30"/>
    </row>
    <row r="597" spans="2:18" x14ac:dyDescent="0.25">
      <c r="B597" s="18">
        <v>15</v>
      </c>
      <c r="C597" s="19">
        <v>-0.40100000000000002</v>
      </c>
      <c r="E597" s="28">
        <f t="shared" si="142"/>
        <v>-0.42600000000000005</v>
      </c>
      <c r="F597" s="25">
        <f t="shared" si="143"/>
        <v>1</v>
      </c>
      <c r="G597" s="28">
        <f t="shared" si="144"/>
        <v>-0.42600000000000005</v>
      </c>
      <c r="I597" s="30"/>
      <c r="J597" s="30"/>
      <c r="K597" s="28"/>
      <c r="L597" s="25"/>
      <c r="M597" s="28"/>
      <c r="N597" s="29"/>
      <c r="O597" s="29"/>
      <c r="P597" s="29"/>
      <c r="Q597" s="31"/>
      <c r="R597" s="30"/>
    </row>
    <row r="598" spans="2:18" x14ac:dyDescent="0.25">
      <c r="B598" s="18">
        <v>16</v>
      </c>
      <c r="C598" s="19">
        <v>-0.316</v>
      </c>
      <c r="D598" s="19"/>
      <c r="E598" s="28">
        <f t="shared" si="142"/>
        <v>-0.35850000000000004</v>
      </c>
      <c r="F598" s="25">
        <f t="shared" si="143"/>
        <v>1</v>
      </c>
      <c r="G598" s="28">
        <f t="shared" si="144"/>
        <v>-0.35850000000000004</v>
      </c>
      <c r="I598" s="18">
        <v>0</v>
      </c>
      <c r="J598" s="19">
        <v>2.1890000000000001</v>
      </c>
      <c r="K598" s="28"/>
      <c r="L598" s="25"/>
      <c r="M598" s="28"/>
      <c r="N598" s="33"/>
      <c r="O598" s="33"/>
      <c r="P598" s="33"/>
      <c r="Q598" s="31"/>
      <c r="R598" s="30"/>
    </row>
    <row r="599" spans="2:18" x14ac:dyDescent="0.25">
      <c r="B599" s="18">
        <v>17</v>
      </c>
      <c r="C599" s="19">
        <v>-0.111</v>
      </c>
      <c r="D599" s="19"/>
      <c r="E599" s="28">
        <f t="shared" si="142"/>
        <v>-0.2135</v>
      </c>
      <c r="F599" s="25">
        <f t="shared" si="143"/>
        <v>1</v>
      </c>
      <c r="G599" s="28">
        <f t="shared" si="144"/>
        <v>-0.2135</v>
      </c>
      <c r="H599" s="25"/>
      <c r="I599" s="18">
        <v>5</v>
      </c>
      <c r="J599" s="19">
        <v>2.194</v>
      </c>
      <c r="K599" s="28">
        <f t="shared" ref="K599:K608" si="145">AVERAGE(J598,J599)</f>
        <v>2.1915</v>
      </c>
      <c r="L599" s="25">
        <f t="shared" ref="L599:L608" si="146">I599-I598</f>
        <v>5</v>
      </c>
      <c r="M599" s="28">
        <f t="shared" ref="M599:M608" si="147">L599*K599</f>
        <v>10.9575</v>
      </c>
      <c r="N599" s="29"/>
      <c r="O599" s="29"/>
      <c r="P599" s="29"/>
      <c r="Q599" s="31"/>
      <c r="R599" s="30"/>
    </row>
    <row r="600" spans="2:18" x14ac:dyDescent="0.25">
      <c r="B600" s="18">
        <v>18</v>
      </c>
      <c r="C600" s="19">
        <v>0.20899999999999999</v>
      </c>
      <c r="D600" s="19" t="s">
        <v>23</v>
      </c>
      <c r="E600" s="28">
        <f t="shared" si="142"/>
        <v>4.8999999999999995E-2</v>
      </c>
      <c r="F600" s="25">
        <f t="shared" si="143"/>
        <v>1</v>
      </c>
      <c r="G600" s="28">
        <f t="shared" si="144"/>
        <v>4.8999999999999995E-2</v>
      </c>
      <c r="H600" s="25"/>
      <c r="I600" s="18">
        <v>10</v>
      </c>
      <c r="J600" s="19">
        <v>2.2090000000000001</v>
      </c>
      <c r="K600" s="28">
        <f t="shared" si="145"/>
        <v>2.2015000000000002</v>
      </c>
      <c r="L600" s="25">
        <f t="shared" si="146"/>
        <v>5</v>
      </c>
      <c r="M600" s="28">
        <f t="shared" si="147"/>
        <v>11.0075</v>
      </c>
      <c r="N600" s="33"/>
      <c r="O600" s="33"/>
      <c r="P600" s="33"/>
      <c r="Q600" s="31"/>
      <c r="R600" s="30"/>
    </row>
    <row r="601" spans="2:18" x14ac:dyDescent="0.25">
      <c r="B601" s="18">
        <v>20</v>
      </c>
      <c r="C601" s="19">
        <v>0.20399999999999999</v>
      </c>
      <c r="E601" s="28">
        <f t="shared" si="142"/>
        <v>0.20649999999999999</v>
      </c>
      <c r="F601" s="25">
        <f t="shared" si="143"/>
        <v>2</v>
      </c>
      <c r="G601" s="28">
        <f t="shared" si="144"/>
        <v>0.41299999999999998</v>
      </c>
      <c r="H601" s="25"/>
      <c r="I601" s="18">
        <v>11</v>
      </c>
      <c r="J601" s="19">
        <v>-0.106</v>
      </c>
      <c r="K601" s="28">
        <f t="shared" si="145"/>
        <v>1.0515000000000001</v>
      </c>
      <c r="L601" s="25">
        <f t="shared" si="146"/>
        <v>1</v>
      </c>
      <c r="M601" s="28">
        <f t="shared" si="147"/>
        <v>1.0515000000000001</v>
      </c>
      <c r="N601" s="33"/>
      <c r="O601" s="33"/>
      <c r="P601" s="33"/>
      <c r="Q601" s="31"/>
      <c r="R601" s="30"/>
    </row>
    <row r="602" spans="2:18" x14ac:dyDescent="0.25">
      <c r="B602" s="18">
        <v>25</v>
      </c>
      <c r="C602" s="19">
        <v>0.19900000000000001</v>
      </c>
      <c r="D602" s="19"/>
      <c r="E602" s="28">
        <f t="shared" si="142"/>
        <v>0.20150000000000001</v>
      </c>
      <c r="F602" s="25">
        <f t="shared" si="143"/>
        <v>5</v>
      </c>
      <c r="G602" s="28">
        <f t="shared" si="144"/>
        <v>1.0075000000000001</v>
      </c>
      <c r="H602" s="25"/>
      <c r="I602" s="75">
        <f>I601+(J601-J602)*1.5</f>
        <v>13.090999999999999</v>
      </c>
      <c r="J602" s="76">
        <v>-1.5</v>
      </c>
      <c r="K602" s="28">
        <f t="shared" si="145"/>
        <v>-0.80300000000000005</v>
      </c>
      <c r="L602" s="25">
        <f t="shared" si="146"/>
        <v>2.0909999999999993</v>
      </c>
      <c r="M602" s="28">
        <f t="shared" si="147"/>
        <v>-1.6790729999999996</v>
      </c>
      <c r="N602" s="29"/>
      <c r="O602" s="29"/>
      <c r="P602" s="29"/>
      <c r="R602" s="30"/>
    </row>
    <row r="603" spans="2:18" x14ac:dyDescent="0.25">
      <c r="B603" s="18">
        <v>30</v>
      </c>
      <c r="C603" s="19">
        <v>0.189</v>
      </c>
      <c r="D603" s="19" t="s">
        <v>91</v>
      </c>
      <c r="E603" s="28">
        <f t="shared" si="142"/>
        <v>0.19400000000000001</v>
      </c>
      <c r="F603" s="25">
        <f t="shared" si="143"/>
        <v>5</v>
      </c>
      <c r="G603" s="28">
        <f t="shared" si="144"/>
        <v>0.97</v>
      </c>
      <c r="H603" s="17"/>
      <c r="I603" s="77">
        <f>I602+1.5</f>
        <v>14.590999999999999</v>
      </c>
      <c r="J603" s="78">
        <f>J602</f>
        <v>-1.5</v>
      </c>
      <c r="K603" s="28">
        <f t="shared" si="145"/>
        <v>-1.5</v>
      </c>
      <c r="L603" s="25">
        <f t="shared" si="146"/>
        <v>1.5</v>
      </c>
      <c r="M603" s="28">
        <f t="shared" si="147"/>
        <v>-2.25</v>
      </c>
      <c r="N603" s="29"/>
      <c r="O603" s="29"/>
      <c r="P603" s="29"/>
      <c r="R603" s="30"/>
    </row>
    <row r="604" spans="2:18" x14ac:dyDescent="0.25">
      <c r="B604" s="18"/>
      <c r="C604" s="19"/>
      <c r="D604" s="19"/>
      <c r="E604" s="28"/>
      <c r="F604" s="25"/>
      <c r="G604" s="28"/>
      <c r="H604" s="17"/>
      <c r="I604" s="75">
        <f>I603+1.5</f>
        <v>16.091000000000001</v>
      </c>
      <c r="J604" s="76">
        <f>J602</f>
        <v>-1.5</v>
      </c>
      <c r="K604" s="28">
        <f t="shared" si="145"/>
        <v>-1.5</v>
      </c>
      <c r="L604" s="25">
        <f t="shared" si="146"/>
        <v>1.5000000000000018</v>
      </c>
      <c r="M604" s="28">
        <f t="shared" si="147"/>
        <v>-2.2500000000000027</v>
      </c>
      <c r="N604" s="29"/>
      <c r="O604" s="29"/>
      <c r="P604" s="29"/>
      <c r="R604" s="30"/>
    </row>
    <row r="605" spans="2:18" x14ac:dyDescent="0.25">
      <c r="B605" s="26"/>
      <c r="C605" s="41"/>
      <c r="E605" s="28"/>
      <c r="F605" s="25"/>
      <c r="G605" s="28"/>
      <c r="H605" s="17"/>
      <c r="I605" s="75">
        <f>I604+(J605-J604)*1.5</f>
        <v>18.641000000000002</v>
      </c>
      <c r="J605" s="79">
        <v>0.2</v>
      </c>
      <c r="K605" s="28">
        <f t="shared" si="145"/>
        <v>-0.65</v>
      </c>
      <c r="L605" s="25">
        <f t="shared" si="146"/>
        <v>2.5500000000000007</v>
      </c>
      <c r="M605" s="28">
        <f t="shared" si="147"/>
        <v>-1.6575000000000004</v>
      </c>
      <c r="N605" s="29"/>
      <c r="O605" s="29"/>
      <c r="P605" s="29"/>
      <c r="R605" s="30"/>
    </row>
    <row r="606" spans="2:18" x14ac:dyDescent="0.25">
      <c r="B606" s="26"/>
      <c r="C606" s="41"/>
      <c r="D606" s="41"/>
      <c r="E606" s="28"/>
      <c r="F606" s="25"/>
      <c r="G606" s="28"/>
      <c r="H606" s="17"/>
      <c r="I606" s="18">
        <v>20</v>
      </c>
      <c r="J606" s="19">
        <v>0.20399999999999999</v>
      </c>
      <c r="K606" s="28">
        <f t="shared" si="145"/>
        <v>0.20200000000000001</v>
      </c>
      <c r="L606" s="25">
        <f t="shared" si="146"/>
        <v>1.3589999999999982</v>
      </c>
      <c r="M606" s="28">
        <f t="shared" si="147"/>
        <v>0.27451799999999965</v>
      </c>
      <c r="O606" s="33"/>
      <c r="P606" s="33"/>
    </row>
    <row r="607" spans="2:18" x14ac:dyDescent="0.25">
      <c r="B607" s="26"/>
      <c r="C607" s="41"/>
      <c r="D607" s="41"/>
      <c r="E607" s="28"/>
      <c r="F607" s="25"/>
      <c r="G607" s="28"/>
      <c r="H607" s="17"/>
      <c r="I607" s="18">
        <v>25</v>
      </c>
      <c r="J607" s="19">
        <v>0.19900000000000001</v>
      </c>
      <c r="K607" s="28">
        <f t="shared" si="145"/>
        <v>0.20150000000000001</v>
      </c>
      <c r="L607" s="25">
        <f t="shared" si="146"/>
        <v>5</v>
      </c>
      <c r="M607" s="28">
        <f t="shared" si="147"/>
        <v>1.0075000000000001</v>
      </c>
      <c r="O607" s="23"/>
      <c r="P607" s="23"/>
    </row>
    <row r="608" spans="2:18" x14ac:dyDescent="0.25">
      <c r="B608" s="26"/>
      <c r="C608" s="41"/>
      <c r="D608" s="41"/>
      <c r="E608" s="28"/>
      <c r="F608" s="25"/>
      <c r="G608" s="28"/>
      <c r="I608" s="18">
        <v>30</v>
      </c>
      <c r="J608" s="19">
        <v>0.189</v>
      </c>
      <c r="K608" s="28">
        <f t="shared" si="145"/>
        <v>0.19400000000000001</v>
      </c>
      <c r="L608" s="25">
        <f t="shared" si="146"/>
        <v>5</v>
      </c>
      <c r="M608" s="28">
        <f t="shared" si="147"/>
        <v>0.97</v>
      </c>
      <c r="O608" s="23"/>
      <c r="P608" s="23"/>
    </row>
    <row r="609" spans="2:18" x14ac:dyDescent="0.25">
      <c r="B609" s="26"/>
      <c r="C609" s="41"/>
      <c r="D609" s="41"/>
      <c r="E609" s="28"/>
      <c r="F609" s="25"/>
      <c r="G609" s="28"/>
      <c r="I609" s="26"/>
      <c r="J609" s="26"/>
      <c r="K609" s="28"/>
      <c r="L609" s="25"/>
      <c r="M609" s="28"/>
      <c r="N609" s="23"/>
      <c r="O609" s="23"/>
      <c r="P609" s="23"/>
    </row>
    <row r="610" spans="2:18" x14ac:dyDescent="0.25">
      <c r="B610" s="26"/>
      <c r="C610" s="41"/>
      <c r="D610" s="41"/>
      <c r="E610" s="28"/>
      <c r="F610" s="25"/>
      <c r="G610" s="28"/>
      <c r="I610" s="26"/>
      <c r="J610" s="26"/>
      <c r="K610" s="28"/>
      <c r="L610" s="25"/>
      <c r="M610" s="28"/>
      <c r="N610" s="23"/>
      <c r="O610" s="23"/>
      <c r="P610" s="23"/>
    </row>
    <row r="611" spans="2:18" x14ac:dyDescent="0.25">
      <c r="B611" s="26"/>
      <c r="C611" s="41"/>
      <c r="D611" s="41"/>
      <c r="E611" s="28"/>
      <c r="F611" s="25"/>
      <c r="G611" s="28"/>
      <c r="I611" s="26"/>
      <c r="J611" s="26"/>
      <c r="K611" s="28"/>
      <c r="L611" s="25"/>
      <c r="M611" s="28"/>
      <c r="N611" s="23"/>
      <c r="O611" s="23"/>
      <c r="P611" s="23"/>
    </row>
    <row r="612" spans="2:18" x14ac:dyDescent="0.25">
      <c r="B612" s="26"/>
      <c r="C612" s="41"/>
      <c r="D612" s="41"/>
      <c r="E612" s="28"/>
      <c r="F612" s="25"/>
      <c r="G612" s="28"/>
      <c r="H612" s="28"/>
      <c r="I612" s="26"/>
      <c r="J612" s="26"/>
      <c r="K612" s="28"/>
      <c r="L612" s="25"/>
      <c r="M612" s="28"/>
      <c r="N612" s="23"/>
      <c r="O612" s="23"/>
      <c r="P612" s="23"/>
    </row>
    <row r="613" spans="2:18" x14ac:dyDescent="0.25">
      <c r="B613" s="26"/>
      <c r="C613" s="41"/>
      <c r="D613" s="41"/>
      <c r="E613" s="28"/>
      <c r="F613" s="25"/>
      <c r="G613" s="28"/>
      <c r="H613" s="28"/>
      <c r="I613" s="26"/>
      <c r="J613" s="26"/>
      <c r="K613" s="28"/>
      <c r="L613" s="25"/>
      <c r="M613" s="28"/>
      <c r="N613" s="33"/>
      <c r="O613" s="23"/>
      <c r="P613" s="23"/>
    </row>
    <row r="614" spans="2:18" x14ac:dyDescent="0.25">
      <c r="B614" s="26"/>
      <c r="C614" s="41"/>
      <c r="D614" s="41"/>
      <c r="E614" s="28"/>
      <c r="F614" s="25"/>
      <c r="G614" s="28"/>
      <c r="H614" s="28"/>
      <c r="I614" s="26"/>
      <c r="J614" s="26"/>
      <c r="K614" s="28"/>
      <c r="L614" s="25"/>
      <c r="M614" s="28"/>
      <c r="N614" s="29"/>
      <c r="O614" s="29"/>
      <c r="P614" s="29"/>
      <c r="R614" s="30"/>
    </row>
    <row r="615" spans="2:18" ht="15" x14ac:dyDescent="0.25">
      <c r="B615" s="26"/>
      <c r="C615" s="41"/>
      <c r="D615" s="41"/>
      <c r="E615" s="28"/>
      <c r="F615" s="25">
        <f>SUM(F591:F614)</f>
        <v>30</v>
      </c>
      <c r="G615" s="28">
        <f>SUM(G591:G614)</f>
        <v>23.462500000000002</v>
      </c>
      <c r="H615" s="28"/>
      <c r="I615" s="28"/>
      <c r="J615" s="22"/>
      <c r="K615" s="22"/>
      <c r="L615" s="38">
        <f>SUM(L592:L614)</f>
        <v>30</v>
      </c>
      <c r="M615" s="38">
        <f>SUM(M592:M614)</f>
        <v>17.431944999999995</v>
      </c>
      <c r="N615" s="29"/>
      <c r="O615" s="29"/>
      <c r="P615" s="29"/>
      <c r="R615" s="30"/>
    </row>
    <row r="616" spans="2:18" x14ac:dyDescent="0.25">
      <c r="B616" s="26"/>
      <c r="C616" s="41"/>
      <c r="D616" s="41"/>
      <c r="E616" s="28"/>
      <c r="F616" s="25"/>
      <c r="G616" s="28"/>
      <c r="H616" s="25" t="s">
        <v>88</v>
      </c>
      <c r="I616" s="25"/>
      <c r="J616" s="25">
        <f>G615</f>
        <v>23.462500000000002</v>
      </c>
      <c r="K616" s="28" t="s">
        <v>89</v>
      </c>
      <c r="L616" s="25">
        <f>M615</f>
        <v>17.431944999999995</v>
      </c>
      <c r="M616" s="28">
        <f>J616-L616</f>
        <v>6.0305550000000068</v>
      </c>
      <c r="N616" s="29"/>
      <c r="O616" s="29"/>
      <c r="P616" s="29"/>
      <c r="R616" s="30"/>
    </row>
    <row r="618" spans="2:18" ht="15" x14ac:dyDescent="0.25">
      <c r="B618" s="17" t="s">
        <v>78</v>
      </c>
      <c r="C618" s="17"/>
      <c r="D618" s="84">
        <v>2.2000000000000002</v>
      </c>
      <c r="E618" s="84"/>
      <c r="J618" s="22"/>
      <c r="K618" s="22"/>
      <c r="L618" s="22"/>
      <c r="M618" s="22"/>
      <c r="N618" s="23"/>
      <c r="O618" s="23"/>
      <c r="P618" s="23"/>
    </row>
    <row r="619" spans="2:18" x14ac:dyDescent="0.25">
      <c r="B619" s="85" t="s">
        <v>22</v>
      </c>
      <c r="C619" s="85"/>
      <c r="D619" s="85"/>
      <c r="E619" s="85"/>
      <c r="F619" s="85"/>
      <c r="G619" s="85"/>
      <c r="H619" s="20" t="s">
        <v>90</v>
      </c>
      <c r="I619" s="85" t="s">
        <v>79</v>
      </c>
      <c r="J619" s="85"/>
      <c r="K619" s="85"/>
      <c r="L619" s="85"/>
      <c r="M619" s="85"/>
      <c r="N619" s="24"/>
      <c r="O619" s="24"/>
      <c r="P619" s="29">
        <f>I634-I632</f>
        <v>3</v>
      </c>
    </row>
    <row r="620" spans="2:18" x14ac:dyDescent="0.25">
      <c r="B620" s="18">
        <v>0</v>
      </c>
      <c r="C620" s="19">
        <v>0.38900000000000001</v>
      </c>
      <c r="D620" s="19" t="s">
        <v>91</v>
      </c>
      <c r="E620" s="25"/>
      <c r="F620" s="25"/>
      <c r="G620" s="25"/>
      <c r="H620" s="25"/>
      <c r="I620" s="26"/>
      <c r="J620" s="27"/>
      <c r="K620" s="28"/>
      <c r="L620" s="25"/>
      <c r="M620" s="28"/>
      <c r="N620" s="29"/>
      <c r="O620" s="29"/>
      <c r="P620" s="29"/>
      <c r="R620" s="30"/>
    </row>
    <row r="621" spans="2:18" x14ac:dyDescent="0.25">
      <c r="B621" s="18">
        <v>5</v>
      </c>
      <c r="C621" s="19">
        <v>0.38400000000000001</v>
      </c>
      <c r="D621" s="19"/>
      <c r="E621" s="28">
        <f>(C620+C621)/2</f>
        <v>0.38650000000000001</v>
      </c>
      <c r="F621" s="25">
        <f>B621-B620</f>
        <v>5</v>
      </c>
      <c r="G621" s="28">
        <f>E621*F621</f>
        <v>1.9325000000000001</v>
      </c>
      <c r="H621" s="25"/>
      <c r="I621" s="30"/>
      <c r="J621" s="30"/>
      <c r="K621" s="28"/>
      <c r="L621" s="25"/>
      <c r="M621" s="28"/>
      <c r="N621" s="29"/>
      <c r="O621" s="29"/>
      <c r="P621" s="29"/>
      <c r="Q621" s="31"/>
      <c r="R621" s="30"/>
    </row>
    <row r="622" spans="2:18" x14ac:dyDescent="0.25">
      <c r="B622" s="18">
        <v>10</v>
      </c>
      <c r="C622" s="19">
        <v>0.379</v>
      </c>
      <c r="D622" s="19" t="s">
        <v>25</v>
      </c>
      <c r="E622" s="28">
        <f t="shared" ref="E622:E632" si="148">(C621+C622)/2</f>
        <v>0.38150000000000001</v>
      </c>
      <c r="F622" s="25">
        <f t="shared" ref="F622:F632" si="149">B622-B621</f>
        <v>5</v>
      </c>
      <c r="G622" s="28">
        <f t="shared" ref="G622:G632" si="150">E622*F622</f>
        <v>1.9075</v>
      </c>
      <c r="H622" s="25"/>
      <c r="I622" s="30"/>
      <c r="J622" s="30"/>
      <c r="K622" s="28"/>
      <c r="L622" s="25"/>
      <c r="M622" s="28"/>
      <c r="N622" s="29"/>
      <c r="O622" s="29"/>
      <c r="P622" s="29"/>
      <c r="Q622" s="31"/>
      <c r="R622" s="30"/>
    </row>
    <row r="623" spans="2:18" x14ac:dyDescent="0.25">
      <c r="B623" s="18">
        <v>11</v>
      </c>
      <c r="C623" s="19">
        <v>-0.10100000000000001</v>
      </c>
      <c r="E623" s="28">
        <f t="shared" si="148"/>
        <v>0.13900000000000001</v>
      </c>
      <c r="F623" s="25">
        <f t="shared" si="149"/>
        <v>1</v>
      </c>
      <c r="G623" s="28">
        <f t="shared" si="150"/>
        <v>0.13900000000000001</v>
      </c>
      <c r="H623" s="25"/>
      <c r="I623" s="30"/>
      <c r="J623" s="30"/>
      <c r="K623" s="28"/>
      <c r="L623" s="25"/>
      <c r="M623" s="28"/>
      <c r="N623" s="29"/>
      <c r="O623" s="29"/>
      <c r="P623" s="29"/>
      <c r="Q623" s="31"/>
      <c r="R623" s="30"/>
    </row>
    <row r="624" spans="2:18" x14ac:dyDescent="0.25">
      <c r="B624" s="18">
        <v>12</v>
      </c>
      <c r="C624" s="19">
        <v>-0.25700000000000001</v>
      </c>
      <c r="D624" s="19"/>
      <c r="E624" s="28">
        <f t="shared" si="148"/>
        <v>-0.17899999999999999</v>
      </c>
      <c r="F624" s="25">
        <f t="shared" si="149"/>
        <v>1</v>
      </c>
      <c r="G624" s="28">
        <f t="shared" si="150"/>
        <v>-0.17899999999999999</v>
      </c>
      <c r="H624" s="25"/>
      <c r="I624" s="30"/>
      <c r="J624" s="30"/>
      <c r="K624" s="28"/>
      <c r="L624" s="25"/>
      <c r="M624" s="28"/>
      <c r="N624" s="29"/>
      <c r="O624" s="29"/>
      <c r="P624" s="29"/>
      <c r="Q624" s="31"/>
      <c r="R624" s="30"/>
    </row>
    <row r="625" spans="2:18" x14ac:dyDescent="0.25">
      <c r="B625" s="18">
        <v>12.5</v>
      </c>
      <c r="C625" s="19">
        <v>-0.47599999999999998</v>
      </c>
      <c r="D625" s="19"/>
      <c r="E625" s="28">
        <f t="shared" si="148"/>
        <v>-0.36649999999999999</v>
      </c>
      <c r="F625" s="25">
        <f t="shared" si="149"/>
        <v>0.5</v>
      </c>
      <c r="G625" s="28">
        <f t="shared" si="150"/>
        <v>-0.18325</v>
      </c>
      <c r="H625" s="25"/>
      <c r="I625" s="30"/>
      <c r="J625" s="30"/>
      <c r="K625" s="28"/>
      <c r="L625" s="25"/>
      <c r="M625" s="28"/>
      <c r="N625" s="29"/>
      <c r="O625" s="29"/>
      <c r="P625" s="29"/>
      <c r="Q625" s="31"/>
      <c r="R625" s="30"/>
    </row>
    <row r="626" spans="2:18" x14ac:dyDescent="0.25">
      <c r="B626" s="18">
        <v>13</v>
      </c>
      <c r="C626" s="19">
        <v>-0.53100000000000003</v>
      </c>
      <c r="D626" s="19" t="s">
        <v>24</v>
      </c>
      <c r="E626" s="28">
        <f t="shared" si="148"/>
        <v>-0.50350000000000006</v>
      </c>
      <c r="F626" s="25">
        <f t="shared" si="149"/>
        <v>0.5</v>
      </c>
      <c r="G626" s="28">
        <f t="shared" si="150"/>
        <v>-0.25175000000000003</v>
      </c>
      <c r="I626" s="30"/>
      <c r="J626" s="30"/>
      <c r="K626" s="28"/>
      <c r="L626" s="25"/>
      <c r="M626" s="28"/>
      <c r="N626" s="29"/>
      <c r="O626" s="29"/>
      <c r="P626" s="29"/>
      <c r="Q626" s="31"/>
      <c r="R626" s="30"/>
    </row>
    <row r="627" spans="2:18" x14ac:dyDescent="0.25">
      <c r="B627" s="18">
        <v>13.5</v>
      </c>
      <c r="C627" s="19">
        <v>-0.48199999999999998</v>
      </c>
      <c r="E627" s="28">
        <f t="shared" si="148"/>
        <v>-0.50649999999999995</v>
      </c>
      <c r="F627" s="25">
        <f t="shared" si="149"/>
        <v>0.5</v>
      </c>
      <c r="G627" s="28">
        <f t="shared" si="150"/>
        <v>-0.25324999999999998</v>
      </c>
      <c r="I627" s="30"/>
      <c r="J627" s="30"/>
      <c r="K627" s="28"/>
      <c r="L627" s="25"/>
      <c r="M627" s="28"/>
      <c r="N627" s="29"/>
      <c r="O627" s="29"/>
      <c r="P627" s="29"/>
      <c r="Q627" s="31"/>
      <c r="R627" s="30"/>
    </row>
    <row r="628" spans="2:18" x14ac:dyDescent="0.25">
      <c r="B628" s="18">
        <v>14</v>
      </c>
      <c r="C628" s="19">
        <v>-0.26100000000000001</v>
      </c>
      <c r="D628" s="19"/>
      <c r="E628" s="28">
        <f t="shared" si="148"/>
        <v>-0.3715</v>
      </c>
      <c r="F628" s="25">
        <f t="shared" si="149"/>
        <v>0.5</v>
      </c>
      <c r="G628" s="28">
        <f t="shared" si="150"/>
        <v>-0.18575</v>
      </c>
      <c r="I628" s="30"/>
      <c r="J628" s="30"/>
      <c r="K628" s="28"/>
      <c r="L628" s="25"/>
      <c r="M628" s="28"/>
      <c r="N628" s="33"/>
      <c r="O628" s="33"/>
      <c r="P628" s="33"/>
      <c r="Q628" s="31"/>
      <c r="R628" s="30"/>
    </row>
    <row r="629" spans="2:18" x14ac:dyDescent="0.25">
      <c r="B629" s="18">
        <v>15</v>
      </c>
      <c r="C629" s="19">
        <v>-5.1999999999999998E-2</v>
      </c>
      <c r="D629" s="19"/>
      <c r="E629" s="28">
        <f t="shared" si="148"/>
        <v>-0.1565</v>
      </c>
      <c r="F629" s="25">
        <f t="shared" si="149"/>
        <v>1</v>
      </c>
      <c r="G629" s="28">
        <f t="shared" si="150"/>
        <v>-0.1565</v>
      </c>
      <c r="H629" s="25"/>
      <c r="I629" s="18">
        <v>0</v>
      </c>
      <c r="J629" s="19">
        <v>0.38900000000000001</v>
      </c>
      <c r="K629" s="28"/>
      <c r="L629" s="25"/>
      <c r="M629" s="28"/>
      <c r="N629" s="29"/>
      <c r="O629" s="29"/>
      <c r="P629" s="29"/>
      <c r="Q629" s="31"/>
      <c r="R629" s="30"/>
    </row>
    <row r="630" spans="2:18" x14ac:dyDescent="0.25">
      <c r="B630" s="18">
        <v>16</v>
      </c>
      <c r="C630" s="19">
        <v>0.39400000000000002</v>
      </c>
      <c r="D630" s="19" t="s">
        <v>23</v>
      </c>
      <c r="E630" s="28">
        <f t="shared" si="148"/>
        <v>0.17100000000000001</v>
      </c>
      <c r="F630" s="25">
        <f t="shared" si="149"/>
        <v>1</v>
      </c>
      <c r="G630" s="28">
        <f t="shared" si="150"/>
        <v>0.17100000000000001</v>
      </c>
      <c r="H630" s="25"/>
      <c r="I630" s="18">
        <v>5</v>
      </c>
      <c r="J630" s="19">
        <v>0.38400000000000001</v>
      </c>
      <c r="K630" s="28">
        <f t="shared" ref="K630:K637" si="151">AVERAGE(J629,J630)</f>
        <v>0.38650000000000001</v>
      </c>
      <c r="L630" s="25">
        <f t="shared" ref="L630:L637" si="152">I630-I629</f>
        <v>5</v>
      </c>
      <c r="M630" s="28">
        <f t="shared" ref="M630:M637" si="153">L630*K630</f>
        <v>1.9325000000000001</v>
      </c>
      <c r="N630" s="33"/>
      <c r="O630" s="33"/>
      <c r="P630" s="33"/>
      <c r="Q630" s="31"/>
      <c r="R630" s="30"/>
    </row>
    <row r="631" spans="2:18" x14ac:dyDescent="0.25">
      <c r="B631" s="18">
        <v>20</v>
      </c>
      <c r="C631" s="19">
        <v>0.38900000000000001</v>
      </c>
      <c r="E631" s="28">
        <f t="shared" si="148"/>
        <v>0.39150000000000001</v>
      </c>
      <c r="F631" s="25">
        <f t="shared" si="149"/>
        <v>4</v>
      </c>
      <c r="G631" s="28">
        <f t="shared" si="150"/>
        <v>1.5660000000000001</v>
      </c>
      <c r="H631" s="25"/>
      <c r="I631" s="18">
        <v>9</v>
      </c>
      <c r="J631" s="19">
        <v>0.379</v>
      </c>
      <c r="K631" s="28">
        <f t="shared" si="151"/>
        <v>0.38150000000000001</v>
      </c>
      <c r="L631" s="25">
        <f t="shared" si="152"/>
        <v>4</v>
      </c>
      <c r="M631" s="28">
        <f t="shared" si="153"/>
        <v>1.526</v>
      </c>
      <c r="N631" s="33"/>
      <c r="O631" s="33"/>
      <c r="P631" s="33"/>
      <c r="Q631" s="31"/>
      <c r="R631" s="30"/>
    </row>
    <row r="632" spans="2:18" x14ac:dyDescent="0.25">
      <c r="B632" s="18">
        <v>25</v>
      </c>
      <c r="C632" s="19">
        <v>0.379</v>
      </c>
      <c r="D632" s="19" t="s">
        <v>91</v>
      </c>
      <c r="E632" s="28">
        <f t="shared" si="148"/>
        <v>0.38400000000000001</v>
      </c>
      <c r="F632" s="25">
        <f t="shared" si="149"/>
        <v>5</v>
      </c>
      <c r="G632" s="28">
        <f t="shared" si="150"/>
        <v>1.92</v>
      </c>
      <c r="H632" s="25"/>
      <c r="I632" s="75">
        <f>I631+(J631-J632)*1.5</f>
        <v>11.8185</v>
      </c>
      <c r="J632" s="76">
        <v>-1.5</v>
      </c>
      <c r="K632" s="28">
        <f t="shared" si="151"/>
        <v>-0.5605</v>
      </c>
      <c r="L632" s="25">
        <f t="shared" si="152"/>
        <v>2.8185000000000002</v>
      </c>
      <c r="M632" s="28">
        <f t="shared" si="153"/>
        <v>-1.57976925</v>
      </c>
      <c r="N632" s="29"/>
      <c r="O632" s="29"/>
      <c r="P632" s="29"/>
      <c r="R632" s="30"/>
    </row>
    <row r="633" spans="2:18" x14ac:dyDescent="0.25">
      <c r="B633" s="18"/>
      <c r="C633" s="19"/>
      <c r="D633" s="19"/>
      <c r="E633" s="28"/>
      <c r="F633" s="25"/>
      <c r="G633" s="28"/>
      <c r="H633" s="17"/>
      <c r="I633" s="77">
        <f>I632+1.5</f>
        <v>13.3185</v>
      </c>
      <c r="J633" s="78">
        <f>J632</f>
        <v>-1.5</v>
      </c>
      <c r="K633" s="28">
        <f t="shared" si="151"/>
        <v>-1.5</v>
      </c>
      <c r="L633" s="25">
        <f t="shared" si="152"/>
        <v>1.5</v>
      </c>
      <c r="M633" s="28">
        <f t="shared" si="153"/>
        <v>-2.25</v>
      </c>
      <c r="N633" s="29"/>
      <c r="O633" s="29"/>
      <c r="P633" s="29"/>
      <c r="R633" s="30"/>
    </row>
    <row r="634" spans="2:18" x14ac:dyDescent="0.25">
      <c r="B634" s="18"/>
      <c r="C634" s="19"/>
      <c r="E634" s="28"/>
      <c r="F634" s="25"/>
      <c r="G634" s="28"/>
      <c r="H634" s="17"/>
      <c r="I634" s="75">
        <f>I633+1.5</f>
        <v>14.8185</v>
      </c>
      <c r="J634" s="76">
        <f>J632</f>
        <v>-1.5</v>
      </c>
      <c r="K634" s="28">
        <f t="shared" si="151"/>
        <v>-1.5</v>
      </c>
      <c r="L634" s="25">
        <f t="shared" si="152"/>
        <v>1.5</v>
      </c>
      <c r="M634" s="28">
        <f t="shared" si="153"/>
        <v>-2.25</v>
      </c>
      <c r="N634" s="29"/>
      <c r="O634" s="29"/>
      <c r="P634" s="29"/>
      <c r="R634" s="30"/>
    </row>
    <row r="635" spans="2:18" x14ac:dyDescent="0.25">
      <c r="B635" s="26"/>
      <c r="C635" s="41"/>
      <c r="D635" s="41"/>
      <c r="E635" s="28"/>
      <c r="F635" s="25"/>
      <c r="G635" s="28"/>
      <c r="H635" s="17"/>
      <c r="I635" s="75">
        <f>I634+(J635-J634)*1.5</f>
        <v>17.659500000000001</v>
      </c>
      <c r="J635" s="79">
        <v>0.39400000000000002</v>
      </c>
      <c r="K635" s="28">
        <f t="shared" si="151"/>
        <v>-0.55299999999999994</v>
      </c>
      <c r="L635" s="25">
        <f t="shared" si="152"/>
        <v>2.8410000000000011</v>
      </c>
      <c r="M635" s="28">
        <f t="shared" si="153"/>
        <v>-1.5710730000000004</v>
      </c>
      <c r="N635" s="29"/>
      <c r="O635" s="29"/>
      <c r="P635" s="29"/>
      <c r="R635" s="30"/>
    </row>
    <row r="636" spans="2:18" x14ac:dyDescent="0.25">
      <c r="B636" s="26"/>
      <c r="C636" s="41"/>
      <c r="D636" s="41"/>
      <c r="E636" s="28"/>
      <c r="F636" s="25"/>
      <c r="G636" s="28"/>
      <c r="H636" s="17"/>
      <c r="I636" s="18">
        <v>20</v>
      </c>
      <c r="J636" s="19">
        <v>0.38900000000000001</v>
      </c>
      <c r="K636" s="28">
        <f t="shared" si="151"/>
        <v>0.39150000000000001</v>
      </c>
      <c r="L636" s="25">
        <f t="shared" si="152"/>
        <v>2.3404999999999987</v>
      </c>
      <c r="M636" s="28">
        <f t="shared" si="153"/>
        <v>0.91630574999999947</v>
      </c>
      <c r="O636" s="33"/>
      <c r="P636" s="33"/>
    </row>
    <row r="637" spans="2:18" x14ac:dyDescent="0.25">
      <c r="B637" s="26"/>
      <c r="C637" s="41"/>
      <c r="D637" s="41"/>
      <c r="E637" s="28"/>
      <c r="F637" s="25"/>
      <c r="G637" s="28"/>
      <c r="H637" s="17"/>
      <c r="I637" s="18">
        <v>25</v>
      </c>
      <c r="J637" s="19">
        <v>0.379</v>
      </c>
      <c r="K637" s="28">
        <f t="shared" si="151"/>
        <v>0.38400000000000001</v>
      </c>
      <c r="L637" s="25">
        <f t="shared" si="152"/>
        <v>5</v>
      </c>
      <c r="M637" s="28">
        <f t="shared" si="153"/>
        <v>1.92</v>
      </c>
      <c r="O637" s="23"/>
      <c r="P637" s="23"/>
    </row>
    <row r="638" spans="2:18" x14ac:dyDescent="0.25">
      <c r="B638" s="26"/>
      <c r="C638" s="41"/>
      <c r="D638" s="41"/>
      <c r="E638" s="28"/>
      <c r="F638" s="25"/>
      <c r="G638" s="28"/>
      <c r="I638" s="26"/>
      <c r="J638" s="26"/>
      <c r="K638" s="28"/>
      <c r="L638" s="25"/>
      <c r="M638" s="28"/>
      <c r="O638" s="23"/>
      <c r="P638" s="23"/>
    </row>
    <row r="639" spans="2:18" x14ac:dyDescent="0.25">
      <c r="B639" s="26"/>
      <c r="C639" s="41"/>
      <c r="D639" s="41"/>
      <c r="E639" s="28"/>
      <c r="F639" s="25"/>
      <c r="G639" s="28"/>
      <c r="I639" s="26"/>
      <c r="J639" s="26"/>
      <c r="K639" s="28"/>
      <c r="L639" s="25"/>
      <c r="M639" s="28"/>
      <c r="N639" s="23"/>
      <c r="O639" s="23"/>
      <c r="P639" s="23"/>
    </row>
    <row r="640" spans="2:18" x14ac:dyDescent="0.25">
      <c r="B640" s="26"/>
      <c r="C640" s="41"/>
      <c r="D640" s="41"/>
      <c r="E640" s="28"/>
      <c r="F640" s="25"/>
      <c r="G640" s="28"/>
      <c r="I640" s="26"/>
      <c r="J640" s="26"/>
      <c r="K640" s="28"/>
      <c r="L640" s="25"/>
      <c r="M640" s="28"/>
      <c r="N640" s="23"/>
      <c r="O640" s="23"/>
      <c r="P640" s="23"/>
    </row>
    <row r="641" spans="2:18" x14ac:dyDescent="0.25">
      <c r="B641" s="26"/>
      <c r="C641" s="41"/>
      <c r="D641" s="41"/>
      <c r="E641" s="28"/>
      <c r="F641" s="25"/>
      <c r="G641" s="28"/>
      <c r="I641" s="26"/>
      <c r="J641" s="26"/>
      <c r="K641" s="28"/>
      <c r="L641" s="25"/>
      <c r="M641" s="28"/>
      <c r="N641" s="23"/>
      <c r="O641" s="23"/>
      <c r="P641" s="23"/>
    </row>
    <row r="642" spans="2:18" x14ac:dyDescent="0.25">
      <c r="B642" s="26"/>
      <c r="C642" s="41"/>
      <c r="D642" s="41"/>
      <c r="E642" s="28"/>
      <c r="F642" s="25"/>
      <c r="G642" s="28"/>
      <c r="H642" s="28"/>
      <c r="I642" s="26"/>
      <c r="J642" s="26"/>
      <c r="K642" s="28"/>
      <c r="L642" s="25"/>
      <c r="M642" s="28"/>
      <c r="N642" s="23"/>
      <c r="O642" s="23"/>
      <c r="P642" s="23"/>
    </row>
    <row r="643" spans="2:18" x14ac:dyDescent="0.25">
      <c r="B643" s="26"/>
      <c r="C643" s="41"/>
      <c r="D643" s="41"/>
      <c r="E643" s="28"/>
      <c r="F643" s="25"/>
      <c r="G643" s="28"/>
      <c r="H643" s="28"/>
      <c r="I643" s="26"/>
      <c r="J643" s="26"/>
      <c r="K643" s="28"/>
      <c r="L643" s="25"/>
      <c r="M643" s="28"/>
      <c r="N643" s="33"/>
      <c r="O643" s="23"/>
      <c r="P643" s="23"/>
    </row>
    <row r="644" spans="2:18" x14ac:dyDescent="0.25">
      <c r="B644" s="26"/>
      <c r="C644" s="41"/>
      <c r="D644" s="41"/>
      <c r="E644" s="28"/>
      <c r="F644" s="25"/>
      <c r="G644" s="28"/>
      <c r="H644" s="28"/>
      <c r="I644" s="26"/>
      <c r="J644" s="26"/>
      <c r="K644" s="28"/>
      <c r="L644" s="25"/>
      <c r="M644" s="28"/>
      <c r="N644" s="29"/>
      <c r="O644" s="29"/>
      <c r="P644" s="29"/>
      <c r="R644" s="30"/>
    </row>
    <row r="645" spans="2:18" ht="15" x14ac:dyDescent="0.25">
      <c r="B645" s="26"/>
      <c r="C645" s="41"/>
      <c r="D645" s="41"/>
      <c r="E645" s="28"/>
      <c r="F645" s="25">
        <f>SUM(F621:F644)</f>
        <v>25</v>
      </c>
      <c r="G645" s="28">
        <f>SUM(G621:G644)</f>
        <v>6.4264999999999999</v>
      </c>
      <c r="H645" s="28"/>
      <c r="I645" s="28"/>
      <c r="J645" s="22"/>
      <c r="K645" s="22"/>
      <c r="L645" s="25">
        <f>SUM(L622:L644)</f>
        <v>25</v>
      </c>
      <c r="M645" s="25">
        <f>SUM(M622:M644)</f>
        <v>-1.356036500000001</v>
      </c>
      <c r="N645" s="29"/>
      <c r="O645" s="29"/>
      <c r="P645" s="29"/>
      <c r="R645" s="30"/>
    </row>
    <row r="646" spans="2:18" x14ac:dyDescent="0.25">
      <c r="B646" s="26"/>
      <c r="C646" s="41"/>
      <c r="D646" s="41"/>
      <c r="E646" s="28"/>
      <c r="F646" s="25"/>
      <c r="G646" s="28"/>
      <c r="H646" s="25" t="s">
        <v>88</v>
      </c>
      <c r="I646" s="25"/>
      <c r="J646" s="25">
        <f>G645</f>
        <v>6.4264999999999999</v>
      </c>
      <c r="K646" s="28" t="s">
        <v>89</v>
      </c>
      <c r="L646" s="25">
        <f>M645</f>
        <v>-1.356036500000001</v>
      </c>
      <c r="M646" s="28">
        <f>J646-L646</f>
        <v>7.7825365000000009</v>
      </c>
      <c r="N646" s="29"/>
      <c r="O646" s="29"/>
      <c r="P646" s="29"/>
      <c r="R646" s="30"/>
    </row>
    <row r="648" spans="2:18" ht="15" x14ac:dyDescent="0.25">
      <c r="B648" s="17" t="s">
        <v>78</v>
      </c>
      <c r="C648" s="17"/>
      <c r="D648" s="84">
        <v>2.31</v>
      </c>
      <c r="E648" s="84"/>
      <c r="J648" s="22"/>
      <c r="K648" s="22"/>
      <c r="L648" s="22"/>
      <c r="M648" s="22"/>
      <c r="N648" s="23"/>
      <c r="O648" s="23"/>
      <c r="P648" s="23"/>
    </row>
    <row r="649" spans="2:18" x14ac:dyDescent="0.25">
      <c r="B649" s="85" t="s">
        <v>22</v>
      </c>
      <c r="C649" s="85"/>
      <c r="D649" s="85"/>
      <c r="E649" s="85"/>
      <c r="F649" s="85"/>
      <c r="G649" s="85"/>
      <c r="H649" s="20" t="s">
        <v>90</v>
      </c>
      <c r="I649" s="85" t="s">
        <v>79</v>
      </c>
      <c r="J649" s="85"/>
      <c r="K649" s="85"/>
      <c r="L649" s="85"/>
      <c r="M649" s="85"/>
      <c r="N649" s="24"/>
      <c r="O649" s="24"/>
      <c r="P649" s="29">
        <f>I664-I662</f>
        <v>4</v>
      </c>
    </row>
    <row r="650" spans="2:18" x14ac:dyDescent="0.25">
      <c r="B650" s="18">
        <v>0</v>
      </c>
      <c r="C650" s="19">
        <v>2.4079999999999999</v>
      </c>
      <c r="D650" s="19" t="s">
        <v>95</v>
      </c>
      <c r="E650" s="25"/>
      <c r="F650" s="25"/>
      <c r="G650" s="25"/>
      <c r="H650" s="25"/>
      <c r="I650" s="26"/>
      <c r="J650" s="27"/>
      <c r="K650" s="28"/>
      <c r="L650" s="25"/>
      <c r="M650" s="28"/>
      <c r="N650" s="29"/>
      <c r="O650" s="29"/>
      <c r="P650" s="29"/>
      <c r="R650" s="30"/>
    </row>
    <row r="651" spans="2:18" x14ac:dyDescent="0.25">
      <c r="B651" s="18">
        <v>5</v>
      </c>
      <c r="C651" s="19">
        <v>2.3719999999999999</v>
      </c>
      <c r="D651" s="19"/>
      <c r="E651" s="28">
        <f>(C650+C651)/2</f>
        <v>2.3899999999999997</v>
      </c>
      <c r="F651" s="25">
        <f>B651-B650</f>
        <v>5</v>
      </c>
      <c r="G651" s="28">
        <f>E651*F651</f>
        <v>11.95</v>
      </c>
      <c r="H651" s="25"/>
      <c r="I651" s="30"/>
      <c r="J651" s="30"/>
      <c r="K651" s="28"/>
      <c r="L651" s="25"/>
      <c r="M651" s="28"/>
      <c r="N651" s="29"/>
      <c r="O651" s="29"/>
      <c r="P651" s="29"/>
      <c r="Q651" s="31"/>
      <c r="R651" s="30"/>
    </row>
    <row r="652" spans="2:18" x14ac:dyDescent="0.25">
      <c r="B652" s="18">
        <v>10</v>
      </c>
      <c r="C652" s="19">
        <v>2.3130000000000002</v>
      </c>
      <c r="D652" s="19" t="s">
        <v>25</v>
      </c>
      <c r="E652" s="28">
        <f t="shared" ref="E652:E664" si="154">(C651+C652)/2</f>
        <v>2.3425000000000002</v>
      </c>
      <c r="F652" s="25">
        <f t="shared" ref="F652:F664" si="155">B652-B651</f>
        <v>5</v>
      </c>
      <c r="G652" s="28">
        <f t="shared" ref="G652:G664" si="156">E652*F652</f>
        <v>11.712500000000002</v>
      </c>
      <c r="H652" s="25"/>
      <c r="I652" s="18">
        <v>0</v>
      </c>
      <c r="J652" s="19">
        <v>2.4079999999999999</v>
      </c>
      <c r="K652" s="28"/>
      <c r="L652" s="25"/>
      <c r="M652" s="28"/>
      <c r="N652" s="29"/>
      <c r="O652" s="29"/>
      <c r="P652" s="29"/>
      <c r="Q652" s="31"/>
      <c r="R652" s="30"/>
    </row>
    <row r="653" spans="2:18" x14ac:dyDescent="0.25">
      <c r="B653" s="18">
        <v>12</v>
      </c>
      <c r="C653" s="19">
        <v>0.52300000000000002</v>
      </c>
      <c r="E653" s="28">
        <f t="shared" si="154"/>
        <v>1.4180000000000001</v>
      </c>
      <c r="F653" s="25">
        <f t="shared" si="155"/>
        <v>2</v>
      </c>
      <c r="G653" s="28">
        <f t="shared" si="156"/>
        <v>2.8360000000000003</v>
      </c>
      <c r="H653" s="25"/>
      <c r="I653" s="18">
        <v>5</v>
      </c>
      <c r="J653" s="19">
        <v>2.3719999999999999</v>
      </c>
      <c r="K653" s="28">
        <f t="shared" ref="K653:K667" si="157">AVERAGE(J652,J653)</f>
        <v>2.3899999999999997</v>
      </c>
      <c r="L653" s="25">
        <f t="shared" ref="L653:L667" si="158">I653-I652</f>
        <v>5</v>
      </c>
      <c r="M653" s="28">
        <f t="shared" ref="M653:M667" si="159">L653*K653</f>
        <v>11.95</v>
      </c>
      <c r="N653" s="29"/>
      <c r="O653" s="29"/>
      <c r="P653" s="29"/>
      <c r="Q653" s="31"/>
      <c r="R653" s="30"/>
    </row>
    <row r="654" spans="2:18" x14ac:dyDescent="0.25">
      <c r="B654" s="18">
        <v>14</v>
      </c>
      <c r="C654" s="19">
        <v>2.3E-2</v>
      </c>
      <c r="D654" s="19"/>
      <c r="E654" s="28">
        <f t="shared" si="154"/>
        <v>0.27300000000000002</v>
      </c>
      <c r="F654" s="25">
        <f t="shared" si="155"/>
        <v>2</v>
      </c>
      <c r="G654" s="28">
        <f t="shared" si="156"/>
        <v>0.54600000000000004</v>
      </c>
      <c r="H654" s="25"/>
      <c r="I654" s="18">
        <v>10</v>
      </c>
      <c r="J654" s="19">
        <v>2.3130000000000002</v>
      </c>
      <c r="K654" s="28">
        <f t="shared" si="157"/>
        <v>2.3425000000000002</v>
      </c>
      <c r="L654" s="25">
        <f t="shared" si="158"/>
        <v>5</v>
      </c>
      <c r="M654" s="28">
        <f t="shared" si="159"/>
        <v>11.712500000000002</v>
      </c>
      <c r="N654" s="29"/>
      <c r="O654" s="29"/>
      <c r="P654" s="29"/>
      <c r="Q654" s="31"/>
      <c r="R654" s="30"/>
    </row>
    <row r="655" spans="2:18" x14ac:dyDescent="0.25">
      <c r="B655" s="18">
        <v>16</v>
      </c>
      <c r="C655" s="19">
        <v>-0.13800000000000001</v>
      </c>
      <c r="D655" s="19"/>
      <c r="E655" s="28">
        <f t="shared" si="154"/>
        <v>-5.7500000000000009E-2</v>
      </c>
      <c r="F655" s="25">
        <f t="shared" si="155"/>
        <v>2</v>
      </c>
      <c r="G655" s="28">
        <f t="shared" si="156"/>
        <v>-0.11500000000000002</v>
      </c>
      <c r="H655" s="25"/>
      <c r="I655" s="18">
        <v>12</v>
      </c>
      <c r="J655" s="19">
        <v>0.52300000000000002</v>
      </c>
      <c r="K655" s="28">
        <f t="shared" si="157"/>
        <v>1.4180000000000001</v>
      </c>
      <c r="L655" s="25">
        <f t="shared" si="158"/>
        <v>2</v>
      </c>
      <c r="M655" s="28">
        <f t="shared" si="159"/>
        <v>2.8360000000000003</v>
      </c>
      <c r="N655" s="29"/>
      <c r="O655" s="29"/>
      <c r="P655" s="29"/>
      <c r="Q655" s="31"/>
      <c r="R655" s="30"/>
    </row>
    <row r="656" spans="2:18" x14ac:dyDescent="0.25">
      <c r="B656" s="18">
        <v>18</v>
      </c>
      <c r="C656" s="19">
        <v>-0.36799999999999999</v>
      </c>
      <c r="E656" s="28">
        <f t="shared" si="154"/>
        <v>-0.253</v>
      </c>
      <c r="F656" s="25">
        <f t="shared" si="155"/>
        <v>2</v>
      </c>
      <c r="G656" s="28">
        <f t="shared" si="156"/>
        <v>-0.50600000000000001</v>
      </c>
      <c r="I656" s="18">
        <v>14</v>
      </c>
      <c r="J656" s="19">
        <v>2.3E-2</v>
      </c>
      <c r="K656" s="28">
        <f t="shared" si="157"/>
        <v>0.27300000000000002</v>
      </c>
      <c r="L656" s="25">
        <f t="shared" si="158"/>
        <v>2</v>
      </c>
      <c r="M656" s="28">
        <f t="shared" si="159"/>
        <v>0.54600000000000004</v>
      </c>
      <c r="N656" s="29"/>
      <c r="O656" s="29"/>
      <c r="P656" s="29"/>
      <c r="Q656" s="31"/>
      <c r="R656" s="30"/>
    </row>
    <row r="657" spans="2:18" x14ac:dyDescent="0.25">
      <c r="B657" s="18">
        <v>20</v>
      </c>
      <c r="C657" s="19">
        <v>-0.42699999999999999</v>
      </c>
      <c r="D657" s="19" t="s">
        <v>24</v>
      </c>
      <c r="E657" s="28">
        <f t="shared" si="154"/>
        <v>-0.39749999999999996</v>
      </c>
      <c r="F657" s="25">
        <f t="shared" si="155"/>
        <v>2</v>
      </c>
      <c r="G657" s="28">
        <f t="shared" si="156"/>
        <v>-0.79499999999999993</v>
      </c>
      <c r="I657" s="18">
        <v>16</v>
      </c>
      <c r="J657" s="19">
        <v>-0.13800000000000001</v>
      </c>
      <c r="K657" s="28">
        <f t="shared" si="157"/>
        <v>-5.7500000000000009E-2</v>
      </c>
      <c r="L657" s="25">
        <f t="shared" si="158"/>
        <v>2</v>
      </c>
      <c r="M657" s="28">
        <f t="shared" si="159"/>
        <v>-0.11500000000000002</v>
      </c>
      <c r="N657" s="29"/>
      <c r="O657" s="29"/>
      <c r="P657" s="29"/>
      <c r="Q657" s="31"/>
      <c r="R657" s="30"/>
    </row>
    <row r="658" spans="2:18" x14ac:dyDescent="0.25">
      <c r="B658" s="18">
        <v>22</v>
      </c>
      <c r="C658" s="19">
        <v>-0.36799999999999999</v>
      </c>
      <c r="D658" s="19"/>
      <c r="E658" s="28">
        <f t="shared" si="154"/>
        <v>-0.39749999999999996</v>
      </c>
      <c r="F658" s="25">
        <f t="shared" si="155"/>
        <v>2</v>
      </c>
      <c r="G658" s="28">
        <f t="shared" si="156"/>
        <v>-0.79499999999999993</v>
      </c>
      <c r="I658" s="75">
        <f>I657+(J657-J658)*1.5</f>
        <v>18.042999999999999</v>
      </c>
      <c r="J658" s="76">
        <v>-1.5</v>
      </c>
      <c r="K658" s="28">
        <f t="shared" si="157"/>
        <v>-0.81899999999999995</v>
      </c>
      <c r="L658" s="25">
        <f t="shared" si="158"/>
        <v>2.0429999999999993</v>
      </c>
      <c r="M658" s="28">
        <f t="shared" si="159"/>
        <v>-1.6732169999999993</v>
      </c>
      <c r="N658" s="33"/>
      <c r="O658" s="33"/>
      <c r="P658" s="33"/>
      <c r="Q658" s="31"/>
      <c r="R658" s="30"/>
    </row>
    <row r="659" spans="2:18" x14ac:dyDescent="0.25">
      <c r="B659" s="18">
        <v>24</v>
      </c>
      <c r="C659" s="19">
        <v>-0.192</v>
      </c>
      <c r="D659" s="19"/>
      <c r="E659" s="28">
        <f t="shared" si="154"/>
        <v>-0.28000000000000003</v>
      </c>
      <c r="F659" s="25">
        <f t="shared" si="155"/>
        <v>2</v>
      </c>
      <c r="G659" s="28">
        <f t="shared" si="156"/>
        <v>-0.56000000000000005</v>
      </c>
      <c r="H659" s="25"/>
      <c r="I659" s="77">
        <f>I658+1.5</f>
        <v>19.542999999999999</v>
      </c>
      <c r="J659" s="78">
        <f>J658</f>
        <v>-1.5</v>
      </c>
      <c r="K659" s="28">
        <f t="shared" si="157"/>
        <v>-1.5</v>
      </c>
      <c r="L659" s="25">
        <f t="shared" si="158"/>
        <v>1.5</v>
      </c>
      <c r="M659" s="28">
        <f t="shared" si="159"/>
        <v>-2.25</v>
      </c>
      <c r="N659" s="29"/>
      <c r="O659" s="29"/>
      <c r="P659" s="29"/>
      <c r="Q659" s="31"/>
      <c r="R659" s="30"/>
    </row>
    <row r="660" spans="2:18" x14ac:dyDescent="0.25">
      <c r="B660" s="18">
        <v>26</v>
      </c>
      <c r="C660" s="19">
        <v>-8.6999999999999994E-2</v>
      </c>
      <c r="E660" s="28">
        <f t="shared" si="154"/>
        <v>-0.13950000000000001</v>
      </c>
      <c r="F660" s="25">
        <f t="shared" si="155"/>
        <v>2</v>
      </c>
      <c r="G660" s="28">
        <f t="shared" si="156"/>
        <v>-0.27900000000000003</v>
      </c>
      <c r="H660" s="25"/>
      <c r="I660" s="75">
        <f>I659+1.5</f>
        <v>21.042999999999999</v>
      </c>
      <c r="J660" s="76">
        <f>J658</f>
        <v>-1.5</v>
      </c>
      <c r="K660" s="28">
        <f t="shared" si="157"/>
        <v>-1.5</v>
      </c>
      <c r="L660" s="25">
        <f t="shared" si="158"/>
        <v>1.5</v>
      </c>
      <c r="M660" s="28">
        <f t="shared" si="159"/>
        <v>-2.25</v>
      </c>
      <c r="N660" s="33"/>
      <c r="O660" s="33"/>
      <c r="P660" s="33"/>
      <c r="Q660" s="31"/>
      <c r="R660" s="30"/>
    </row>
    <row r="661" spans="2:18" x14ac:dyDescent="0.25">
      <c r="B661" s="18">
        <v>28</v>
      </c>
      <c r="C661" s="19">
        <v>0.52300000000000002</v>
      </c>
      <c r="D661" s="19" t="s">
        <v>23</v>
      </c>
      <c r="E661" s="28">
        <f t="shared" si="154"/>
        <v>0.21800000000000003</v>
      </c>
      <c r="F661" s="25">
        <f t="shared" si="155"/>
        <v>2</v>
      </c>
      <c r="G661" s="28">
        <f t="shared" si="156"/>
        <v>0.43600000000000005</v>
      </c>
      <c r="H661" s="25"/>
      <c r="I661" s="75">
        <f>I660+(J661-J660)*1.5</f>
        <v>22.7395</v>
      </c>
      <c r="J661" s="79">
        <v>-0.36899999999999999</v>
      </c>
      <c r="K661" s="28">
        <f t="shared" si="157"/>
        <v>-0.9345</v>
      </c>
      <c r="L661" s="25">
        <f t="shared" si="158"/>
        <v>1.6965000000000003</v>
      </c>
      <c r="M661" s="28">
        <f t="shared" si="159"/>
        <v>-1.5853792500000004</v>
      </c>
      <c r="N661" s="33"/>
      <c r="O661" s="33"/>
      <c r="P661" s="33"/>
      <c r="Q661" s="31"/>
      <c r="R661" s="30"/>
    </row>
    <row r="662" spans="2:18" x14ac:dyDescent="0.25">
      <c r="B662" s="18">
        <v>30</v>
      </c>
      <c r="C662" s="19">
        <v>2.2229999999999999</v>
      </c>
      <c r="D662" s="19"/>
      <c r="E662" s="28">
        <f t="shared" si="154"/>
        <v>1.373</v>
      </c>
      <c r="F662" s="25">
        <f t="shared" si="155"/>
        <v>2</v>
      </c>
      <c r="G662" s="28">
        <f t="shared" si="156"/>
        <v>2.746</v>
      </c>
      <c r="H662" s="25"/>
      <c r="I662" s="18">
        <v>24</v>
      </c>
      <c r="J662" s="19">
        <v>-0.192</v>
      </c>
      <c r="K662" s="28">
        <f t="shared" si="157"/>
        <v>-0.28049999999999997</v>
      </c>
      <c r="L662" s="25">
        <f t="shared" si="158"/>
        <v>1.2605000000000004</v>
      </c>
      <c r="M662" s="28">
        <f t="shared" si="159"/>
        <v>-0.35357025000000009</v>
      </c>
      <c r="N662" s="29"/>
      <c r="O662" s="29"/>
      <c r="P662" s="29"/>
      <c r="R662" s="30"/>
    </row>
    <row r="663" spans="2:18" x14ac:dyDescent="0.25">
      <c r="B663" s="18">
        <v>35</v>
      </c>
      <c r="C663" s="19">
        <v>2.3620000000000001</v>
      </c>
      <c r="E663" s="28">
        <f t="shared" si="154"/>
        <v>2.2925</v>
      </c>
      <c r="F663" s="25">
        <f t="shared" si="155"/>
        <v>5</v>
      </c>
      <c r="G663" s="28">
        <f t="shared" si="156"/>
        <v>11.4625</v>
      </c>
      <c r="H663" s="17"/>
      <c r="I663" s="18">
        <v>26</v>
      </c>
      <c r="J663" s="19">
        <v>-8.6999999999999994E-2</v>
      </c>
      <c r="K663" s="28">
        <f t="shared" si="157"/>
        <v>-0.13950000000000001</v>
      </c>
      <c r="L663" s="25">
        <f t="shared" si="158"/>
        <v>2</v>
      </c>
      <c r="M663" s="28">
        <f t="shared" si="159"/>
        <v>-0.27900000000000003</v>
      </c>
      <c r="N663" s="29"/>
      <c r="O663" s="29"/>
      <c r="P663" s="29"/>
      <c r="R663" s="30"/>
    </row>
    <row r="664" spans="2:18" x14ac:dyDescent="0.25">
      <c r="B664" s="18">
        <v>40</v>
      </c>
      <c r="C664" s="19">
        <v>2.4079999999999999</v>
      </c>
      <c r="D664" s="19" t="s">
        <v>95</v>
      </c>
      <c r="E664" s="28">
        <f t="shared" si="154"/>
        <v>2.3849999999999998</v>
      </c>
      <c r="F664" s="25">
        <f t="shared" si="155"/>
        <v>5</v>
      </c>
      <c r="G664" s="28">
        <f t="shared" si="156"/>
        <v>11.924999999999999</v>
      </c>
      <c r="H664" s="17"/>
      <c r="I664" s="18">
        <v>28</v>
      </c>
      <c r="J664" s="19">
        <v>0.52300000000000002</v>
      </c>
      <c r="K664" s="28">
        <f t="shared" si="157"/>
        <v>0.21800000000000003</v>
      </c>
      <c r="L664" s="25">
        <f t="shared" si="158"/>
        <v>2</v>
      </c>
      <c r="M664" s="28">
        <f t="shared" si="159"/>
        <v>0.43600000000000005</v>
      </c>
      <c r="N664" s="29"/>
      <c r="O664" s="29"/>
      <c r="P664" s="29"/>
      <c r="R664" s="30"/>
    </row>
    <row r="665" spans="2:18" x14ac:dyDescent="0.25">
      <c r="B665" s="26"/>
      <c r="C665" s="41"/>
      <c r="D665" s="41"/>
      <c r="E665" s="28"/>
      <c r="F665" s="25"/>
      <c r="G665" s="28"/>
      <c r="H665" s="17"/>
      <c r="I665" s="18">
        <v>30</v>
      </c>
      <c r="J665" s="19">
        <v>2.2229999999999999</v>
      </c>
      <c r="K665" s="28">
        <f t="shared" si="157"/>
        <v>1.373</v>
      </c>
      <c r="L665" s="25">
        <f t="shared" si="158"/>
        <v>2</v>
      </c>
      <c r="M665" s="28">
        <f t="shared" si="159"/>
        <v>2.746</v>
      </c>
      <c r="N665" s="29"/>
      <c r="O665" s="29"/>
      <c r="P665" s="29"/>
      <c r="R665" s="30"/>
    </row>
    <row r="666" spans="2:18" x14ac:dyDescent="0.25">
      <c r="B666" s="26"/>
      <c r="C666" s="41"/>
      <c r="D666" s="41"/>
      <c r="E666" s="28"/>
      <c r="F666" s="25"/>
      <c r="G666" s="28"/>
      <c r="H666" s="17"/>
      <c r="I666" s="18">
        <v>35</v>
      </c>
      <c r="J666" s="19">
        <v>2.3620000000000001</v>
      </c>
      <c r="K666" s="28">
        <f t="shared" si="157"/>
        <v>2.2925</v>
      </c>
      <c r="L666" s="25">
        <f t="shared" si="158"/>
        <v>5</v>
      </c>
      <c r="M666" s="28">
        <f t="shared" si="159"/>
        <v>11.4625</v>
      </c>
      <c r="O666" s="33"/>
      <c r="P666" s="33"/>
    </row>
    <row r="667" spans="2:18" x14ac:dyDescent="0.25">
      <c r="B667" s="26"/>
      <c r="C667" s="41"/>
      <c r="D667" s="41"/>
      <c r="E667" s="28"/>
      <c r="F667" s="25"/>
      <c r="G667" s="28"/>
      <c r="H667" s="17"/>
      <c r="I667" s="18">
        <v>40</v>
      </c>
      <c r="J667" s="19">
        <v>2.4079999999999999</v>
      </c>
      <c r="K667" s="28">
        <f t="shared" si="157"/>
        <v>2.3849999999999998</v>
      </c>
      <c r="L667" s="25">
        <f t="shared" si="158"/>
        <v>5</v>
      </c>
      <c r="M667" s="28">
        <f t="shared" si="159"/>
        <v>11.924999999999999</v>
      </c>
      <c r="O667" s="23"/>
      <c r="P667" s="23"/>
    </row>
    <row r="668" spans="2:18" x14ac:dyDescent="0.25">
      <c r="B668" s="26"/>
      <c r="C668" s="41"/>
      <c r="D668" s="41"/>
      <c r="E668" s="28"/>
      <c r="F668" s="25"/>
      <c r="G668" s="28"/>
      <c r="I668" s="26"/>
      <c r="J668" s="26"/>
      <c r="K668" s="28"/>
      <c r="L668" s="25"/>
      <c r="M668" s="28"/>
      <c r="O668" s="23"/>
      <c r="P668" s="23"/>
    </row>
    <row r="669" spans="2:18" x14ac:dyDescent="0.25">
      <c r="B669" s="26"/>
      <c r="C669" s="41"/>
      <c r="D669" s="41"/>
      <c r="E669" s="28"/>
      <c r="F669" s="25"/>
      <c r="G669" s="28"/>
      <c r="I669" s="26"/>
      <c r="J669" s="26"/>
      <c r="K669" s="28"/>
      <c r="L669" s="25"/>
      <c r="M669" s="28"/>
      <c r="N669" s="23"/>
      <c r="O669" s="23"/>
      <c r="P669" s="23"/>
    </row>
    <row r="670" spans="2:18" x14ac:dyDescent="0.25">
      <c r="B670" s="26"/>
      <c r="C670" s="41"/>
      <c r="D670" s="41"/>
      <c r="E670" s="28"/>
      <c r="F670" s="25"/>
      <c r="G670" s="28"/>
      <c r="I670" s="26"/>
      <c r="J670" s="26"/>
      <c r="K670" s="28"/>
      <c r="L670" s="25"/>
      <c r="M670" s="28"/>
      <c r="N670" s="23"/>
      <c r="O670" s="23"/>
      <c r="P670" s="23"/>
    </row>
    <row r="671" spans="2:18" x14ac:dyDescent="0.25">
      <c r="B671" s="26"/>
      <c r="C671" s="41"/>
      <c r="D671" s="41"/>
      <c r="E671" s="28"/>
      <c r="F671" s="25"/>
      <c r="G671" s="28"/>
      <c r="I671" s="26"/>
      <c r="J671" s="26"/>
      <c r="K671" s="28"/>
      <c r="L671" s="25"/>
      <c r="M671" s="28"/>
      <c r="N671" s="23"/>
      <c r="O671" s="23"/>
      <c r="P671" s="23"/>
    </row>
    <row r="672" spans="2:18" x14ac:dyDescent="0.25">
      <c r="B672" s="26"/>
      <c r="C672" s="41"/>
      <c r="D672" s="41"/>
      <c r="E672" s="28"/>
      <c r="F672" s="25"/>
      <c r="G672" s="28"/>
      <c r="H672" s="28"/>
      <c r="I672" s="26"/>
      <c r="J672" s="26"/>
      <c r="K672" s="28"/>
      <c r="L672" s="25"/>
      <c r="M672" s="28"/>
      <c r="N672" s="23"/>
      <c r="O672" s="23"/>
      <c r="P672" s="23"/>
    </row>
    <row r="673" spans="1:18" x14ac:dyDescent="0.25">
      <c r="B673" s="26"/>
      <c r="C673" s="41"/>
      <c r="D673" s="41"/>
      <c r="E673" s="28"/>
      <c r="F673" s="25"/>
      <c r="G673" s="28"/>
      <c r="H673" s="28"/>
      <c r="I673" s="26"/>
      <c r="J673" s="26"/>
      <c r="K673" s="28"/>
      <c r="L673" s="25"/>
      <c r="M673" s="28"/>
      <c r="N673" s="33"/>
      <c r="O673" s="23"/>
      <c r="P673" s="23"/>
    </row>
    <row r="674" spans="1:18" x14ac:dyDescent="0.25">
      <c r="B674" s="26"/>
      <c r="C674" s="41"/>
      <c r="D674" s="41"/>
      <c r="E674" s="28"/>
      <c r="F674" s="25"/>
      <c r="G674" s="28"/>
      <c r="H674" s="28"/>
      <c r="I674" s="26"/>
      <c r="J674" s="26"/>
      <c r="K674" s="28"/>
      <c r="L674" s="25"/>
      <c r="M674" s="28"/>
      <c r="N674" s="29"/>
      <c r="O674" s="29"/>
      <c r="P674" s="29"/>
      <c r="R674" s="30"/>
    </row>
    <row r="675" spans="1:18" ht="15" x14ac:dyDescent="0.25">
      <c r="B675" s="26"/>
      <c r="C675" s="41"/>
      <c r="D675" s="41"/>
      <c r="E675" s="28"/>
      <c r="F675" s="25">
        <f>SUM(F651:F674)</f>
        <v>40</v>
      </c>
      <c r="G675" s="28">
        <f>SUM(G651:G674)</f>
        <v>50.564</v>
      </c>
      <c r="H675" s="28"/>
      <c r="I675" s="28"/>
      <c r="J675" s="22"/>
      <c r="K675" s="22"/>
      <c r="L675" s="25">
        <f>SUM(L652:L674)</f>
        <v>40</v>
      </c>
      <c r="M675" s="25">
        <f>SUM(M652:M674)</f>
        <v>45.107833499999998</v>
      </c>
      <c r="N675" s="29"/>
      <c r="O675" s="29"/>
      <c r="P675" s="29"/>
      <c r="R675" s="30"/>
    </row>
    <row r="676" spans="1:18" x14ac:dyDescent="0.25">
      <c r="B676" s="26"/>
      <c r="C676" s="41"/>
      <c r="D676" s="41"/>
      <c r="E676" s="28"/>
      <c r="F676" s="25"/>
      <c r="G676" s="28"/>
      <c r="H676" s="25" t="s">
        <v>88</v>
      </c>
      <c r="I676" s="25"/>
      <c r="J676" s="25">
        <f>G675</f>
        <v>50.564</v>
      </c>
      <c r="K676" s="28" t="s">
        <v>89</v>
      </c>
      <c r="L676" s="25">
        <f>M675</f>
        <v>45.107833499999998</v>
      </c>
      <c r="M676" s="28">
        <f>J676-L676</f>
        <v>5.4561665000000019</v>
      </c>
      <c r="N676" s="29"/>
      <c r="O676" s="29"/>
      <c r="P676" s="29"/>
      <c r="R676" s="30"/>
    </row>
    <row r="678" spans="1:18" ht="15" x14ac:dyDescent="0.25">
      <c r="B678" s="20"/>
      <c r="C678" s="20"/>
      <c r="D678" s="20"/>
      <c r="G678" s="17"/>
      <c r="H678" s="84"/>
      <c r="I678" s="84"/>
      <c r="J678" s="22"/>
      <c r="K678" s="22"/>
      <c r="L678" s="22"/>
      <c r="M678" s="22"/>
      <c r="N678" s="23"/>
      <c r="O678" s="23"/>
      <c r="P678" s="23"/>
    </row>
    <row r="679" spans="1:18" x14ac:dyDescent="0.25">
      <c r="A679" s="52"/>
      <c r="B679" s="83"/>
      <c r="C679" s="83"/>
      <c r="D679" s="83"/>
      <c r="E679" s="83"/>
      <c r="F679" s="83"/>
      <c r="G679" s="83"/>
      <c r="H679" s="52"/>
      <c r="I679" s="83"/>
      <c r="J679" s="83"/>
      <c r="K679" s="83"/>
      <c r="L679" s="83"/>
      <c r="M679" s="83"/>
      <c r="N679" s="24"/>
      <c r="O679" s="24"/>
      <c r="P679" s="29"/>
    </row>
    <row r="680" spans="1:18" x14ac:dyDescent="0.25">
      <c r="A680" s="52"/>
      <c r="B680" s="53"/>
      <c r="C680" s="54"/>
      <c r="D680" s="54"/>
      <c r="E680" s="53"/>
      <c r="F680" s="53"/>
      <c r="G680" s="53"/>
      <c r="H680" s="53"/>
      <c r="I680" s="55"/>
      <c r="J680" s="56"/>
      <c r="K680" s="54"/>
      <c r="L680" s="53"/>
      <c r="M680" s="54"/>
      <c r="N680" s="44"/>
      <c r="O680" s="44"/>
      <c r="P680" s="44"/>
      <c r="Q680" s="45"/>
      <c r="R680" s="30"/>
    </row>
    <row r="681" spans="1:18" x14ac:dyDescent="0.25">
      <c r="A681" s="52"/>
      <c r="B681" s="53"/>
      <c r="C681" s="54"/>
      <c r="D681" s="54"/>
      <c r="E681" s="54"/>
      <c r="F681" s="53"/>
      <c r="G681" s="54"/>
      <c r="H681" s="53"/>
      <c r="I681" s="51"/>
      <c r="J681" s="51"/>
      <c r="K681" s="54"/>
      <c r="L681" s="53"/>
      <c r="M681" s="54"/>
      <c r="N681" s="44"/>
      <c r="O681" s="44"/>
      <c r="P681" s="44"/>
      <c r="Q681" s="46"/>
      <c r="R681" s="30"/>
    </row>
    <row r="682" spans="1:18" x14ac:dyDescent="0.25">
      <c r="A682" s="52"/>
      <c r="B682" s="53"/>
      <c r="C682" s="54"/>
      <c r="D682" s="54"/>
      <c r="E682" s="54"/>
      <c r="F682" s="53"/>
      <c r="G682" s="54"/>
      <c r="H682" s="53"/>
      <c r="I682" s="51"/>
      <c r="J682" s="51"/>
      <c r="K682" s="54"/>
      <c r="L682" s="53"/>
      <c r="M682" s="54"/>
      <c r="N682" s="44"/>
      <c r="O682" s="44"/>
      <c r="P682" s="44"/>
      <c r="Q682" s="46"/>
      <c r="R682" s="30"/>
    </row>
    <row r="683" spans="1:18" x14ac:dyDescent="0.25">
      <c r="A683" s="52"/>
      <c r="B683" s="53"/>
      <c r="C683" s="54"/>
      <c r="D683" s="54"/>
      <c r="E683" s="54"/>
      <c r="F683" s="53"/>
      <c r="G683" s="54"/>
      <c r="H683" s="53"/>
      <c r="I683" s="51"/>
      <c r="J683" s="51"/>
      <c r="K683" s="54"/>
      <c r="L683" s="53"/>
      <c r="M683" s="54"/>
      <c r="N683" s="44"/>
      <c r="O683" s="44"/>
      <c r="P683" s="44"/>
      <c r="Q683" s="46"/>
      <c r="R683" s="30"/>
    </row>
    <row r="684" spans="1:18" x14ac:dyDescent="0.25">
      <c r="A684" s="52"/>
      <c r="B684" s="53"/>
      <c r="C684" s="54"/>
      <c r="D684" s="54"/>
      <c r="E684" s="54"/>
      <c r="F684" s="53"/>
      <c r="G684" s="54"/>
      <c r="H684" s="53"/>
      <c r="I684" s="51"/>
      <c r="J684" s="51"/>
      <c r="K684" s="54"/>
      <c r="L684" s="53"/>
      <c r="M684" s="54"/>
      <c r="N684" s="44"/>
      <c r="O684" s="44"/>
      <c r="P684" s="44"/>
      <c r="Q684" s="46"/>
      <c r="R684" s="30"/>
    </row>
    <row r="685" spans="1:18" x14ac:dyDescent="0.25">
      <c r="A685" s="52"/>
      <c r="B685" s="53"/>
      <c r="C685" s="54"/>
      <c r="D685" s="54"/>
      <c r="E685" s="54"/>
      <c r="F685" s="53"/>
      <c r="G685" s="54"/>
      <c r="H685" s="53"/>
      <c r="I685" s="51"/>
      <c r="J685" s="51"/>
      <c r="K685" s="54"/>
      <c r="L685" s="53"/>
      <c r="M685" s="54"/>
      <c r="N685" s="44"/>
      <c r="O685" s="44"/>
      <c r="P685" s="44"/>
      <c r="Q685" s="46"/>
      <c r="R685" s="30"/>
    </row>
    <row r="686" spans="1:18" x14ac:dyDescent="0.25">
      <c r="A686" s="52"/>
      <c r="B686" s="53"/>
      <c r="C686" s="54"/>
      <c r="D686" s="54"/>
      <c r="E686" s="54"/>
      <c r="F686" s="53"/>
      <c r="G686" s="54"/>
      <c r="H686" s="52"/>
      <c r="I686" s="51"/>
      <c r="J686" s="51"/>
      <c r="K686" s="54"/>
      <c r="L686" s="53"/>
      <c r="M686" s="54"/>
      <c r="N686" s="44"/>
      <c r="O686" s="44"/>
      <c r="P686" s="44"/>
      <c r="Q686" s="46"/>
      <c r="R686" s="30"/>
    </row>
    <row r="687" spans="1:18" x14ac:dyDescent="0.25">
      <c r="A687" s="52"/>
      <c r="B687" s="53"/>
      <c r="C687" s="54"/>
      <c r="D687" s="54"/>
      <c r="E687" s="54"/>
      <c r="F687" s="53"/>
      <c r="G687" s="54"/>
      <c r="H687" s="52"/>
      <c r="I687" s="51"/>
      <c r="J687" s="51"/>
      <c r="K687" s="54"/>
      <c r="L687" s="53"/>
      <c r="M687" s="54"/>
      <c r="N687" s="44"/>
      <c r="O687" s="44"/>
      <c r="P687" s="44"/>
      <c r="Q687" s="46"/>
      <c r="R687" s="30"/>
    </row>
    <row r="688" spans="1:18" x14ac:dyDescent="0.25">
      <c r="A688" s="52"/>
      <c r="B688" s="53"/>
      <c r="C688" s="54"/>
      <c r="D688" s="54"/>
      <c r="E688" s="54"/>
      <c r="F688" s="53"/>
      <c r="G688" s="54"/>
      <c r="H688" s="52"/>
      <c r="I688" s="51"/>
      <c r="J688" s="51"/>
      <c r="K688" s="54"/>
      <c r="L688" s="53"/>
      <c r="M688" s="54"/>
      <c r="N688" s="47"/>
      <c r="O688" s="47"/>
      <c r="P688" s="47"/>
      <c r="Q688" s="46"/>
      <c r="R688" s="30"/>
    </row>
    <row r="689" spans="1:18" x14ac:dyDescent="0.25">
      <c r="A689" s="52"/>
      <c r="B689" s="53"/>
      <c r="C689" s="54"/>
      <c r="D689" s="54"/>
      <c r="E689" s="54"/>
      <c r="F689" s="53"/>
      <c r="G689" s="54"/>
      <c r="H689" s="53"/>
      <c r="I689" s="51"/>
      <c r="J689" s="51"/>
      <c r="K689" s="54"/>
      <c r="L689" s="53"/>
      <c r="M689" s="54"/>
      <c r="N689" s="44"/>
      <c r="O689" s="44"/>
      <c r="P689" s="44"/>
      <c r="Q689" s="46"/>
      <c r="R689" s="30"/>
    </row>
    <row r="690" spans="1:18" x14ac:dyDescent="0.25">
      <c r="A690" s="52"/>
      <c r="B690" s="53"/>
      <c r="C690" s="54"/>
      <c r="E690" s="54"/>
      <c r="F690" s="53"/>
      <c r="G690" s="54"/>
      <c r="H690" s="53"/>
      <c r="I690" s="51"/>
      <c r="J690" s="51"/>
      <c r="K690" s="54"/>
      <c r="L690" s="53"/>
      <c r="M690" s="54"/>
      <c r="N690" s="47"/>
      <c r="O690" s="47"/>
      <c r="P690" s="47"/>
      <c r="Q690" s="46"/>
      <c r="R690" s="30"/>
    </row>
    <row r="691" spans="1:18" x14ac:dyDescent="0.25">
      <c r="A691" s="52"/>
      <c r="B691" s="53"/>
      <c r="C691" s="54"/>
      <c r="D691" s="54"/>
      <c r="E691" s="54"/>
      <c r="F691" s="53"/>
      <c r="G691" s="54"/>
      <c r="H691" s="53"/>
      <c r="I691" s="53"/>
      <c r="J691" s="53"/>
      <c r="K691" s="54"/>
      <c r="L691" s="53"/>
      <c r="M691" s="54"/>
      <c r="N691" s="47"/>
      <c r="O691" s="47"/>
      <c r="P691" s="47"/>
      <c r="Q691" s="46"/>
      <c r="R691" s="30"/>
    </row>
    <row r="692" spans="1:18" x14ac:dyDescent="0.25">
      <c r="A692" s="52"/>
      <c r="B692" s="53"/>
      <c r="C692" s="54"/>
      <c r="D692" s="54"/>
      <c r="E692" s="54"/>
      <c r="F692" s="53"/>
      <c r="G692" s="54"/>
      <c r="H692" s="53"/>
      <c r="I692" s="51"/>
      <c r="J692" s="51"/>
      <c r="K692" s="54"/>
      <c r="L692" s="53"/>
      <c r="M692" s="54"/>
      <c r="N692" s="44"/>
      <c r="O692" s="44"/>
      <c r="P692" s="44"/>
      <c r="Q692" s="45"/>
      <c r="R692" s="30"/>
    </row>
    <row r="693" spans="1:18" x14ac:dyDescent="0.25">
      <c r="A693" s="52"/>
      <c r="B693" s="53"/>
      <c r="C693" s="54"/>
      <c r="D693" s="54"/>
      <c r="E693" s="54"/>
      <c r="F693" s="53"/>
      <c r="G693" s="54"/>
      <c r="H693" s="57"/>
      <c r="I693" s="51"/>
      <c r="J693" s="51"/>
      <c r="K693" s="54"/>
      <c r="L693" s="53"/>
      <c r="M693" s="54"/>
      <c r="N693" s="44"/>
      <c r="O693" s="44"/>
      <c r="P693" s="44"/>
      <c r="Q693" s="45"/>
      <c r="R693" s="30"/>
    </row>
    <row r="694" spans="1:18" x14ac:dyDescent="0.25">
      <c r="A694" s="52"/>
      <c r="B694" s="53"/>
      <c r="C694" s="54"/>
      <c r="D694" s="54"/>
      <c r="E694" s="54"/>
      <c r="F694" s="53"/>
      <c r="G694" s="54"/>
      <c r="H694" s="57"/>
      <c r="I694" s="53"/>
      <c r="J694" s="53"/>
      <c r="K694" s="54"/>
      <c r="L694" s="53"/>
      <c r="M694" s="54"/>
      <c r="N694" s="44"/>
      <c r="O694" s="44"/>
      <c r="P694" s="44"/>
      <c r="Q694" s="45"/>
      <c r="R694" s="30"/>
    </row>
    <row r="695" spans="1:18" x14ac:dyDescent="0.25">
      <c r="A695" s="52"/>
      <c r="B695" s="55"/>
      <c r="C695" s="58"/>
      <c r="D695" s="58"/>
      <c r="E695" s="54"/>
      <c r="F695" s="53"/>
      <c r="G695" s="54"/>
      <c r="H695" s="57"/>
      <c r="I695" s="53"/>
      <c r="J695" s="53"/>
      <c r="K695" s="54"/>
      <c r="L695" s="53"/>
      <c r="M695" s="54"/>
      <c r="N695" s="44"/>
      <c r="O695" s="44"/>
      <c r="P695" s="44"/>
      <c r="Q695" s="45"/>
      <c r="R695" s="30"/>
    </row>
    <row r="696" spans="1:18" x14ac:dyDescent="0.25">
      <c r="A696" s="52"/>
      <c r="B696" s="55"/>
      <c r="C696" s="58"/>
      <c r="D696" s="58"/>
      <c r="E696" s="54"/>
      <c r="F696" s="53"/>
      <c r="G696" s="54"/>
      <c r="H696" s="57"/>
      <c r="I696" s="53"/>
      <c r="J696" s="59"/>
      <c r="K696" s="54"/>
      <c r="L696" s="53"/>
      <c r="M696" s="54"/>
      <c r="N696" s="45"/>
      <c r="O696" s="47"/>
      <c r="P696" s="47"/>
      <c r="Q696" s="45"/>
    </row>
    <row r="697" spans="1:18" x14ac:dyDescent="0.25">
      <c r="A697" s="52"/>
      <c r="B697" s="55"/>
      <c r="C697" s="58"/>
      <c r="D697" s="58"/>
      <c r="E697" s="54"/>
      <c r="F697" s="53"/>
      <c r="G697" s="54"/>
      <c r="H697" s="57"/>
      <c r="I697" s="55"/>
      <c r="J697" s="55"/>
      <c r="K697" s="54"/>
      <c r="L697" s="53"/>
      <c r="M697" s="54"/>
      <c r="N697" s="45"/>
      <c r="O697" s="48"/>
      <c r="P697" s="48"/>
      <c r="Q697" s="45"/>
    </row>
    <row r="698" spans="1:18" x14ac:dyDescent="0.25">
      <c r="A698" s="52"/>
      <c r="B698" s="55"/>
      <c r="C698" s="58"/>
      <c r="D698" s="58"/>
      <c r="E698" s="54"/>
      <c r="F698" s="53"/>
      <c r="G698" s="54"/>
      <c r="H698" s="52"/>
      <c r="I698" s="55"/>
      <c r="J698" s="55"/>
      <c r="K698" s="54"/>
      <c r="L698" s="53"/>
      <c r="M698" s="54"/>
      <c r="N698" s="45"/>
      <c r="O698" s="48"/>
      <c r="P698" s="48"/>
      <c r="Q698" s="45"/>
    </row>
    <row r="699" spans="1:18" x14ac:dyDescent="0.25">
      <c r="A699" s="52"/>
      <c r="B699" s="55"/>
      <c r="C699" s="58"/>
      <c r="D699" s="58"/>
      <c r="E699" s="54"/>
      <c r="F699" s="53"/>
      <c r="G699" s="54"/>
      <c r="H699" s="52"/>
      <c r="I699" s="55"/>
      <c r="J699" s="55"/>
      <c r="K699" s="54"/>
      <c r="L699" s="53"/>
      <c r="M699" s="54"/>
      <c r="N699" s="48"/>
      <c r="O699" s="48"/>
      <c r="P699" s="48"/>
      <c r="Q699" s="45"/>
    </row>
    <row r="700" spans="1:18" x14ac:dyDescent="0.25">
      <c r="A700" s="52"/>
      <c r="B700" s="55"/>
      <c r="C700" s="58"/>
      <c r="D700" s="58"/>
      <c r="E700" s="54"/>
      <c r="F700" s="53"/>
      <c r="G700" s="54"/>
      <c r="H700" s="52"/>
      <c r="I700" s="55"/>
      <c r="J700" s="55"/>
      <c r="K700" s="54"/>
      <c r="L700" s="53"/>
      <c r="M700" s="54"/>
      <c r="N700" s="48"/>
      <c r="O700" s="48"/>
      <c r="P700" s="48"/>
      <c r="Q700" s="45"/>
    </row>
    <row r="701" spans="1:18" x14ac:dyDescent="0.25">
      <c r="A701" s="52"/>
      <c r="B701" s="55"/>
      <c r="C701" s="58"/>
      <c r="D701" s="58"/>
      <c r="E701" s="54"/>
      <c r="F701" s="53"/>
      <c r="G701" s="54"/>
      <c r="H701" s="52"/>
      <c r="I701" s="55"/>
      <c r="J701" s="55"/>
      <c r="K701" s="54"/>
      <c r="L701" s="53"/>
      <c r="M701" s="54"/>
      <c r="N701" s="48"/>
      <c r="O701" s="48"/>
      <c r="P701" s="48"/>
      <c r="Q701" s="45"/>
    </row>
    <row r="702" spans="1:18" x14ac:dyDescent="0.25">
      <c r="A702" s="52"/>
      <c r="B702" s="55"/>
      <c r="C702" s="58"/>
      <c r="D702" s="58"/>
      <c r="E702" s="54"/>
      <c r="F702" s="53"/>
      <c r="G702" s="54"/>
      <c r="H702" s="54"/>
      <c r="I702" s="55"/>
      <c r="J702" s="55"/>
      <c r="K702" s="54"/>
      <c r="L702" s="53"/>
      <c r="M702" s="54"/>
      <c r="N702" s="48"/>
      <c r="O702" s="48"/>
      <c r="P702" s="48"/>
      <c r="Q702" s="45"/>
    </row>
    <row r="703" spans="1:18" x14ac:dyDescent="0.25">
      <c r="A703" s="52"/>
      <c r="B703" s="55"/>
      <c r="C703" s="58"/>
      <c r="D703" s="58"/>
      <c r="E703" s="54"/>
      <c r="F703" s="53"/>
      <c r="G703" s="54"/>
      <c r="H703" s="54"/>
      <c r="I703" s="55"/>
      <c r="J703" s="55"/>
      <c r="K703" s="54"/>
      <c r="L703" s="53"/>
      <c r="M703" s="54"/>
      <c r="N703" s="47"/>
      <c r="O703" s="48"/>
      <c r="P703" s="48"/>
      <c r="Q703" s="45"/>
    </row>
    <row r="704" spans="1:18" x14ac:dyDescent="0.25">
      <c r="A704" s="52"/>
      <c r="B704" s="55"/>
      <c r="C704" s="58"/>
      <c r="D704" s="58"/>
      <c r="E704" s="54"/>
      <c r="F704" s="53"/>
      <c r="G704" s="54"/>
      <c r="H704" s="54"/>
      <c r="I704" s="55"/>
      <c r="J704" s="55"/>
      <c r="K704" s="54"/>
      <c r="L704" s="53"/>
      <c r="M704" s="54"/>
      <c r="N704" s="44"/>
      <c r="O704" s="44"/>
      <c r="P704" s="44"/>
      <c r="Q704" s="45"/>
      <c r="R704" s="30"/>
    </row>
    <row r="705" spans="1:18" ht="15" x14ac:dyDescent="0.25">
      <c r="A705" s="52"/>
      <c r="B705" s="55"/>
      <c r="C705" s="58"/>
      <c r="D705" s="58"/>
      <c r="E705" s="54"/>
      <c r="F705" s="53"/>
      <c r="G705" s="54"/>
      <c r="H705" s="54"/>
      <c r="I705" s="54"/>
      <c r="J705" s="60"/>
      <c r="K705" s="60"/>
      <c r="L705" s="53"/>
      <c r="M705" s="53"/>
      <c r="N705" s="44"/>
      <c r="O705" s="44"/>
      <c r="P705" s="44"/>
      <c r="Q705" s="45"/>
      <c r="R705" s="30"/>
    </row>
    <row r="706" spans="1:18" x14ac:dyDescent="0.25">
      <c r="A706" s="52"/>
      <c r="B706" s="55"/>
      <c r="C706" s="58"/>
      <c r="D706" s="58"/>
      <c r="E706" s="54"/>
      <c r="F706" s="53"/>
      <c r="G706" s="54"/>
      <c r="H706" s="53"/>
      <c r="I706" s="53"/>
      <c r="J706" s="53"/>
      <c r="K706" s="54"/>
      <c r="L706" s="53"/>
      <c r="M706" s="54"/>
      <c r="N706" s="44"/>
      <c r="O706" s="44"/>
      <c r="P706" s="44"/>
      <c r="Q706" s="45"/>
      <c r="R706" s="30"/>
    </row>
    <row r="707" spans="1:18" x14ac:dyDescent="0.25">
      <c r="A707" s="52"/>
      <c r="B707" s="61"/>
      <c r="C707" s="62"/>
      <c r="D707" s="62"/>
      <c r="E707" s="52"/>
      <c r="F707" s="52"/>
      <c r="G707" s="52"/>
      <c r="H707" s="52"/>
      <c r="I707" s="52"/>
      <c r="J707" s="63"/>
      <c r="K707" s="52"/>
      <c r="L707" s="52"/>
      <c r="M707" s="52"/>
      <c r="N707" s="45"/>
      <c r="O707" s="45"/>
      <c r="P707" s="45"/>
      <c r="Q707" s="45"/>
    </row>
    <row r="708" spans="1:18" ht="15" x14ac:dyDescent="0.25">
      <c r="A708" s="52"/>
      <c r="B708" s="60"/>
      <c r="C708" s="64"/>
      <c r="D708" s="64"/>
      <c r="E708" s="60"/>
      <c r="F708" s="57"/>
      <c r="G708" s="57"/>
      <c r="H708" s="82"/>
      <c r="I708" s="82"/>
      <c r="J708" s="60"/>
      <c r="K708" s="60"/>
      <c r="L708" s="60"/>
      <c r="M708" s="60"/>
      <c r="N708" s="65"/>
      <c r="O708" s="65"/>
      <c r="P708" s="65"/>
      <c r="Q708" s="45"/>
    </row>
    <row r="709" spans="1:18" x14ac:dyDescent="0.25">
      <c r="A709" s="52"/>
      <c r="B709" s="83"/>
      <c r="C709" s="83"/>
      <c r="D709" s="83"/>
      <c r="E709" s="83"/>
      <c r="F709" s="83"/>
      <c r="G709" s="83"/>
      <c r="H709" s="52"/>
      <c r="I709" s="83"/>
      <c r="J709" s="83"/>
      <c r="K709" s="83"/>
      <c r="L709" s="83"/>
      <c r="M709" s="83"/>
      <c r="N709" s="66"/>
      <c r="O709" s="66"/>
      <c r="P709" s="67"/>
      <c r="Q709" s="45"/>
    </row>
    <row r="710" spans="1:18" x14ac:dyDescent="0.25">
      <c r="A710" s="52"/>
      <c r="B710" s="53"/>
      <c r="C710" s="54"/>
      <c r="D710" s="54"/>
      <c r="E710" s="53"/>
      <c r="F710" s="53"/>
      <c r="G710" s="53"/>
      <c r="H710" s="53"/>
      <c r="I710" s="55"/>
      <c r="J710" s="56"/>
      <c r="K710" s="54"/>
      <c r="L710" s="53"/>
      <c r="M710" s="54"/>
      <c r="N710" s="67"/>
      <c r="O710" s="67"/>
      <c r="P710" s="67"/>
      <c r="Q710" s="45"/>
      <c r="R710" s="30"/>
    </row>
    <row r="711" spans="1:18" x14ac:dyDescent="0.25">
      <c r="A711" s="52"/>
      <c r="B711" s="53"/>
      <c r="C711" s="54"/>
      <c r="D711" s="54"/>
      <c r="E711" s="54"/>
      <c r="F711" s="53"/>
      <c r="G711" s="54"/>
      <c r="H711" s="53"/>
      <c r="I711" s="51"/>
      <c r="J711" s="51"/>
      <c r="K711" s="54"/>
      <c r="L711" s="53"/>
      <c r="M711" s="54"/>
      <c r="N711" s="67"/>
      <c r="O711" s="67"/>
      <c r="P711" s="67"/>
      <c r="Q711" s="46"/>
      <c r="R711" s="30"/>
    </row>
    <row r="712" spans="1:18" x14ac:dyDescent="0.25">
      <c r="A712" s="52"/>
      <c r="B712" s="53"/>
      <c r="C712" s="54"/>
      <c r="D712" s="54"/>
      <c r="E712" s="54"/>
      <c r="F712" s="53"/>
      <c r="G712" s="54"/>
      <c r="H712" s="53"/>
      <c r="I712" s="51"/>
      <c r="J712" s="51"/>
      <c r="K712" s="54"/>
      <c r="L712" s="53"/>
      <c r="M712" s="54"/>
      <c r="N712" s="67"/>
      <c r="O712" s="67"/>
      <c r="P712" s="67"/>
      <c r="Q712" s="46"/>
      <c r="R712" s="30"/>
    </row>
    <row r="713" spans="1:18" x14ac:dyDescent="0.25">
      <c r="A713" s="52"/>
      <c r="B713" s="53"/>
      <c r="C713" s="54"/>
      <c r="D713" s="54"/>
      <c r="E713" s="54"/>
      <c r="F713" s="53"/>
      <c r="G713" s="54"/>
      <c r="H713" s="53"/>
      <c r="I713" s="51"/>
      <c r="J713" s="51"/>
      <c r="K713" s="54"/>
      <c r="L713" s="53"/>
      <c r="M713" s="54"/>
      <c r="N713" s="67"/>
      <c r="O713" s="67"/>
      <c r="P713" s="67"/>
      <c r="Q713" s="46"/>
      <c r="R713" s="30"/>
    </row>
    <row r="714" spans="1:18" x14ac:dyDescent="0.25">
      <c r="A714" s="52"/>
      <c r="B714" s="53"/>
      <c r="C714" s="54"/>
      <c r="D714" s="54"/>
      <c r="E714" s="54"/>
      <c r="F714" s="53"/>
      <c r="G714" s="54"/>
      <c r="H714" s="53"/>
      <c r="I714" s="51"/>
      <c r="J714" s="51"/>
      <c r="K714" s="54"/>
      <c r="L714" s="53"/>
      <c r="M714" s="54"/>
      <c r="N714" s="67"/>
      <c r="O714" s="67"/>
      <c r="P714" s="67"/>
      <c r="Q714" s="46"/>
      <c r="R714" s="30"/>
    </row>
    <row r="715" spans="1:18" x14ac:dyDescent="0.25">
      <c r="A715" s="52"/>
      <c r="B715" s="53"/>
      <c r="C715" s="54"/>
      <c r="D715" s="54"/>
      <c r="E715" s="54"/>
      <c r="F715" s="53"/>
      <c r="G715" s="54"/>
      <c r="H715" s="53"/>
      <c r="I715" s="51"/>
      <c r="J715" s="51"/>
      <c r="K715" s="54"/>
      <c r="L715" s="53"/>
      <c r="M715" s="54"/>
      <c r="N715" s="67"/>
      <c r="O715" s="67"/>
      <c r="P715" s="67"/>
      <c r="Q715" s="46"/>
      <c r="R715" s="30"/>
    </row>
    <row r="716" spans="1:18" x14ac:dyDescent="0.25">
      <c r="A716" s="52"/>
      <c r="B716" s="53"/>
      <c r="C716" s="54"/>
      <c r="D716" s="54"/>
      <c r="E716" s="54"/>
      <c r="F716" s="53"/>
      <c r="G716" s="54"/>
      <c r="H716" s="52"/>
      <c r="I716" s="51"/>
      <c r="J716" s="51"/>
      <c r="K716" s="54"/>
      <c r="L716" s="53"/>
      <c r="M716" s="54"/>
      <c r="N716" s="67"/>
      <c r="O716" s="67"/>
      <c r="P716" s="67"/>
      <c r="Q716" s="46"/>
      <c r="R716" s="30"/>
    </row>
    <row r="717" spans="1:18" x14ac:dyDescent="0.25">
      <c r="A717" s="52"/>
      <c r="B717" s="53"/>
      <c r="C717" s="54"/>
      <c r="D717" s="54"/>
      <c r="E717" s="54"/>
      <c r="F717" s="53"/>
      <c r="G717" s="54"/>
      <c r="H717" s="52"/>
      <c r="I717" s="51"/>
      <c r="J717" s="51"/>
      <c r="K717" s="54"/>
      <c r="L717" s="53"/>
      <c r="M717" s="54"/>
      <c r="N717" s="67"/>
      <c r="O717" s="67"/>
      <c r="P717" s="67"/>
      <c r="Q717" s="46"/>
      <c r="R717" s="30"/>
    </row>
    <row r="718" spans="1:18" x14ac:dyDescent="0.25">
      <c r="A718" s="52"/>
      <c r="B718" s="53"/>
      <c r="C718" s="54"/>
      <c r="D718" s="54"/>
      <c r="E718" s="54"/>
      <c r="F718" s="53"/>
      <c r="G718" s="54"/>
      <c r="H718" s="52"/>
      <c r="I718" s="51"/>
      <c r="J718" s="51"/>
      <c r="K718" s="54"/>
      <c r="L718" s="53"/>
      <c r="M718" s="54"/>
      <c r="N718" s="68"/>
      <c r="O718" s="68"/>
      <c r="P718" s="68"/>
      <c r="Q718" s="46"/>
      <c r="R718" s="30"/>
    </row>
    <row r="719" spans="1:18" x14ac:dyDescent="0.25">
      <c r="A719" s="52"/>
      <c r="B719" s="53"/>
      <c r="C719" s="54"/>
      <c r="D719" s="54"/>
      <c r="E719" s="54"/>
      <c r="F719" s="53"/>
      <c r="G719" s="54"/>
      <c r="H719" s="53"/>
      <c r="I719" s="51"/>
      <c r="J719" s="51"/>
      <c r="K719" s="54"/>
      <c r="L719" s="53"/>
      <c r="M719" s="54"/>
      <c r="N719" s="67"/>
      <c r="O719" s="67"/>
      <c r="P719" s="67"/>
      <c r="Q719" s="46"/>
      <c r="R719" s="30"/>
    </row>
    <row r="720" spans="1:18" x14ac:dyDescent="0.25">
      <c r="A720" s="52"/>
      <c r="B720" s="53"/>
      <c r="C720" s="54"/>
      <c r="D720" s="54"/>
      <c r="E720" s="54"/>
      <c r="F720" s="53"/>
      <c r="G720" s="54"/>
      <c r="H720" s="53"/>
      <c r="I720" s="51"/>
      <c r="J720" s="51"/>
      <c r="K720" s="54"/>
      <c r="L720" s="53"/>
      <c r="M720" s="54"/>
      <c r="N720" s="68"/>
      <c r="O720" s="68"/>
      <c r="P720" s="68"/>
      <c r="Q720" s="46"/>
      <c r="R720" s="30"/>
    </row>
    <row r="721" spans="1:18" x14ac:dyDescent="0.25">
      <c r="A721" s="52"/>
      <c r="B721" s="53"/>
      <c r="C721" s="54"/>
      <c r="D721" s="54"/>
      <c r="E721" s="54"/>
      <c r="F721" s="53"/>
      <c r="G721" s="54"/>
      <c r="H721" s="53"/>
      <c r="I721" s="53"/>
      <c r="J721" s="53"/>
      <c r="K721" s="54"/>
      <c r="L721" s="53"/>
      <c r="M721" s="54"/>
      <c r="N721" s="68"/>
      <c r="O721" s="68"/>
      <c r="P721" s="68"/>
      <c r="Q721" s="46"/>
      <c r="R721" s="30"/>
    </row>
    <row r="722" spans="1:18" x14ac:dyDescent="0.25">
      <c r="A722" s="52"/>
      <c r="B722" s="53"/>
      <c r="C722" s="54"/>
      <c r="D722" s="54"/>
      <c r="E722" s="54"/>
      <c r="F722" s="53"/>
      <c r="G722" s="54"/>
      <c r="H722" s="53"/>
      <c r="I722" s="51"/>
      <c r="J722" s="51"/>
      <c r="K722" s="54"/>
      <c r="L722" s="53"/>
      <c r="M722" s="54"/>
      <c r="N722" s="67"/>
      <c r="O722" s="67"/>
      <c r="P722" s="67"/>
      <c r="Q722" s="45"/>
      <c r="R722" s="30"/>
    </row>
    <row r="723" spans="1:18" x14ac:dyDescent="0.25">
      <c r="A723" s="52"/>
      <c r="B723" s="53"/>
      <c r="C723" s="54"/>
      <c r="D723" s="54"/>
      <c r="E723" s="54"/>
      <c r="F723" s="53"/>
      <c r="G723" s="54"/>
      <c r="H723" s="57"/>
      <c r="I723" s="51"/>
      <c r="J723" s="51"/>
      <c r="K723" s="54"/>
      <c r="L723" s="53"/>
      <c r="M723" s="54"/>
      <c r="N723" s="67"/>
      <c r="O723" s="67"/>
      <c r="P723" s="67"/>
      <c r="Q723" s="45"/>
      <c r="R723" s="30"/>
    </row>
    <row r="724" spans="1:18" x14ac:dyDescent="0.25">
      <c r="A724" s="52"/>
      <c r="B724" s="53"/>
      <c r="C724" s="54"/>
      <c r="D724" s="54"/>
      <c r="E724" s="54"/>
      <c r="F724" s="53"/>
      <c r="G724" s="54"/>
      <c r="H724" s="57"/>
      <c r="I724" s="53"/>
      <c r="J724" s="53"/>
      <c r="K724" s="54"/>
      <c r="L724" s="53"/>
      <c r="M724" s="54"/>
      <c r="N724" s="67"/>
      <c r="O724" s="67"/>
      <c r="P724" s="67"/>
      <c r="Q724" s="45"/>
      <c r="R724" s="30"/>
    </row>
    <row r="725" spans="1:18" x14ac:dyDescent="0.25">
      <c r="A725" s="52"/>
      <c r="B725" s="55"/>
      <c r="C725" s="58"/>
      <c r="D725" s="58"/>
      <c r="E725" s="54"/>
      <c r="F725" s="53"/>
      <c r="G725" s="54"/>
      <c r="H725" s="57"/>
      <c r="I725" s="53"/>
      <c r="J725" s="53"/>
      <c r="K725" s="54"/>
      <c r="L725" s="53"/>
      <c r="M725" s="54"/>
      <c r="N725" s="67"/>
      <c r="O725" s="67"/>
      <c r="P725" s="67"/>
      <c r="Q725" s="45"/>
      <c r="R725" s="30"/>
    </row>
    <row r="726" spans="1:18" x14ac:dyDescent="0.25">
      <c r="A726" s="52"/>
      <c r="B726" s="55"/>
      <c r="C726" s="58"/>
      <c r="D726" s="58"/>
      <c r="E726" s="54"/>
      <c r="F726" s="53"/>
      <c r="G726" s="54"/>
      <c r="H726" s="57"/>
      <c r="I726" s="53"/>
      <c r="J726" s="59"/>
      <c r="K726" s="54"/>
      <c r="L726" s="53"/>
      <c r="M726" s="54"/>
      <c r="N726" s="52"/>
      <c r="O726" s="68"/>
      <c r="P726" s="68"/>
      <c r="Q726" s="45"/>
    </row>
    <row r="727" spans="1:18" x14ac:dyDescent="0.25">
      <c r="A727" s="52"/>
      <c r="B727" s="55"/>
      <c r="C727" s="58"/>
      <c r="D727" s="58"/>
      <c r="E727" s="54"/>
      <c r="F727" s="53"/>
      <c r="G727" s="54"/>
      <c r="H727" s="57"/>
      <c r="I727" s="55"/>
      <c r="J727" s="55"/>
      <c r="K727" s="54"/>
      <c r="L727" s="53"/>
      <c r="M727" s="54"/>
      <c r="N727" s="52"/>
      <c r="O727" s="65"/>
      <c r="P727" s="65"/>
      <c r="Q727" s="45"/>
    </row>
    <row r="728" spans="1:18" x14ac:dyDescent="0.25">
      <c r="A728" s="52"/>
      <c r="B728" s="55"/>
      <c r="C728" s="58"/>
      <c r="D728" s="58"/>
      <c r="E728" s="54"/>
      <c r="F728" s="53"/>
      <c r="G728" s="54"/>
      <c r="H728" s="52"/>
      <c r="I728" s="55"/>
      <c r="J728" s="55"/>
      <c r="K728" s="54"/>
      <c r="L728" s="53"/>
      <c r="M728" s="54"/>
      <c r="N728" s="52"/>
      <c r="O728" s="65"/>
      <c r="P728" s="65"/>
      <c r="Q728" s="45"/>
    </row>
    <row r="729" spans="1:18" x14ac:dyDescent="0.25">
      <c r="A729" s="52"/>
      <c r="B729" s="55"/>
      <c r="C729" s="58"/>
      <c r="D729" s="58"/>
      <c r="E729" s="54"/>
      <c r="F729" s="53"/>
      <c r="G729" s="54"/>
      <c r="H729" s="52"/>
      <c r="I729" s="55"/>
      <c r="J729" s="55"/>
      <c r="K729" s="54"/>
      <c r="L729" s="53"/>
      <c r="M729" s="54"/>
      <c r="N729" s="65"/>
      <c r="O729" s="65"/>
      <c r="P729" s="65"/>
      <c r="Q729" s="45"/>
    </row>
    <row r="730" spans="1:18" x14ac:dyDescent="0.25">
      <c r="A730" s="52"/>
      <c r="B730" s="55"/>
      <c r="C730" s="58"/>
      <c r="D730" s="58"/>
      <c r="E730" s="54"/>
      <c r="F730" s="53"/>
      <c r="G730" s="54"/>
      <c r="H730" s="52"/>
      <c r="I730" s="55"/>
      <c r="J730" s="55"/>
      <c r="K730" s="54"/>
      <c r="L730" s="53"/>
      <c r="M730" s="54"/>
      <c r="N730" s="65"/>
      <c r="O730" s="65"/>
      <c r="P730" s="65"/>
      <c r="Q730" s="45"/>
    </row>
    <row r="731" spans="1:18" x14ac:dyDescent="0.25">
      <c r="A731" s="52"/>
      <c r="B731" s="55"/>
      <c r="C731" s="58"/>
      <c r="D731" s="58"/>
      <c r="E731" s="54"/>
      <c r="F731" s="53"/>
      <c r="G731" s="54"/>
      <c r="H731" s="52"/>
      <c r="I731" s="55"/>
      <c r="J731" s="55"/>
      <c r="K731" s="54"/>
      <c r="L731" s="53"/>
      <c r="M731" s="54"/>
      <c r="N731" s="65"/>
      <c r="O731" s="65"/>
      <c r="P731" s="65"/>
      <c r="Q731" s="45"/>
    </row>
    <row r="732" spans="1:18" x14ac:dyDescent="0.25">
      <c r="A732" s="52"/>
      <c r="B732" s="55"/>
      <c r="C732" s="58"/>
      <c r="D732" s="58"/>
      <c r="E732" s="54"/>
      <c r="F732" s="53"/>
      <c r="G732" s="54"/>
      <c r="H732" s="54"/>
      <c r="I732" s="55"/>
      <c r="J732" s="55"/>
      <c r="K732" s="54"/>
      <c r="L732" s="53"/>
      <c r="M732" s="54"/>
      <c r="N732" s="65"/>
      <c r="O732" s="65"/>
      <c r="P732" s="65"/>
      <c r="Q732" s="45"/>
    </row>
    <row r="733" spans="1:18" x14ac:dyDescent="0.25">
      <c r="A733" s="52"/>
      <c r="B733" s="55"/>
      <c r="C733" s="58"/>
      <c r="D733" s="58"/>
      <c r="E733" s="54"/>
      <c r="F733" s="53"/>
      <c r="G733" s="54"/>
      <c r="H733" s="54"/>
      <c r="I733" s="55"/>
      <c r="J733" s="55"/>
      <c r="K733" s="54"/>
      <c r="L733" s="53"/>
      <c r="M733" s="54"/>
      <c r="N733" s="68"/>
      <c r="O733" s="65"/>
      <c r="P733" s="65"/>
      <c r="Q733" s="45"/>
    </row>
    <row r="734" spans="1:18" x14ac:dyDescent="0.25">
      <c r="A734" s="52"/>
      <c r="B734" s="55"/>
      <c r="C734" s="58"/>
      <c r="D734" s="58"/>
      <c r="E734" s="54"/>
      <c r="F734" s="53"/>
      <c r="G734" s="54"/>
      <c r="H734" s="54"/>
      <c r="I734" s="55"/>
      <c r="J734" s="55"/>
      <c r="K734" s="54"/>
      <c r="L734" s="53"/>
      <c r="M734" s="54"/>
      <c r="N734" s="67"/>
      <c r="O734" s="67"/>
      <c r="P734" s="67"/>
      <c r="Q734" s="45"/>
      <c r="R734" s="30"/>
    </row>
    <row r="735" spans="1:18" ht="15" x14ac:dyDescent="0.25">
      <c r="A735" s="52"/>
      <c r="B735" s="55"/>
      <c r="C735" s="58"/>
      <c r="D735" s="58"/>
      <c r="E735" s="54"/>
      <c r="F735" s="53"/>
      <c r="G735" s="54"/>
      <c r="H735" s="54"/>
      <c r="I735" s="54"/>
      <c r="J735" s="60"/>
      <c r="K735" s="60"/>
      <c r="L735" s="53"/>
      <c r="M735" s="53"/>
      <c r="N735" s="67"/>
      <c r="O735" s="67"/>
      <c r="P735" s="67"/>
      <c r="Q735" s="45"/>
      <c r="R735" s="30"/>
    </row>
    <row r="736" spans="1:18" x14ac:dyDescent="0.25">
      <c r="A736" s="52"/>
      <c r="B736" s="55"/>
      <c r="C736" s="58"/>
      <c r="D736" s="58"/>
      <c r="E736" s="54"/>
      <c r="F736" s="53"/>
      <c r="G736" s="54"/>
      <c r="H736" s="53"/>
      <c r="I736" s="53"/>
      <c r="J736" s="53"/>
      <c r="K736" s="54"/>
      <c r="L736" s="53"/>
      <c r="M736" s="54"/>
      <c r="N736" s="67"/>
      <c r="O736" s="67"/>
      <c r="P736" s="67"/>
      <c r="Q736" s="45"/>
      <c r="R736" s="30"/>
    </row>
    <row r="737" spans="1:18" x14ac:dyDescent="0.25">
      <c r="A737" s="52"/>
      <c r="B737" s="61"/>
      <c r="C737" s="62"/>
      <c r="D737" s="62"/>
      <c r="E737" s="52"/>
      <c r="F737" s="52"/>
      <c r="G737" s="52"/>
      <c r="H737" s="52"/>
      <c r="I737" s="52"/>
      <c r="J737" s="63"/>
      <c r="K737" s="52"/>
      <c r="L737" s="52"/>
      <c r="M737" s="52"/>
      <c r="N737" s="52"/>
      <c r="O737" s="52"/>
      <c r="P737" s="52"/>
      <c r="Q737" s="45"/>
    </row>
    <row r="738" spans="1:18" ht="15" x14ac:dyDescent="0.25">
      <c r="A738" s="52"/>
      <c r="B738" s="60"/>
      <c r="C738" s="64"/>
      <c r="D738" s="64"/>
      <c r="E738" s="60"/>
      <c r="F738" s="57"/>
      <c r="G738" s="57"/>
      <c r="H738" s="82"/>
      <c r="I738" s="82"/>
      <c r="J738" s="60"/>
      <c r="K738" s="60"/>
      <c r="L738" s="60"/>
      <c r="M738" s="60"/>
      <c r="N738" s="65"/>
      <c r="O738" s="65"/>
      <c r="P738" s="65"/>
      <c r="Q738" s="45"/>
    </row>
    <row r="739" spans="1:18" x14ac:dyDescent="0.25">
      <c r="A739" s="52"/>
      <c r="B739" s="83"/>
      <c r="C739" s="83"/>
      <c r="D739" s="83"/>
      <c r="E739" s="83"/>
      <c r="F739" s="83"/>
      <c r="G739" s="83"/>
      <c r="H739" s="52"/>
      <c r="I739" s="83"/>
      <c r="J739" s="83"/>
      <c r="K739" s="83"/>
      <c r="L739" s="83"/>
      <c r="M739" s="83"/>
      <c r="N739" s="66"/>
      <c r="O739" s="66"/>
      <c r="P739" s="67"/>
      <c r="Q739" s="45"/>
    </row>
    <row r="740" spans="1:18" x14ac:dyDescent="0.25">
      <c r="A740" s="52"/>
      <c r="B740" s="53"/>
      <c r="C740" s="54"/>
      <c r="D740" s="54"/>
      <c r="E740" s="53"/>
      <c r="F740" s="53"/>
      <c r="G740" s="53"/>
      <c r="H740" s="53"/>
      <c r="I740" s="55"/>
      <c r="J740" s="56"/>
      <c r="K740" s="54"/>
      <c r="L740" s="53"/>
      <c r="M740" s="54"/>
      <c r="N740" s="67"/>
      <c r="O740" s="67"/>
      <c r="P740" s="67"/>
      <c r="Q740" s="45"/>
      <c r="R740" s="30"/>
    </row>
    <row r="741" spans="1:18" x14ac:dyDescent="0.25">
      <c r="A741" s="52"/>
      <c r="B741" s="53"/>
      <c r="C741" s="54"/>
      <c r="D741" s="54"/>
      <c r="E741" s="54"/>
      <c r="F741" s="53"/>
      <c r="G741" s="54"/>
      <c r="H741" s="53"/>
      <c r="I741" s="51"/>
      <c r="J741" s="51"/>
      <c r="K741" s="54"/>
      <c r="L741" s="53"/>
      <c r="M741" s="54"/>
      <c r="N741" s="67"/>
      <c r="O741" s="67"/>
      <c r="P741" s="67"/>
      <c r="Q741" s="46"/>
      <c r="R741" s="30"/>
    </row>
    <row r="742" spans="1:18" x14ac:dyDescent="0.25">
      <c r="A742" s="52"/>
      <c r="B742" s="53"/>
      <c r="C742" s="54"/>
      <c r="D742" s="54"/>
      <c r="E742" s="54"/>
      <c r="F742" s="53"/>
      <c r="G742" s="54"/>
      <c r="H742" s="53"/>
      <c r="I742" s="51"/>
      <c r="J742" s="51"/>
      <c r="K742" s="54"/>
      <c r="L742" s="53"/>
      <c r="M742" s="54"/>
      <c r="N742" s="67"/>
      <c r="O742" s="67"/>
      <c r="P742" s="67"/>
      <c r="Q742" s="46"/>
      <c r="R742" s="30"/>
    </row>
    <row r="743" spans="1:18" x14ac:dyDescent="0.25">
      <c r="A743" s="52"/>
      <c r="B743" s="53"/>
      <c r="C743" s="54"/>
      <c r="D743" s="54"/>
      <c r="E743" s="54"/>
      <c r="F743" s="53"/>
      <c r="G743" s="54"/>
      <c r="H743" s="53"/>
      <c r="I743" s="51"/>
      <c r="J743" s="51"/>
      <c r="K743" s="54"/>
      <c r="L743" s="53"/>
      <c r="M743" s="54"/>
      <c r="N743" s="67"/>
      <c r="O743" s="67"/>
      <c r="P743" s="67"/>
      <c r="Q743" s="46"/>
      <c r="R743" s="30"/>
    </row>
    <row r="744" spans="1:18" x14ac:dyDescent="0.25">
      <c r="A744" s="52"/>
      <c r="B744" s="53"/>
      <c r="C744" s="54"/>
      <c r="D744" s="54"/>
      <c r="E744" s="54"/>
      <c r="F744" s="53"/>
      <c r="G744" s="54"/>
      <c r="H744" s="53"/>
      <c r="I744" s="51"/>
      <c r="J744" s="51"/>
      <c r="K744" s="54"/>
      <c r="L744" s="53"/>
      <c r="M744" s="54"/>
      <c r="N744" s="67"/>
      <c r="O744" s="67"/>
      <c r="P744" s="67"/>
      <c r="Q744" s="46"/>
      <c r="R744" s="30"/>
    </row>
    <row r="745" spans="1:18" x14ac:dyDescent="0.25">
      <c r="A745" s="52"/>
      <c r="B745" s="53"/>
      <c r="C745" s="54"/>
      <c r="D745" s="54"/>
      <c r="E745" s="54"/>
      <c r="F745" s="53"/>
      <c r="G745" s="54"/>
      <c r="H745" s="53"/>
      <c r="I745" s="51"/>
      <c r="J745" s="51"/>
      <c r="K745" s="54"/>
      <c r="L745" s="53"/>
      <c r="M745" s="54"/>
      <c r="N745" s="67"/>
      <c r="O745" s="67"/>
      <c r="P745" s="67"/>
      <c r="Q745" s="46"/>
      <c r="R745" s="30"/>
    </row>
    <row r="746" spans="1:18" x14ac:dyDescent="0.25">
      <c r="A746" s="52"/>
      <c r="B746" s="53"/>
      <c r="C746" s="54"/>
      <c r="D746" s="54"/>
      <c r="E746" s="54"/>
      <c r="F746" s="53"/>
      <c r="G746" s="54"/>
      <c r="H746" s="52"/>
      <c r="I746" s="51"/>
      <c r="J746" s="51"/>
      <c r="K746" s="54"/>
      <c r="L746" s="53"/>
      <c r="M746" s="54"/>
      <c r="N746" s="67"/>
      <c r="O746" s="67"/>
      <c r="P746" s="67"/>
      <c r="Q746" s="46"/>
      <c r="R746" s="30"/>
    </row>
    <row r="747" spans="1:18" x14ac:dyDescent="0.25">
      <c r="A747" s="52"/>
      <c r="B747" s="53"/>
      <c r="C747" s="54"/>
      <c r="D747" s="54"/>
      <c r="E747" s="54"/>
      <c r="F747" s="53"/>
      <c r="G747" s="54"/>
      <c r="H747" s="52"/>
      <c r="I747" s="51"/>
      <c r="J747" s="51"/>
      <c r="K747" s="54"/>
      <c r="L747" s="53"/>
      <c r="M747" s="54"/>
      <c r="N747" s="67"/>
      <c r="O747" s="67"/>
      <c r="P747" s="67"/>
      <c r="Q747" s="46"/>
      <c r="R747" s="30"/>
    </row>
    <row r="748" spans="1:18" x14ac:dyDescent="0.25">
      <c r="A748" s="52"/>
      <c r="B748" s="53"/>
      <c r="C748" s="54"/>
      <c r="D748" s="54"/>
      <c r="E748" s="54"/>
      <c r="F748" s="53"/>
      <c r="G748" s="54"/>
      <c r="H748" s="52"/>
      <c r="I748" s="51"/>
      <c r="J748" s="51"/>
      <c r="K748" s="54"/>
      <c r="L748" s="53"/>
      <c r="M748" s="54"/>
      <c r="N748" s="68"/>
      <c r="O748" s="68"/>
      <c r="P748" s="68"/>
      <c r="Q748" s="46"/>
      <c r="R748" s="30"/>
    </row>
    <row r="749" spans="1:18" x14ac:dyDescent="0.25">
      <c r="A749" s="52"/>
      <c r="B749" s="53"/>
      <c r="C749" s="54"/>
      <c r="D749" s="54"/>
      <c r="E749" s="54"/>
      <c r="F749" s="53"/>
      <c r="G749" s="54"/>
      <c r="H749" s="53"/>
      <c r="I749" s="51"/>
      <c r="J749" s="51"/>
      <c r="K749" s="54"/>
      <c r="L749" s="53"/>
      <c r="M749" s="54"/>
      <c r="N749" s="67"/>
      <c r="O749" s="67"/>
      <c r="P749" s="67"/>
      <c r="Q749" s="46"/>
      <c r="R749" s="30"/>
    </row>
    <row r="750" spans="1:18" x14ac:dyDescent="0.25">
      <c r="A750" s="52"/>
      <c r="B750" s="53"/>
      <c r="C750" s="54"/>
      <c r="D750" s="54"/>
      <c r="E750" s="54"/>
      <c r="F750" s="53"/>
      <c r="G750" s="54"/>
      <c r="H750" s="53"/>
      <c r="I750" s="51"/>
      <c r="J750" s="51"/>
      <c r="K750" s="54"/>
      <c r="L750" s="53"/>
      <c r="M750" s="54"/>
      <c r="N750" s="68"/>
      <c r="O750" s="68"/>
      <c r="P750" s="68"/>
      <c r="Q750" s="46"/>
      <c r="R750" s="30"/>
    </row>
    <row r="751" spans="1:18" x14ac:dyDescent="0.25">
      <c r="A751" s="52"/>
      <c r="B751" s="53"/>
      <c r="C751" s="54"/>
      <c r="D751" s="54"/>
      <c r="E751" s="54"/>
      <c r="F751" s="53"/>
      <c r="G751" s="54"/>
      <c r="H751" s="53"/>
      <c r="I751" s="53"/>
      <c r="J751" s="53"/>
      <c r="K751" s="54"/>
      <c r="L751" s="53"/>
      <c r="M751" s="54"/>
      <c r="N751" s="68"/>
      <c r="O751" s="68"/>
      <c r="P751" s="68"/>
      <c r="Q751" s="46"/>
      <c r="R751" s="30"/>
    </row>
    <row r="752" spans="1:18" x14ac:dyDescent="0.25">
      <c r="A752" s="52"/>
      <c r="B752" s="53"/>
      <c r="C752" s="54"/>
      <c r="D752" s="54"/>
      <c r="E752" s="54"/>
      <c r="F752" s="53"/>
      <c r="G752" s="54"/>
      <c r="H752" s="53"/>
      <c r="I752" s="51"/>
      <c r="J752" s="51"/>
      <c r="K752" s="54"/>
      <c r="L752" s="53"/>
      <c r="M752" s="54"/>
      <c r="N752" s="67"/>
      <c r="O752" s="67"/>
      <c r="P752" s="67"/>
      <c r="Q752" s="45"/>
      <c r="R752" s="30"/>
    </row>
    <row r="753" spans="1:18" x14ac:dyDescent="0.25">
      <c r="A753" s="52"/>
      <c r="B753" s="53"/>
      <c r="C753" s="54"/>
      <c r="D753" s="54"/>
      <c r="E753" s="54"/>
      <c r="F753" s="53"/>
      <c r="G753" s="54"/>
      <c r="H753" s="57"/>
      <c r="I753" s="51"/>
      <c r="J753" s="51"/>
      <c r="K753" s="54"/>
      <c r="L753" s="53"/>
      <c r="M753" s="54"/>
      <c r="N753" s="67"/>
      <c r="O753" s="67"/>
      <c r="P753" s="67"/>
      <c r="Q753" s="45"/>
      <c r="R753" s="30"/>
    </row>
    <row r="754" spans="1:18" x14ac:dyDescent="0.25">
      <c r="A754" s="52"/>
      <c r="B754" s="53"/>
      <c r="C754" s="54"/>
      <c r="D754" s="54"/>
      <c r="E754" s="54"/>
      <c r="F754" s="53"/>
      <c r="G754" s="54"/>
      <c r="H754" s="57"/>
      <c r="I754" s="53"/>
      <c r="J754" s="53"/>
      <c r="K754" s="54"/>
      <c r="L754" s="53"/>
      <c r="M754" s="54"/>
      <c r="N754" s="67"/>
      <c r="O754" s="67"/>
      <c r="P754" s="67"/>
      <c r="Q754" s="45"/>
      <c r="R754" s="30"/>
    </row>
    <row r="755" spans="1:18" x14ac:dyDescent="0.25">
      <c r="A755" s="52"/>
      <c r="B755" s="55"/>
      <c r="C755" s="58"/>
      <c r="D755" s="58"/>
      <c r="E755" s="54"/>
      <c r="F755" s="53"/>
      <c r="G755" s="54"/>
      <c r="H755" s="57"/>
      <c r="I755" s="53"/>
      <c r="J755" s="53"/>
      <c r="K755" s="54"/>
      <c r="L755" s="53"/>
      <c r="M755" s="54"/>
      <c r="N755" s="67"/>
      <c r="O755" s="67"/>
      <c r="P755" s="67"/>
      <c r="Q755" s="45"/>
      <c r="R755" s="30"/>
    </row>
    <row r="756" spans="1:18" x14ac:dyDescent="0.25">
      <c r="A756" s="52"/>
      <c r="B756" s="55"/>
      <c r="C756" s="58"/>
      <c r="D756" s="58"/>
      <c r="E756" s="54"/>
      <c r="F756" s="53"/>
      <c r="G756" s="54"/>
      <c r="H756" s="57"/>
      <c r="I756" s="53"/>
      <c r="J756" s="59"/>
      <c r="K756" s="54"/>
      <c r="L756" s="53"/>
      <c r="M756" s="54"/>
      <c r="N756" s="52"/>
      <c r="O756" s="68"/>
      <c r="P756" s="68"/>
      <c r="Q756" s="45"/>
    </row>
    <row r="757" spans="1:18" x14ac:dyDescent="0.25">
      <c r="A757" s="52"/>
      <c r="B757" s="55"/>
      <c r="C757" s="58"/>
      <c r="D757" s="58"/>
      <c r="E757" s="54"/>
      <c r="F757" s="53"/>
      <c r="G757" s="54"/>
      <c r="H757" s="57"/>
      <c r="I757" s="55"/>
      <c r="J757" s="55"/>
      <c r="K757" s="54"/>
      <c r="L757" s="53"/>
      <c r="M757" s="54"/>
      <c r="N757" s="52"/>
      <c r="O757" s="65"/>
      <c r="P757" s="65"/>
      <c r="Q757" s="45"/>
    </row>
    <row r="758" spans="1:18" x14ac:dyDescent="0.25">
      <c r="A758" s="52"/>
      <c r="B758" s="55"/>
      <c r="C758" s="58"/>
      <c r="D758" s="58"/>
      <c r="E758" s="54"/>
      <c r="F758" s="53"/>
      <c r="G758" s="54"/>
      <c r="H758" s="52"/>
      <c r="I758" s="55"/>
      <c r="J758" s="55"/>
      <c r="K758" s="54"/>
      <c r="L758" s="53"/>
      <c r="M758" s="54"/>
      <c r="N758" s="52"/>
      <c r="O758" s="65"/>
      <c r="P758" s="65"/>
      <c r="Q758" s="45"/>
    </row>
    <row r="759" spans="1:18" x14ac:dyDescent="0.25">
      <c r="A759" s="52"/>
      <c r="B759" s="55"/>
      <c r="C759" s="58"/>
      <c r="D759" s="58"/>
      <c r="E759" s="54"/>
      <c r="F759" s="53"/>
      <c r="G759" s="54"/>
      <c r="H759" s="52"/>
      <c r="I759" s="55"/>
      <c r="J759" s="55"/>
      <c r="K759" s="54"/>
      <c r="L759" s="53"/>
      <c r="M759" s="54"/>
      <c r="N759" s="65"/>
      <c r="O759" s="65"/>
      <c r="P759" s="65"/>
      <c r="Q759" s="45"/>
    </row>
    <row r="760" spans="1:18" x14ac:dyDescent="0.25">
      <c r="A760" s="52"/>
      <c r="B760" s="55"/>
      <c r="C760" s="58"/>
      <c r="D760" s="58"/>
      <c r="E760" s="54"/>
      <c r="F760" s="53"/>
      <c r="G760" s="54"/>
      <c r="H760" s="52"/>
      <c r="I760" s="55"/>
      <c r="J760" s="55"/>
      <c r="K760" s="54"/>
      <c r="L760" s="53"/>
      <c r="M760" s="54"/>
      <c r="N760" s="65"/>
      <c r="O760" s="65"/>
      <c r="P760" s="65"/>
      <c r="Q760" s="45"/>
    </row>
    <row r="761" spans="1:18" x14ac:dyDescent="0.25">
      <c r="A761" s="52"/>
      <c r="B761" s="55"/>
      <c r="C761" s="58"/>
      <c r="D761" s="58"/>
      <c r="E761" s="54"/>
      <c r="F761" s="53"/>
      <c r="G761" s="54"/>
      <c r="H761" s="52"/>
      <c r="I761" s="55"/>
      <c r="J761" s="55"/>
      <c r="K761" s="54"/>
      <c r="L761" s="53"/>
      <c r="M761" s="54"/>
      <c r="N761" s="65"/>
      <c r="O761" s="65"/>
      <c r="P761" s="65"/>
      <c r="Q761" s="45"/>
    </row>
    <row r="762" spans="1:18" x14ac:dyDescent="0.25">
      <c r="A762" s="52"/>
      <c r="B762" s="55"/>
      <c r="C762" s="58"/>
      <c r="D762" s="58"/>
      <c r="E762" s="54"/>
      <c r="F762" s="53"/>
      <c r="G762" s="54"/>
      <c r="H762" s="54"/>
      <c r="I762" s="55"/>
      <c r="J762" s="55"/>
      <c r="K762" s="54"/>
      <c r="L762" s="53"/>
      <c r="M762" s="54"/>
      <c r="N762" s="65"/>
      <c r="O762" s="65"/>
      <c r="P762" s="65"/>
      <c r="Q762" s="45"/>
    </row>
    <row r="763" spans="1:18" x14ac:dyDescent="0.25">
      <c r="A763" s="52"/>
      <c r="B763" s="55"/>
      <c r="C763" s="58"/>
      <c r="D763" s="58"/>
      <c r="E763" s="54"/>
      <c r="F763" s="53"/>
      <c r="G763" s="54"/>
      <c r="H763" s="54"/>
      <c r="I763" s="55"/>
      <c r="J763" s="55"/>
      <c r="K763" s="54"/>
      <c r="L763" s="53"/>
      <c r="M763" s="54"/>
      <c r="N763" s="68"/>
      <c r="O763" s="65"/>
      <c r="P763" s="65"/>
      <c r="Q763" s="45"/>
    </row>
    <row r="764" spans="1:18" x14ac:dyDescent="0.25">
      <c r="A764" s="52"/>
      <c r="B764" s="55"/>
      <c r="C764" s="58"/>
      <c r="D764" s="58"/>
      <c r="E764" s="54"/>
      <c r="F764" s="53"/>
      <c r="G764" s="54"/>
      <c r="H764" s="54"/>
      <c r="I764" s="55"/>
      <c r="J764" s="55"/>
      <c r="K764" s="54"/>
      <c r="L764" s="53"/>
      <c r="M764" s="54"/>
      <c r="N764" s="67"/>
      <c r="O764" s="67"/>
      <c r="P764" s="67"/>
      <c r="Q764" s="45"/>
      <c r="R764" s="30"/>
    </row>
    <row r="765" spans="1:18" x14ac:dyDescent="0.25">
      <c r="A765" s="52"/>
      <c r="B765" s="55"/>
      <c r="C765" s="58"/>
      <c r="D765" s="58"/>
      <c r="E765" s="54"/>
      <c r="F765" s="53"/>
      <c r="G765" s="54"/>
      <c r="H765" s="54"/>
      <c r="I765" s="54"/>
      <c r="J765" s="55"/>
      <c r="K765" s="54"/>
      <c r="L765" s="53"/>
      <c r="M765" s="54"/>
      <c r="N765" s="67"/>
      <c r="O765" s="67"/>
      <c r="P765" s="67"/>
      <c r="Q765" s="45"/>
      <c r="R765" s="30"/>
    </row>
    <row r="766" spans="1:18" ht="15" x14ac:dyDescent="0.25">
      <c r="A766" s="52"/>
      <c r="B766" s="55"/>
      <c r="C766" s="58"/>
      <c r="D766" s="58"/>
      <c r="E766" s="54"/>
      <c r="F766" s="53"/>
      <c r="G766" s="54"/>
      <c r="H766" s="54"/>
      <c r="I766" s="54"/>
      <c r="J766" s="60"/>
      <c r="K766" s="54"/>
      <c r="L766" s="53"/>
      <c r="M766" s="54"/>
      <c r="N766" s="67"/>
      <c r="O766" s="67"/>
      <c r="P766" s="67"/>
      <c r="Q766" s="45"/>
      <c r="R766" s="30"/>
    </row>
    <row r="767" spans="1:18" x14ac:dyDescent="0.25">
      <c r="A767" s="52"/>
      <c r="B767" s="55"/>
      <c r="C767" s="58"/>
      <c r="D767" s="58"/>
      <c r="E767" s="54"/>
      <c r="F767" s="53"/>
      <c r="G767" s="54"/>
      <c r="H767" s="53"/>
      <c r="I767" s="53"/>
      <c r="J767" s="53"/>
      <c r="K767" s="54"/>
      <c r="L767" s="53"/>
      <c r="M767" s="54"/>
      <c r="N767" s="67"/>
      <c r="O767" s="67"/>
      <c r="P767" s="67"/>
      <c r="Q767" s="45"/>
      <c r="R767" s="30"/>
    </row>
    <row r="768" spans="1:18" ht="15" x14ac:dyDescent="0.25">
      <c r="A768" s="52"/>
      <c r="B768" s="60"/>
      <c r="C768" s="64"/>
      <c r="D768" s="64"/>
      <c r="E768" s="60"/>
      <c r="F768" s="57"/>
      <c r="G768" s="57"/>
      <c r="H768" s="82"/>
      <c r="I768" s="82"/>
      <c r="J768" s="60"/>
      <c r="K768" s="60"/>
      <c r="L768" s="60"/>
      <c r="M768" s="60"/>
      <c r="N768" s="65"/>
      <c r="O768" s="65"/>
      <c r="P768" s="65"/>
      <c r="Q768" s="45"/>
    </row>
    <row r="769" spans="1:18" x14ac:dyDescent="0.25">
      <c r="A769" s="52"/>
      <c r="B769" s="83"/>
      <c r="C769" s="83"/>
      <c r="D769" s="83"/>
      <c r="E769" s="83"/>
      <c r="F769" s="83"/>
      <c r="G769" s="83"/>
      <c r="H769" s="52"/>
      <c r="I769" s="83"/>
      <c r="J769" s="83"/>
      <c r="K769" s="83"/>
      <c r="L769" s="83"/>
      <c r="M769" s="83"/>
      <c r="N769" s="66"/>
      <c r="O769" s="66"/>
      <c r="P769" s="67"/>
      <c r="Q769" s="45"/>
    </row>
    <row r="770" spans="1:18" x14ac:dyDescent="0.25">
      <c r="A770" s="52"/>
      <c r="B770" s="53"/>
      <c r="C770" s="54"/>
      <c r="D770" s="54"/>
      <c r="E770" s="53"/>
      <c r="F770" s="53"/>
      <c r="G770" s="53"/>
      <c r="H770" s="53"/>
      <c r="I770" s="55"/>
      <c r="J770" s="56"/>
      <c r="K770" s="54"/>
      <c r="L770" s="53"/>
      <c r="M770" s="54"/>
      <c r="N770" s="67"/>
      <c r="O770" s="67"/>
      <c r="P770" s="67"/>
      <c r="Q770" s="45"/>
      <c r="R770" s="30"/>
    </row>
    <row r="771" spans="1:18" x14ac:dyDescent="0.25">
      <c r="A771" s="52"/>
      <c r="B771" s="53"/>
      <c r="C771" s="54"/>
      <c r="D771" s="54"/>
      <c r="E771" s="54"/>
      <c r="F771" s="53"/>
      <c r="G771" s="54"/>
      <c r="H771" s="53"/>
      <c r="I771" s="51"/>
      <c r="J771" s="51"/>
      <c r="K771" s="54"/>
      <c r="L771" s="53"/>
      <c r="M771" s="54"/>
      <c r="N771" s="67"/>
      <c r="O771" s="67"/>
      <c r="P771" s="67"/>
      <c r="Q771" s="46"/>
      <c r="R771" s="30"/>
    </row>
    <row r="772" spans="1:18" x14ac:dyDescent="0.25">
      <c r="A772" s="52"/>
      <c r="B772" s="53"/>
      <c r="C772" s="54"/>
      <c r="D772" s="54"/>
      <c r="E772" s="54"/>
      <c r="F772" s="53"/>
      <c r="G772" s="54"/>
      <c r="H772" s="53"/>
      <c r="I772" s="51"/>
      <c r="J772" s="51"/>
      <c r="K772" s="54"/>
      <c r="L772" s="53"/>
      <c r="M772" s="54"/>
      <c r="N772" s="67"/>
      <c r="O772" s="67"/>
      <c r="P772" s="67"/>
      <c r="Q772" s="46"/>
      <c r="R772" s="30"/>
    </row>
    <row r="773" spans="1:18" x14ac:dyDescent="0.25">
      <c r="A773" s="52"/>
      <c r="B773" s="53"/>
      <c r="C773" s="54"/>
      <c r="D773" s="54"/>
      <c r="E773" s="54"/>
      <c r="F773" s="53"/>
      <c r="G773" s="54"/>
      <c r="H773" s="53"/>
      <c r="I773" s="51"/>
      <c r="J773" s="51"/>
      <c r="K773" s="54"/>
      <c r="L773" s="53"/>
      <c r="M773" s="54"/>
      <c r="N773" s="67"/>
      <c r="O773" s="67"/>
      <c r="P773" s="67"/>
      <c r="Q773" s="46"/>
      <c r="R773" s="30"/>
    </row>
    <row r="774" spans="1:18" x14ac:dyDescent="0.25">
      <c r="A774" s="52"/>
      <c r="B774" s="53"/>
      <c r="C774" s="54"/>
      <c r="D774" s="54"/>
      <c r="E774" s="54"/>
      <c r="F774" s="53"/>
      <c r="G774" s="54"/>
      <c r="H774" s="53"/>
      <c r="I774" s="51"/>
      <c r="J774" s="51"/>
      <c r="K774" s="54"/>
      <c r="L774" s="53"/>
      <c r="M774" s="54"/>
      <c r="N774" s="67"/>
      <c r="O774" s="67"/>
      <c r="P774" s="67"/>
      <c r="Q774" s="46"/>
      <c r="R774" s="30"/>
    </row>
    <row r="775" spans="1:18" x14ac:dyDescent="0.25">
      <c r="A775" s="52"/>
      <c r="B775" s="53"/>
      <c r="C775" s="54"/>
      <c r="D775" s="54"/>
      <c r="E775" s="54"/>
      <c r="F775" s="53"/>
      <c r="G775" s="54"/>
      <c r="H775" s="53"/>
      <c r="I775" s="51"/>
      <c r="J775" s="51"/>
      <c r="K775" s="54"/>
      <c r="L775" s="53"/>
      <c r="M775" s="54"/>
      <c r="N775" s="67"/>
      <c r="O775" s="67"/>
      <c r="P775" s="67"/>
      <c r="Q775" s="46"/>
      <c r="R775" s="30"/>
    </row>
    <row r="776" spans="1:18" x14ac:dyDescent="0.25">
      <c r="A776" s="52"/>
      <c r="B776" s="53"/>
      <c r="C776" s="54"/>
      <c r="D776" s="54"/>
      <c r="E776" s="54"/>
      <c r="F776" s="53"/>
      <c r="G776" s="54"/>
      <c r="H776" s="52"/>
      <c r="I776" s="51"/>
      <c r="J776" s="51"/>
      <c r="K776" s="54"/>
      <c r="L776" s="53"/>
      <c r="M776" s="54"/>
      <c r="N776" s="67"/>
      <c r="O776" s="67"/>
      <c r="P776" s="67"/>
      <c r="Q776" s="46"/>
      <c r="R776" s="30"/>
    </row>
    <row r="777" spans="1:18" x14ac:dyDescent="0.25">
      <c r="A777" s="52"/>
      <c r="B777" s="53"/>
      <c r="C777" s="54"/>
      <c r="D777" s="54"/>
      <c r="E777" s="54"/>
      <c r="F777" s="53"/>
      <c r="G777" s="54"/>
      <c r="H777" s="52"/>
      <c r="I777" s="51"/>
      <c r="J777" s="51"/>
      <c r="K777" s="54"/>
      <c r="L777" s="53"/>
      <c r="M777" s="54"/>
      <c r="N777" s="67"/>
      <c r="O777" s="67"/>
      <c r="P777" s="67"/>
      <c r="Q777" s="46"/>
      <c r="R777" s="30"/>
    </row>
    <row r="778" spans="1:18" x14ac:dyDescent="0.25">
      <c r="A778" s="52"/>
      <c r="B778" s="53"/>
      <c r="C778" s="54"/>
      <c r="D778" s="54"/>
      <c r="E778" s="54"/>
      <c r="F778" s="53"/>
      <c r="G778" s="54"/>
      <c r="H778" s="52"/>
      <c r="I778" s="51"/>
      <c r="J778" s="51"/>
      <c r="K778" s="54"/>
      <c r="L778" s="53"/>
      <c r="M778" s="54"/>
      <c r="N778" s="68"/>
      <c r="O778" s="68"/>
      <c r="P778" s="68"/>
      <c r="Q778" s="46"/>
      <c r="R778" s="30"/>
    </row>
    <row r="779" spans="1:18" x14ac:dyDescent="0.25">
      <c r="A779" s="52"/>
      <c r="B779" s="53"/>
      <c r="C779" s="54"/>
      <c r="D779" s="54"/>
      <c r="E779" s="54"/>
      <c r="F779" s="53"/>
      <c r="G779" s="54"/>
      <c r="H779" s="53"/>
      <c r="I779" s="51"/>
      <c r="J779" s="51"/>
      <c r="K779" s="54"/>
      <c r="L779" s="53"/>
      <c r="M779" s="54"/>
      <c r="N779" s="67"/>
      <c r="O779" s="67"/>
      <c r="P779" s="67"/>
      <c r="Q779" s="46"/>
      <c r="R779" s="30"/>
    </row>
    <row r="780" spans="1:18" x14ac:dyDescent="0.25">
      <c r="A780" s="52"/>
      <c r="B780" s="53"/>
      <c r="C780" s="54"/>
      <c r="D780" s="54"/>
      <c r="E780" s="54"/>
      <c r="F780" s="53"/>
      <c r="G780" s="54"/>
      <c r="H780" s="53"/>
      <c r="I780" s="51"/>
      <c r="J780" s="51"/>
      <c r="K780" s="54"/>
      <c r="L780" s="53"/>
      <c r="M780" s="54"/>
      <c r="N780" s="68"/>
      <c r="O780" s="68"/>
      <c r="P780" s="68"/>
      <c r="Q780" s="46"/>
      <c r="R780" s="30"/>
    </row>
    <row r="781" spans="1:18" x14ac:dyDescent="0.25">
      <c r="A781" s="52"/>
      <c r="B781" s="53"/>
      <c r="C781" s="54"/>
      <c r="D781" s="54"/>
      <c r="E781" s="54"/>
      <c r="F781" s="53"/>
      <c r="G781" s="54"/>
      <c r="H781" s="53"/>
      <c r="I781" s="53"/>
      <c r="J781" s="53"/>
      <c r="K781" s="54"/>
      <c r="L781" s="53"/>
      <c r="M781" s="54"/>
      <c r="N781" s="68"/>
      <c r="O781" s="68"/>
      <c r="P781" s="68"/>
      <c r="Q781" s="46"/>
      <c r="R781" s="30"/>
    </row>
    <row r="782" spans="1:18" x14ac:dyDescent="0.25">
      <c r="A782" s="52"/>
      <c r="B782" s="53"/>
      <c r="C782" s="54"/>
      <c r="D782" s="54"/>
      <c r="E782" s="54"/>
      <c r="F782" s="53"/>
      <c r="G782" s="54"/>
      <c r="H782" s="53"/>
      <c r="I782" s="51"/>
      <c r="J782" s="51"/>
      <c r="K782" s="54"/>
      <c r="L782" s="53"/>
      <c r="M782" s="54"/>
      <c r="N782" s="67"/>
      <c r="O782" s="67"/>
      <c r="P782" s="67"/>
      <c r="Q782" s="45"/>
      <c r="R782" s="30"/>
    </row>
    <row r="783" spans="1:18" x14ac:dyDescent="0.25">
      <c r="A783" s="52"/>
      <c r="B783" s="53"/>
      <c r="C783" s="54"/>
      <c r="D783" s="54"/>
      <c r="E783" s="54"/>
      <c r="F783" s="53"/>
      <c r="G783" s="54"/>
      <c r="H783" s="57"/>
      <c r="I783" s="51"/>
      <c r="J783" s="51"/>
      <c r="K783" s="54"/>
      <c r="L783" s="53"/>
      <c r="M783" s="54"/>
      <c r="N783" s="67"/>
      <c r="O783" s="67"/>
      <c r="P783" s="67"/>
      <c r="Q783" s="45"/>
      <c r="R783" s="30"/>
    </row>
    <row r="784" spans="1:18" x14ac:dyDescent="0.25">
      <c r="A784" s="52"/>
      <c r="B784" s="53"/>
      <c r="C784" s="54"/>
      <c r="D784" s="54"/>
      <c r="E784" s="54"/>
      <c r="F784" s="53"/>
      <c r="G784" s="54"/>
      <c r="H784" s="57"/>
      <c r="I784" s="53"/>
      <c r="J784" s="53"/>
      <c r="K784" s="54"/>
      <c r="L784" s="53"/>
      <c r="M784" s="54"/>
      <c r="N784" s="67"/>
      <c r="O784" s="67"/>
      <c r="P784" s="67"/>
      <c r="Q784" s="45"/>
      <c r="R784" s="30"/>
    </row>
    <row r="785" spans="1:18" x14ac:dyDescent="0.25">
      <c r="A785" s="52"/>
      <c r="B785" s="55"/>
      <c r="C785" s="58"/>
      <c r="D785" s="58"/>
      <c r="E785" s="54"/>
      <c r="F785" s="53"/>
      <c r="G785" s="54"/>
      <c r="H785" s="57"/>
      <c r="I785" s="53"/>
      <c r="J785" s="53"/>
      <c r="K785" s="54"/>
      <c r="L785" s="53"/>
      <c r="M785" s="54"/>
      <c r="N785" s="67"/>
      <c r="O785" s="67"/>
      <c r="P785" s="67"/>
      <c r="Q785" s="45"/>
      <c r="R785" s="30"/>
    </row>
    <row r="786" spans="1:18" x14ac:dyDescent="0.25">
      <c r="A786" s="52"/>
      <c r="B786" s="55"/>
      <c r="C786" s="58"/>
      <c r="D786" s="58"/>
      <c r="E786" s="54"/>
      <c r="F786" s="53"/>
      <c r="G786" s="54"/>
      <c r="H786" s="57"/>
      <c r="I786" s="53"/>
      <c r="J786" s="59"/>
      <c r="K786" s="54"/>
      <c r="L786" s="53"/>
      <c r="M786" s="54"/>
      <c r="N786" s="52"/>
      <c r="O786" s="68"/>
      <c r="P786" s="68"/>
      <c r="Q786" s="45"/>
    </row>
    <row r="787" spans="1:18" x14ac:dyDescent="0.25">
      <c r="A787" s="52"/>
      <c r="B787" s="55"/>
      <c r="C787" s="58"/>
      <c r="D787" s="58"/>
      <c r="E787" s="54"/>
      <c r="F787" s="53"/>
      <c r="G787" s="54"/>
      <c r="H787" s="57"/>
      <c r="I787" s="55"/>
      <c r="J787" s="55"/>
      <c r="K787" s="54"/>
      <c r="L787" s="53"/>
      <c r="M787" s="54"/>
      <c r="N787" s="52"/>
      <c r="O787" s="65"/>
      <c r="P787" s="65"/>
      <c r="Q787" s="45"/>
    </row>
    <row r="788" spans="1:18" x14ac:dyDescent="0.25">
      <c r="A788" s="52"/>
      <c r="B788" s="55"/>
      <c r="C788" s="58"/>
      <c r="D788" s="58"/>
      <c r="E788" s="54"/>
      <c r="F788" s="53"/>
      <c r="G788" s="54"/>
      <c r="H788" s="52"/>
      <c r="I788" s="55"/>
      <c r="J788" s="55"/>
      <c r="K788" s="54"/>
      <c r="L788" s="53"/>
      <c r="M788" s="54"/>
      <c r="N788" s="52"/>
      <c r="O788" s="65"/>
      <c r="P788" s="65"/>
      <c r="Q788" s="45"/>
    </row>
    <row r="789" spans="1:18" x14ac:dyDescent="0.25">
      <c r="A789" s="52"/>
      <c r="B789" s="55"/>
      <c r="C789" s="58"/>
      <c r="D789" s="58"/>
      <c r="E789" s="54"/>
      <c r="F789" s="53"/>
      <c r="G789" s="54"/>
      <c r="H789" s="52"/>
      <c r="I789" s="55"/>
      <c r="J789" s="55"/>
      <c r="K789" s="54"/>
      <c r="L789" s="53"/>
      <c r="M789" s="54"/>
      <c r="N789" s="65"/>
      <c r="O789" s="65"/>
      <c r="P789" s="65"/>
      <c r="Q789" s="45"/>
    </row>
    <row r="790" spans="1:18" x14ac:dyDescent="0.25">
      <c r="A790" s="52"/>
      <c r="B790" s="55"/>
      <c r="C790" s="58"/>
      <c r="D790" s="58"/>
      <c r="E790" s="54"/>
      <c r="F790" s="53"/>
      <c r="G790" s="54"/>
      <c r="H790" s="52"/>
      <c r="I790" s="55"/>
      <c r="J790" s="55"/>
      <c r="K790" s="54"/>
      <c r="L790" s="53"/>
      <c r="M790" s="54"/>
      <c r="N790" s="65"/>
      <c r="O790" s="65"/>
      <c r="P790" s="65"/>
      <c r="Q790" s="45"/>
    </row>
    <row r="791" spans="1:18" x14ac:dyDescent="0.25">
      <c r="A791" s="52"/>
      <c r="B791" s="55"/>
      <c r="C791" s="58"/>
      <c r="D791" s="58"/>
      <c r="E791" s="54"/>
      <c r="F791" s="53"/>
      <c r="G791" s="54"/>
      <c r="H791" s="52"/>
      <c r="I791" s="55"/>
      <c r="J791" s="55"/>
      <c r="K791" s="54"/>
      <c r="L791" s="53"/>
      <c r="M791" s="54"/>
      <c r="N791" s="65"/>
      <c r="O791" s="65"/>
      <c r="P791" s="65"/>
      <c r="Q791" s="45"/>
    </row>
    <row r="792" spans="1:18" x14ac:dyDescent="0.25">
      <c r="A792" s="52"/>
      <c r="B792" s="55"/>
      <c r="C792" s="58"/>
      <c r="D792" s="58"/>
      <c r="E792" s="54"/>
      <c r="F792" s="53"/>
      <c r="G792" s="54"/>
      <c r="H792" s="54"/>
      <c r="I792" s="55"/>
      <c r="J792" s="55"/>
      <c r="K792" s="54"/>
      <c r="L792" s="53"/>
      <c r="M792" s="54"/>
      <c r="N792" s="65"/>
      <c r="O792" s="65"/>
      <c r="P792" s="65"/>
      <c r="Q792" s="45"/>
    </row>
    <row r="793" spans="1:18" x14ac:dyDescent="0.25">
      <c r="A793" s="52"/>
      <c r="B793" s="55"/>
      <c r="C793" s="58"/>
      <c r="D793" s="58"/>
      <c r="E793" s="54"/>
      <c r="F793" s="53"/>
      <c r="G793" s="54"/>
      <c r="H793" s="54"/>
      <c r="I793" s="55"/>
      <c r="J793" s="55"/>
      <c r="K793" s="54"/>
      <c r="L793" s="53"/>
      <c r="M793" s="54"/>
      <c r="N793" s="68"/>
      <c r="O793" s="65"/>
      <c r="P793" s="65"/>
      <c r="Q793" s="45"/>
    </row>
    <row r="794" spans="1:18" x14ac:dyDescent="0.25">
      <c r="A794" s="52"/>
      <c r="B794" s="55"/>
      <c r="C794" s="58"/>
      <c r="D794" s="58"/>
      <c r="E794" s="54"/>
      <c r="F794" s="53"/>
      <c r="G794" s="54"/>
      <c r="H794" s="54"/>
      <c r="I794" s="55"/>
      <c r="J794" s="55"/>
      <c r="K794" s="54"/>
      <c r="L794" s="53"/>
      <c r="M794" s="54"/>
      <c r="N794" s="67"/>
      <c r="O794" s="67"/>
      <c r="P794" s="67"/>
      <c r="Q794" s="45"/>
      <c r="R794" s="30"/>
    </row>
    <row r="795" spans="1:18" x14ac:dyDescent="0.25">
      <c r="A795" s="52"/>
      <c r="B795" s="55"/>
      <c r="C795" s="58"/>
      <c r="D795" s="58"/>
      <c r="E795" s="54"/>
      <c r="F795" s="53"/>
      <c r="G795" s="54"/>
      <c r="H795" s="54"/>
      <c r="I795" s="54"/>
      <c r="J795" s="55"/>
      <c r="K795" s="54"/>
      <c r="L795" s="53"/>
      <c r="M795" s="54"/>
      <c r="N795" s="67"/>
      <c r="O795" s="67"/>
      <c r="P795" s="67"/>
      <c r="Q795" s="45"/>
      <c r="R795" s="30"/>
    </row>
    <row r="796" spans="1:18" ht="15" x14ac:dyDescent="0.25">
      <c r="A796" s="52"/>
      <c r="B796" s="55"/>
      <c r="C796" s="58"/>
      <c r="D796" s="58"/>
      <c r="E796" s="54"/>
      <c r="F796" s="53"/>
      <c r="G796" s="54"/>
      <c r="H796" s="54"/>
      <c r="I796" s="54"/>
      <c r="J796" s="60"/>
      <c r="K796" s="54"/>
      <c r="L796" s="53"/>
      <c r="M796" s="54"/>
      <c r="N796" s="67"/>
      <c r="O796" s="67"/>
      <c r="P796" s="67"/>
      <c r="Q796" s="45"/>
      <c r="R796" s="30"/>
    </row>
    <row r="797" spans="1:18" x14ac:dyDescent="0.25">
      <c r="A797" s="52"/>
      <c r="B797" s="55"/>
      <c r="C797" s="58"/>
      <c r="D797" s="58"/>
      <c r="E797" s="54"/>
      <c r="F797" s="53"/>
      <c r="G797" s="54"/>
      <c r="H797" s="53"/>
      <c r="I797" s="53"/>
      <c r="J797" s="53"/>
      <c r="K797" s="54"/>
      <c r="L797" s="53"/>
      <c r="M797" s="54"/>
      <c r="N797" s="67"/>
      <c r="O797" s="67"/>
      <c r="P797" s="67"/>
      <c r="Q797" s="45"/>
      <c r="R797" s="30"/>
    </row>
    <row r="798" spans="1:18" x14ac:dyDescent="0.25">
      <c r="A798" s="52"/>
      <c r="B798" s="61"/>
      <c r="C798" s="62"/>
      <c r="D798" s="62"/>
      <c r="E798" s="52"/>
      <c r="F798" s="52"/>
      <c r="G798" s="52"/>
      <c r="H798" s="52"/>
      <c r="I798" s="52"/>
      <c r="J798" s="63"/>
      <c r="K798" s="52"/>
      <c r="L798" s="52"/>
      <c r="M798" s="52"/>
      <c r="N798" s="52"/>
      <c r="O798" s="52"/>
      <c r="P798" s="52"/>
      <c r="Q798" s="45"/>
    </row>
    <row r="799" spans="1:18" ht="15" x14ac:dyDescent="0.25">
      <c r="A799" s="52"/>
      <c r="B799" s="60"/>
      <c r="C799" s="64"/>
      <c r="D799" s="64"/>
      <c r="E799" s="60"/>
      <c r="F799" s="57"/>
      <c r="G799" s="57"/>
      <c r="H799" s="82"/>
      <c r="I799" s="82"/>
      <c r="J799" s="60"/>
      <c r="K799" s="60"/>
      <c r="L799" s="60"/>
      <c r="M799" s="60"/>
      <c r="N799" s="65"/>
      <c r="O799" s="65"/>
      <c r="P799" s="65"/>
      <c r="Q799" s="45"/>
    </row>
    <row r="800" spans="1:18" x14ac:dyDescent="0.25">
      <c r="A800" s="52"/>
      <c r="B800" s="83"/>
      <c r="C800" s="83"/>
      <c r="D800" s="83"/>
      <c r="E800" s="83"/>
      <c r="F800" s="83"/>
      <c r="G800" s="83"/>
      <c r="H800" s="52"/>
      <c r="I800" s="83"/>
      <c r="J800" s="83"/>
      <c r="K800" s="83"/>
      <c r="L800" s="83"/>
      <c r="M800" s="83"/>
      <c r="N800" s="66"/>
      <c r="O800" s="66"/>
      <c r="P800" s="67"/>
      <c r="Q800" s="45"/>
    </row>
    <row r="801" spans="1:18" x14ac:dyDescent="0.25">
      <c r="A801" s="52"/>
      <c r="B801" s="53"/>
      <c r="C801" s="54"/>
      <c r="D801" s="54"/>
      <c r="E801" s="53"/>
      <c r="F801" s="53"/>
      <c r="G801" s="53"/>
      <c r="H801" s="53"/>
      <c r="I801" s="55"/>
      <c r="J801" s="56"/>
      <c r="K801" s="54"/>
      <c r="L801" s="53"/>
      <c r="M801" s="54"/>
      <c r="N801" s="67"/>
      <c r="O801" s="67"/>
      <c r="P801" s="67"/>
      <c r="Q801" s="45"/>
      <c r="R801" s="30"/>
    </row>
    <row r="802" spans="1:18" x14ac:dyDescent="0.25">
      <c r="A802" s="52"/>
      <c r="B802" s="53"/>
      <c r="C802" s="54"/>
      <c r="D802" s="54"/>
      <c r="E802" s="54"/>
      <c r="F802" s="53"/>
      <c r="G802" s="54"/>
      <c r="H802" s="53"/>
      <c r="I802" s="51"/>
      <c r="J802" s="51"/>
      <c r="K802" s="54"/>
      <c r="L802" s="53"/>
      <c r="M802" s="54"/>
      <c r="N802" s="67"/>
      <c r="O802" s="67"/>
      <c r="P802" s="67"/>
      <c r="Q802" s="46"/>
      <c r="R802" s="30"/>
    </row>
    <row r="803" spans="1:18" x14ac:dyDescent="0.25">
      <c r="A803" s="52"/>
      <c r="B803" s="53"/>
      <c r="C803" s="54"/>
      <c r="D803" s="54"/>
      <c r="E803" s="54"/>
      <c r="F803" s="53"/>
      <c r="G803" s="54"/>
      <c r="H803" s="53"/>
      <c r="I803" s="51"/>
      <c r="J803" s="51"/>
      <c r="K803" s="54"/>
      <c r="L803" s="53"/>
      <c r="M803" s="54"/>
      <c r="N803" s="67"/>
      <c r="O803" s="67"/>
      <c r="P803" s="67"/>
      <c r="Q803" s="46"/>
      <c r="R803" s="30"/>
    </row>
    <row r="804" spans="1:18" x14ac:dyDescent="0.25">
      <c r="A804" s="52"/>
      <c r="B804" s="53"/>
      <c r="C804" s="54"/>
      <c r="D804" s="54"/>
      <c r="E804" s="54"/>
      <c r="F804" s="53"/>
      <c r="G804" s="54"/>
      <c r="H804" s="53"/>
      <c r="I804" s="51"/>
      <c r="J804" s="51"/>
      <c r="K804" s="54"/>
      <c r="L804" s="53"/>
      <c r="M804" s="54"/>
      <c r="N804" s="67"/>
      <c r="O804" s="67"/>
      <c r="P804" s="67"/>
      <c r="Q804" s="46"/>
      <c r="R804" s="30"/>
    </row>
    <row r="805" spans="1:18" x14ac:dyDescent="0.25">
      <c r="A805" s="52"/>
      <c r="B805" s="53"/>
      <c r="C805" s="54"/>
      <c r="D805" s="54"/>
      <c r="E805" s="54"/>
      <c r="F805" s="53"/>
      <c r="G805" s="54"/>
      <c r="H805" s="53"/>
      <c r="I805" s="51"/>
      <c r="J805" s="51"/>
      <c r="K805" s="54"/>
      <c r="L805" s="53"/>
      <c r="M805" s="54"/>
      <c r="N805" s="67"/>
      <c r="O805" s="67"/>
      <c r="P805" s="67"/>
      <c r="Q805" s="46"/>
      <c r="R805" s="30"/>
    </row>
    <row r="806" spans="1:18" x14ac:dyDescent="0.25">
      <c r="A806" s="52"/>
      <c r="B806" s="53"/>
      <c r="C806" s="54"/>
      <c r="D806" s="54"/>
      <c r="E806" s="54"/>
      <c r="F806" s="53"/>
      <c r="G806" s="54"/>
      <c r="H806" s="53"/>
      <c r="I806" s="51"/>
      <c r="J806" s="51"/>
      <c r="K806" s="54"/>
      <c r="L806" s="53"/>
      <c r="M806" s="54"/>
      <c r="N806" s="67"/>
      <c r="O806" s="67"/>
      <c r="P806" s="67"/>
      <c r="Q806" s="46"/>
      <c r="R806" s="30"/>
    </row>
    <row r="807" spans="1:18" x14ac:dyDescent="0.25">
      <c r="A807" s="52"/>
      <c r="B807" s="53"/>
      <c r="C807" s="54"/>
      <c r="D807" s="54"/>
      <c r="E807" s="54"/>
      <c r="F807" s="53"/>
      <c r="G807" s="54"/>
      <c r="H807" s="52"/>
      <c r="I807" s="51"/>
      <c r="J807" s="51"/>
      <c r="K807" s="54"/>
      <c r="L807" s="53"/>
      <c r="M807" s="54"/>
      <c r="N807" s="67"/>
      <c r="O807" s="67"/>
      <c r="P807" s="67"/>
      <c r="Q807" s="46"/>
      <c r="R807" s="30"/>
    </row>
    <row r="808" spans="1:18" x14ac:dyDescent="0.25">
      <c r="A808" s="52"/>
      <c r="B808" s="53"/>
      <c r="C808" s="54"/>
      <c r="D808" s="54"/>
      <c r="E808" s="54"/>
      <c r="F808" s="53"/>
      <c r="G808" s="54"/>
      <c r="H808" s="52"/>
      <c r="I808" s="51"/>
      <c r="J808" s="51"/>
      <c r="K808" s="54"/>
      <c r="L808" s="53"/>
      <c r="M808" s="54"/>
      <c r="N808" s="67"/>
      <c r="O808" s="67"/>
      <c r="P808" s="67"/>
      <c r="Q808" s="46"/>
      <c r="R808" s="30"/>
    </row>
    <row r="809" spans="1:18" x14ac:dyDescent="0.25">
      <c r="A809" s="52"/>
      <c r="B809" s="53"/>
      <c r="C809" s="54"/>
      <c r="D809" s="54"/>
      <c r="E809" s="54"/>
      <c r="F809" s="53"/>
      <c r="G809" s="54"/>
      <c r="H809" s="52"/>
      <c r="I809" s="51"/>
      <c r="J809" s="51"/>
      <c r="K809" s="54"/>
      <c r="L809" s="53"/>
      <c r="M809" s="54"/>
      <c r="N809" s="68"/>
      <c r="O809" s="68"/>
      <c r="P809" s="68"/>
      <c r="Q809" s="46"/>
      <c r="R809" s="30"/>
    </row>
    <row r="810" spans="1:18" x14ac:dyDescent="0.25">
      <c r="A810" s="52"/>
      <c r="B810" s="53"/>
      <c r="C810" s="54"/>
      <c r="D810" s="54"/>
      <c r="E810" s="54"/>
      <c r="F810" s="53"/>
      <c r="G810" s="54"/>
      <c r="H810" s="53"/>
      <c r="I810" s="51"/>
      <c r="J810" s="51"/>
      <c r="K810" s="54"/>
      <c r="L810" s="53"/>
      <c r="M810" s="54"/>
      <c r="N810" s="67"/>
      <c r="O810" s="67"/>
      <c r="P810" s="67"/>
      <c r="Q810" s="46"/>
      <c r="R810" s="30"/>
    </row>
    <row r="811" spans="1:18" x14ac:dyDescent="0.25">
      <c r="A811" s="52"/>
      <c r="B811" s="53"/>
      <c r="C811" s="54"/>
      <c r="D811" s="54"/>
      <c r="E811" s="54"/>
      <c r="F811" s="53"/>
      <c r="G811" s="54"/>
      <c r="H811" s="53"/>
      <c r="I811" s="51"/>
      <c r="J811" s="51"/>
      <c r="K811" s="54"/>
      <c r="L811" s="53"/>
      <c r="M811" s="54"/>
      <c r="N811" s="68"/>
      <c r="O811" s="68"/>
      <c r="P811" s="68"/>
      <c r="Q811" s="46"/>
      <c r="R811" s="30"/>
    </row>
    <row r="812" spans="1:18" x14ac:dyDescent="0.25">
      <c r="A812" s="52"/>
      <c r="B812" s="53"/>
      <c r="C812" s="54"/>
      <c r="D812" s="54"/>
      <c r="E812" s="54"/>
      <c r="F812" s="53"/>
      <c r="G812" s="54"/>
      <c r="H812" s="53"/>
      <c r="I812" s="53"/>
      <c r="J812" s="53"/>
      <c r="K812" s="54"/>
      <c r="L812" s="53"/>
      <c r="M812" s="54"/>
      <c r="N812" s="68"/>
      <c r="O812" s="68"/>
      <c r="P812" s="68"/>
      <c r="Q812" s="46"/>
      <c r="R812" s="30"/>
    </row>
    <row r="813" spans="1:18" x14ac:dyDescent="0.25">
      <c r="A813" s="52"/>
      <c r="B813" s="53"/>
      <c r="C813" s="54"/>
      <c r="D813" s="54"/>
      <c r="E813" s="54"/>
      <c r="F813" s="53"/>
      <c r="G813" s="54"/>
      <c r="H813" s="53"/>
      <c r="I813" s="51"/>
      <c r="J813" s="51"/>
      <c r="K813" s="54"/>
      <c r="L813" s="53"/>
      <c r="M813" s="54"/>
      <c r="N813" s="67"/>
      <c r="O813" s="67"/>
      <c r="P813" s="67"/>
      <c r="Q813" s="45"/>
      <c r="R813" s="30"/>
    </row>
    <row r="814" spans="1:18" x14ac:dyDescent="0.25">
      <c r="A814" s="52"/>
      <c r="B814" s="53"/>
      <c r="C814" s="54"/>
      <c r="D814" s="54"/>
      <c r="E814" s="54"/>
      <c r="F814" s="53"/>
      <c r="G814" s="54"/>
      <c r="H814" s="57"/>
      <c r="I814" s="51"/>
      <c r="J814" s="51"/>
      <c r="K814" s="54"/>
      <c r="L814" s="53"/>
      <c r="M814" s="54"/>
      <c r="N814" s="67"/>
      <c r="O814" s="67"/>
      <c r="P814" s="67"/>
      <c r="Q814" s="45"/>
      <c r="R814" s="30"/>
    </row>
    <row r="815" spans="1:18" x14ac:dyDescent="0.25">
      <c r="A815" s="52"/>
      <c r="B815" s="53"/>
      <c r="C815" s="54"/>
      <c r="D815" s="54"/>
      <c r="E815" s="54"/>
      <c r="F815" s="53"/>
      <c r="G815" s="54"/>
      <c r="H815" s="57"/>
      <c r="I815" s="53"/>
      <c r="J815" s="53"/>
      <c r="K815" s="54"/>
      <c r="L815" s="53"/>
      <c r="M815" s="54"/>
      <c r="N815" s="67"/>
      <c r="O815" s="67"/>
      <c r="P815" s="67"/>
      <c r="Q815" s="45"/>
      <c r="R815" s="30"/>
    </row>
    <row r="816" spans="1:18" x14ac:dyDescent="0.25">
      <c r="A816" s="52"/>
      <c r="B816" s="55"/>
      <c r="C816" s="58"/>
      <c r="D816" s="58"/>
      <c r="E816" s="54"/>
      <c r="F816" s="53"/>
      <c r="G816" s="54"/>
      <c r="H816" s="57"/>
      <c r="I816" s="53"/>
      <c r="J816" s="53"/>
      <c r="K816" s="54"/>
      <c r="L816" s="53"/>
      <c r="M816" s="54"/>
      <c r="N816" s="67"/>
      <c r="O816" s="67"/>
      <c r="P816" s="67"/>
      <c r="Q816" s="45"/>
      <c r="R816" s="30"/>
    </row>
    <row r="817" spans="1:18" x14ac:dyDescent="0.25">
      <c r="A817" s="52"/>
      <c r="B817" s="55"/>
      <c r="C817" s="58"/>
      <c r="D817" s="58"/>
      <c r="E817" s="54"/>
      <c r="F817" s="53"/>
      <c r="G817" s="54"/>
      <c r="H817" s="57"/>
      <c r="I817" s="53"/>
      <c r="J817" s="59"/>
      <c r="K817" s="54"/>
      <c r="L817" s="53"/>
      <c r="M817" s="54"/>
      <c r="N817" s="52"/>
      <c r="O817" s="68"/>
      <c r="P817" s="68"/>
      <c r="Q817" s="45"/>
    </row>
    <row r="818" spans="1:18" x14ac:dyDescent="0.25">
      <c r="A818" s="52"/>
      <c r="B818" s="55"/>
      <c r="C818" s="58"/>
      <c r="D818" s="58"/>
      <c r="E818" s="54"/>
      <c r="F818" s="53"/>
      <c r="G818" s="54"/>
      <c r="H818" s="57"/>
      <c r="I818" s="55"/>
      <c r="J818" s="55"/>
      <c r="K818" s="54"/>
      <c r="L818" s="53"/>
      <c r="M818" s="54"/>
      <c r="N818" s="52"/>
      <c r="O818" s="65"/>
      <c r="P818" s="65"/>
      <c r="Q818" s="45"/>
    </row>
    <row r="819" spans="1:18" x14ac:dyDescent="0.25">
      <c r="A819" s="52"/>
      <c r="B819" s="55"/>
      <c r="C819" s="58"/>
      <c r="D819" s="58"/>
      <c r="E819" s="54"/>
      <c r="F819" s="53"/>
      <c r="G819" s="54"/>
      <c r="H819" s="52"/>
      <c r="I819" s="55"/>
      <c r="J819" s="55"/>
      <c r="K819" s="54"/>
      <c r="L819" s="53"/>
      <c r="M819" s="54"/>
      <c r="N819" s="52"/>
      <c r="O819" s="65"/>
      <c r="P819" s="65"/>
      <c r="Q819" s="45"/>
    </row>
    <row r="820" spans="1:18" x14ac:dyDescent="0.25">
      <c r="A820" s="52"/>
      <c r="B820" s="55"/>
      <c r="C820" s="58"/>
      <c r="D820" s="58"/>
      <c r="E820" s="54"/>
      <c r="F820" s="53"/>
      <c r="G820" s="54"/>
      <c r="H820" s="52"/>
      <c r="I820" s="55"/>
      <c r="J820" s="55"/>
      <c r="K820" s="54"/>
      <c r="L820" s="53"/>
      <c r="M820" s="54"/>
      <c r="N820" s="65"/>
      <c r="O820" s="65"/>
      <c r="P820" s="65"/>
      <c r="Q820" s="45"/>
    </row>
    <row r="821" spans="1:18" x14ac:dyDescent="0.25">
      <c r="A821" s="52"/>
      <c r="B821" s="55"/>
      <c r="C821" s="58"/>
      <c r="D821" s="58"/>
      <c r="E821" s="54"/>
      <c r="F821" s="53"/>
      <c r="G821" s="54"/>
      <c r="H821" s="52"/>
      <c r="I821" s="55"/>
      <c r="J821" s="55"/>
      <c r="K821" s="54"/>
      <c r="L821" s="53"/>
      <c r="M821" s="54"/>
      <c r="N821" s="65"/>
      <c r="O821" s="65"/>
      <c r="P821" s="65"/>
      <c r="Q821" s="45"/>
    </row>
    <row r="822" spans="1:18" x14ac:dyDescent="0.25">
      <c r="A822" s="52"/>
      <c r="B822" s="55"/>
      <c r="C822" s="58"/>
      <c r="D822" s="58"/>
      <c r="E822" s="54"/>
      <c r="F822" s="53"/>
      <c r="G822" s="54"/>
      <c r="H822" s="52"/>
      <c r="I822" s="55"/>
      <c r="J822" s="55"/>
      <c r="K822" s="54"/>
      <c r="L822" s="53"/>
      <c r="M822" s="54"/>
      <c r="N822" s="65"/>
      <c r="O822" s="65"/>
      <c r="P822" s="65"/>
      <c r="Q822" s="45"/>
    </row>
    <row r="823" spans="1:18" x14ac:dyDescent="0.25">
      <c r="A823" s="52"/>
      <c r="B823" s="55"/>
      <c r="C823" s="58"/>
      <c r="D823" s="58"/>
      <c r="E823" s="54"/>
      <c r="F823" s="53"/>
      <c r="G823" s="54"/>
      <c r="H823" s="54"/>
      <c r="I823" s="55"/>
      <c r="J823" s="55"/>
      <c r="K823" s="54"/>
      <c r="L823" s="53"/>
      <c r="M823" s="54"/>
      <c r="N823" s="65"/>
      <c r="O823" s="65"/>
      <c r="P823" s="65"/>
      <c r="Q823" s="45"/>
    </row>
    <row r="824" spans="1:18" x14ac:dyDescent="0.25">
      <c r="A824" s="52"/>
      <c r="B824" s="55"/>
      <c r="C824" s="58"/>
      <c r="D824" s="58"/>
      <c r="E824" s="54"/>
      <c r="F824" s="53"/>
      <c r="G824" s="54"/>
      <c r="H824" s="54"/>
      <c r="I824" s="55"/>
      <c r="J824" s="55"/>
      <c r="K824" s="54"/>
      <c r="L824" s="53"/>
      <c r="M824" s="54"/>
      <c r="N824" s="68"/>
      <c r="O824" s="65"/>
      <c r="P824" s="65"/>
      <c r="Q824" s="45"/>
    </row>
    <row r="825" spans="1:18" x14ac:dyDescent="0.25">
      <c r="A825" s="52"/>
      <c r="B825" s="55"/>
      <c r="C825" s="58"/>
      <c r="D825" s="58"/>
      <c r="E825" s="54"/>
      <c r="F825" s="53"/>
      <c r="G825" s="54"/>
      <c r="H825" s="54"/>
      <c r="I825" s="55"/>
      <c r="J825" s="55"/>
      <c r="K825" s="54"/>
      <c r="L825" s="53"/>
      <c r="M825" s="54"/>
      <c r="N825" s="67"/>
      <c r="O825" s="67"/>
      <c r="P825" s="67"/>
      <c r="Q825" s="45"/>
      <c r="R825" s="30"/>
    </row>
    <row r="826" spans="1:18" x14ac:dyDescent="0.25">
      <c r="A826" s="52"/>
      <c r="B826" s="55"/>
      <c r="C826" s="58"/>
      <c r="D826" s="58"/>
      <c r="E826" s="54"/>
      <c r="F826" s="53"/>
      <c r="G826" s="54"/>
      <c r="H826" s="54"/>
      <c r="I826" s="54"/>
      <c r="J826" s="55"/>
      <c r="K826" s="54"/>
      <c r="L826" s="53"/>
      <c r="M826" s="54"/>
      <c r="N826" s="67"/>
      <c r="O826" s="67"/>
      <c r="P826" s="67"/>
      <c r="Q826" s="45"/>
      <c r="R826" s="30"/>
    </row>
    <row r="827" spans="1:18" ht="15" x14ac:dyDescent="0.25">
      <c r="A827" s="52"/>
      <c r="B827" s="55"/>
      <c r="C827" s="58"/>
      <c r="D827" s="58"/>
      <c r="E827" s="54"/>
      <c r="F827" s="53"/>
      <c r="G827" s="54"/>
      <c r="H827" s="54"/>
      <c r="I827" s="54"/>
      <c r="J827" s="60"/>
      <c r="K827" s="54"/>
      <c r="L827" s="53"/>
      <c r="M827" s="54"/>
      <c r="N827" s="67"/>
      <c r="O827" s="67"/>
      <c r="P827" s="67"/>
      <c r="Q827" s="45"/>
      <c r="R827" s="30"/>
    </row>
    <row r="828" spans="1:18" x14ac:dyDescent="0.25">
      <c r="A828" s="52"/>
      <c r="B828" s="55"/>
      <c r="C828" s="58"/>
      <c r="D828" s="58"/>
      <c r="E828" s="54"/>
      <c r="F828" s="53"/>
      <c r="G828" s="54"/>
      <c r="H828" s="53"/>
      <c r="I828" s="53"/>
      <c r="J828" s="53"/>
      <c r="K828" s="54"/>
      <c r="L828" s="53"/>
      <c r="M828" s="54"/>
      <c r="N828" s="67"/>
      <c r="O828" s="67"/>
      <c r="P828" s="67"/>
      <c r="Q828" s="45"/>
      <c r="R828" s="30"/>
    </row>
    <row r="829" spans="1:18" x14ac:dyDescent="0.25">
      <c r="A829" s="52"/>
      <c r="B829" s="61"/>
      <c r="C829" s="62"/>
      <c r="D829" s="62"/>
      <c r="E829" s="52"/>
      <c r="F829" s="52"/>
      <c r="G829" s="52"/>
      <c r="H829" s="52"/>
      <c r="I829" s="52"/>
      <c r="J829" s="63"/>
      <c r="K829" s="52"/>
      <c r="L829" s="52"/>
      <c r="M829" s="52"/>
      <c r="N829" s="52"/>
      <c r="O829" s="52"/>
      <c r="P829" s="52"/>
      <c r="Q829" s="45"/>
    </row>
    <row r="830" spans="1:18" ht="15" x14ac:dyDescent="0.25">
      <c r="A830" s="52"/>
      <c r="B830" s="60"/>
      <c r="C830" s="64"/>
      <c r="D830" s="64"/>
      <c r="E830" s="60"/>
      <c r="F830" s="57"/>
      <c r="G830" s="57"/>
      <c r="H830" s="82"/>
      <c r="I830" s="82"/>
      <c r="J830" s="60"/>
      <c r="K830" s="60"/>
      <c r="L830" s="60"/>
      <c r="M830" s="60"/>
      <c r="N830" s="65"/>
      <c r="O830" s="65"/>
      <c r="P830" s="65"/>
      <c r="Q830" s="45"/>
    </row>
    <row r="831" spans="1:18" x14ac:dyDescent="0.25">
      <c r="A831" s="52"/>
      <c r="B831" s="83"/>
      <c r="C831" s="83"/>
      <c r="D831" s="83"/>
      <c r="E831" s="83"/>
      <c r="F831" s="83"/>
      <c r="G831" s="83"/>
      <c r="H831" s="52"/>
      <c r="I831" s="83"/>
      <c r="J831" s="83"/>
      <c r="K831" s="83"/>
      <c r="L831" s="83"/>
      <c r="M831" s="83"/>
      <c r="N831" s="66"/>
      <c r="O831" s="66"/>
      <c r="P831" s="67"/>
      <c r="Q831" s="45"/>
    </row>
    <row r="832" spans="1:18" x14ac:dyDescent="0.25">
      <c r="A832" s="52"/>
      <c r="B832" s="53"/>
      <c r="C832" s="54"/>
      <c r="D832" s="54"/>
      <c r="E832" s="53"/>
      <c r="F832" s="53"/>
      <c r="G832" s="53"/>
      <c r="H832" s="53"/>
      <c r="I832" s="55"/>
      <c r="J832" s="56"/>
      <c r="K832" s="54"/>
      <c r="L832" s="53"/>
      <c r="M832" s="54"/>
      <c r="N832" s="67"/>
      <c r="O832" s="67"/>
      <c r="P832" s="67"/>
      <c r="Q832" s="45"/>
      <c r="R832" s="30"/>
    </row>
    <row r="833" spans="1:18" x14ac:dyDescent="0.25">
      <c r="A833" s="52"/>
      <c r="B833" s="53"/>
      <c r="C833" s="54"/>
      <c r="D833" s="54"/>
      <c r="E833" s="54"/>
      <c r="F833" s="53"/>
      <c r="G833" s="54"/>
      <c r="H833" s="53"/>
      <c r="I833" s="51"/>
      <c r="J833" s="51"/>
      <c r="K833" s="54"/>
      <c r="L833" s="53"/>
      <c r="M833" s="54"/>
      <c r="N833" s="67"/>
      <c r="O833" s="67"/>
      <c r="P833" s="67"/>
      <c r="Q833" s="46"/>
      <c r="R833" s="30"/>
    </row>
    <row r="834" spans="1:18" x14ac:dyDescent="0.25">
      <c r="A834" s="52"/>
      <c r="B834" s="53"/>
      <c r="C834" s="54"/>
      <c r="D834" s="54"/>
      <c r="E834" s="54"/>
      <c r="F834" s="53"/>
      <c r="G834" s="54"/>
      <c r="H834" s="53"/>
      <c r="I834" s="51"/>
      <c r="J834" s="51"/>
      <c r="K834" s="54"/>
      <c r="L834" s="53"/>
      <c r="M834" s="54"/>
      <c r="N834" s="67"/>
      <c r="O834" s="67"/>
      <c r="P834" s="67"/>
      <c r="Q834" s="46"/>
      <c r="R834" s="30"/>
    </row>
    <row r="835" spans="1:18" x14ac:dyDescent="0.25">
      <c r="A835" s="52"/>
      <c r="B835" s="53"/>
      <c r="C835" s="54"/>
      <c r="D835" s="54"/>
      <c r="E835" s="54"/>
      <c r="F835" s="53"/>
      <c r="G835" s="54"/>
      <c r="H835" s="53"/>
      <c r="I835" s="51"/>
      <c r="J835" s="51"/>
      <c r="K835" s="54"/>
      <c r="L835" s="53"/>
      <c r="M835" s="54"/>
      <c r="N835" s="67"/>
      <c r="O835" s="67"/>
      <c r="P835" s="67"/>
      <c r="Q835" s="46"/>
      <c r="R835" s="30"/>
    </row>
    <row r="836" spans="1:18" x14ac:dyDescent="0.25">
      <c r="A836" s="52"/>
      <c r="B836" s="53"/>
      <c r="C836" s="54"/>
      <c r="D836" s="54"/>
      <c r="E836" s="54"/>
      <c r="F836" s="53"/>
      <c r="G836" s="54"/>
      <c r="H836" s="53"/>
      <c r="I836" s="51"/>
      <c r="J836" s="51"/>
      <c r="K836" s="54"/>
      <c r="L836" s="53"/>
      <c r="M836" s="54"/>
      <c r="N836" s="67"/>
      <c r="O836" s="67"/>
      <c r="P836" s="67"/>
      <c r="Q836" s="46"/>
      <c r="R836" s="30"/>
    </row>
    <row r="837" spans="1:18" x14ac:dyDescent="0.25">
      <c r="A837" s="52"/>
      <c r="B837" s="53"/>
      <c r="C837" s="54"/>
      <c r="D837" s="54"/>
      <c r="E837" s="54"/>
      <c r="F837" s="53"/>
      <c r="G837" s="54"/>
      <c r="H837" s="53"/>
      <c r="I837" s="51"/>
      <c r="J837" s="51"/>
      <c r="K837" s="54"/>
      <c r="L837" s="53"/>
      <c r="M837" s="54"/>
      <c r="N837" s="67"/>
      <c r="O837" s="67"/>
      <c r="P837" s="67"/>
      <c r="Q837" s="46"/>
      <c r="R837" s="30"/>
    </row>
    <row r="838" spans="1:18" x14ac:dyDescent="0.25">
      <c r="A838" s="52"/>
      <c r="B838" s="53"/>
      <c r="C838" s="54"/>
      <c r="D838" s="54"/>
      <c r="E838" s="54"/>
      <c r="F838" s="53"/>
      <c r="G838" s="54"/>
      <c r="H838" s="52"/>
      <c r="I838" s="51"/>
      <c r="J838" s="51"/>
      <c r="K838" s="54"/>
      <c r="L838" s="53"/>
      <c r="M838" s="54"/>
      <c r="N838" s="67"/>
      <c r="O838" s="67"/>
      <c r="P838" s="67"/>
      <c r="Q838" s="46"/>
      <c r="R838" s="30"/>
    </row>
    <row r="839" spans="1:18" x14ac:dyDescent="0.25">
      <c r="A839" s="52"/>
      <c r="B839" s="53"/>
      <c r="C839" s="54"/>
      <c r="D839" s="54"/>
      <c r="E839" s="54"/>
      <c r="F839" s="53"/>
      <c r="G839" s="54"/>
      <c r="H839" s="52"/>
      <c r="I839" s="51"/>
      <c r="J839" s="51"/>
      <c r="K839" s="54"/>
      <c r="L839" s="53"/>
      <c r="M839" s="54"/>
      <c r="N839" s="67"/>
      <c r="O839" s="67"/>
      <c r="P839" s="67"/>
      <c r="Q839" s="46"/>
      <c r="R839" s="30"/>
    </row>
    <row r="840" spans="1:18" x14ac:dyDescent="0.25">
      <c r="A840" s="52"/>
      <c r="B840" s="53"/>
      <c r="C840" s="54"/>
      <c r="D840" s="54"/>
      <c r="E840" s="54"/>
      <c r="F840" s="53"/>
      <c r="G840" s="54"/>
      <c r="H840" s="52"/>
      <c r="I840" s="51"/>
      <c r="J840" s="51"/>
      <c r="K840" s="54"/>
      <c r="L840" s="53"/>
      <c r="M840" s="54"/>
      <c r="N840" s="68"/>
      <c r="O840" s="68"/>
      <c r="P840" s="68"/>
      <c r="Q840" s="46"/>
      <c r="R840" s="30"/>
    </row>
    <row r="841" spans="1:18" x14ac:dyDescent="0.25">
      <c r="A841" s="52"/>
      <c r="B841" s="53"/>
      <c r="C841" s="54"/>
      <c r="D841" s="54"/>
      <c r="E841" s="54"/>
      <c r="F841" s="53"/>
      <c r="G841" s="54"/>
      <c r="H841" s="53"/>
      <c r="I841" s="51"/>
      <c r="J841" s="51"/>
      <c r="K841" s="54"/>
      <c r="L841" s="53"/>
      <c r="M841" s="54"/>
      <c r="N841" s="67"/>
      <c r="O841" s="67"/>
      <c r="P841" s="67"/>
      <c r="Q841" s="46"/>
      <c r="R841" s="30"/>
    </row>
    <row r="842" spans="1:18" x14ac:dyDescent="0.25">
      <c r="A842" s="52"/>
      <c r="B842" s="53"/>
      <c r="C842" s="54"/>
      <c r="D842" s="54"/>
      <c r="E842" s="54"/>
      <c r="F842" s="53"/>
      <c r="G842" s="54"/>
      <c r="H842" s="53"/>
      <c r="I842" s="51"/>
      <c r="J842" s="51"/>
      <c r="K842" s="54"/>
      <c r="L842" s="53"/>
      <c r="M842" s="54"/>
      <c r="N842" s="68"/>
      <c r="O842" s="68"/>
      <c r="P842" s="68"/>
      <c r="Q842" s="46"/>
      <c r="R842" s="30"/>
    </row>
    <row r="843" spans="1:18" x14ac:dyDescent="0.25">
      <c r="A843" s="52"/>
      <c r="B843" s="53"/>
      <c r="C843" s="54"/>
      <c r="D843" s="54"/>
      <c r="E843" s="54"/>
      <c r="F843" s="53"/>
      <c r="G843" s="54"/>
      <c r="H843" s="53"/>
      <c r="I843" s="53"/>
      <c r="J843" s="53"/>
      <c r="K843" s="54"/>
      <c r="L843" s="53"/>
      <c r="M843" s="54"/>
      <c r="N843" s="68"/>
      <c r="O843" s="68"/>
      <c r="P843" s="68"/>
      <c r="Q843" s="46"/>
      <c r="R843" s="30"/>
    </row>
    <row r="844" spans="1:18" x14ac:dyDescent="0.25">
      <c r="A844" s="52"/>
      <c r="B844" s="53"/>
      <c r="C844" s="54"/>
      <c r="D844" s="54"/>
      <c r="E844" s="54"/>
      <c r="F844" s="53"/>
      <c r="G844" s="54"/>
      <c r="H844" s="53"/>
      <c r="I844" s="51"/>
      <c r="J844" s="51"/>
      <c r="K844" s="54"/>
      <c r="L844" s="53"/>
      <c r="M844" s="54"/>
      <c r="N844" s="67"/>
      <c r="O844" s="67"/>
      <c r="P844" s="67"/>
      <c r="Q844" s="45"/>
      <c r="R844" s="30"/>
    </row>
    <row r="845" spans="1:18" x14ac:dyDescent="0.25">
      <c r="A845" s="52"/>
      <c r="B845" s="53"/>
      <c r="C845" s="54"/>
      <c r="D845" s="54"/>
      <c r="E845" s="54"/>
      <c r="F845" s="53"/>
      <c r="G845" s="54"/>
      <c r="H845" s="57"/>
      <c r="I845" s="51"/>
      <c r="J845" s="51"/>
      <c r="K845" s="54"/>
      <c r="L845" s="53"/>
      <c r="M845" s="54"/>
      <c r="N845" s="67"/>
      <c r="O845" s="67"/>
      <c r="P845" s="67"/>
      <c r="Q845" s="45"/>
      <c r="R845" s="30"/>
    </row>
    <row r="846" spans="1:18" x14ac:dyDescent="0.25">
      <c r="A846" s="52"/>
      <c r="B846" s="53"/>
      <c r="C846" s="54"/>
      <c r="D846" s="54"/>
      <c r="E846" s="54"/>
      <c r="F846" s="53"/>
      <c r="G846" s="54"/>
      <c r="H846" s="57"/>
      <c r="I846" s="53"/>
      <c r="J846" s="53"/>
      <c r="K846" s="54"/>
      <c r="L846" s="53"/>
      <c r="M846" s="54"/>
      <c r="N846" s="67"/>
      <c r="O846" s="67"/>
      <c r="P846" s="67"/>
      <c r="Q846" s="45"/>
      <c r="R846" s="30"/>
    </row>
    <row r="847" spans="1:18" x14ac:dyDescent="0.25">
      <c r="A847" s="52"/>
      <c r="B847" s="55"/>
      <c r="C847" s="58"/>
      <c r="D847" s="58"/>
      <c r="E847" s="54"/>
      <c r="F847" s="53"/>
      <c r="G847" s="54"/>
      <c r="H847" s="57"/>
      <c r="I847" s="53"/>
      <c r="J847" s="53"/>
      <c r="K847" s="54"/>
      <c r="L847" s="53"/>
      <c r="M847" s="54"/>
      <c r="N847" s="67"/>
      <c r="O847" s="67"/>
      <c r="P847" s="67"/>
      <c r="Q847" s="45"/>
      <c r="R847" s="30"/>
    </row>
    <row r="848" spans="1:18" x14ac:dyDescent="0.25">
      <c r="A848" s="52"/>
      <c r="B848" s="55"/>
      <c r="C848" s="58"/>
      <c r="D848" s="58"/>
      <c r="E848" s="54"/>
      <c r="F848" s="53"/>
      <c r="G848" s="54"/>
      <c r="H848" s="57"/>
      <c r="I848" s="53"/>
      <c r="J848" s="59"/>
      <c r="K848" s="54"/>
      <c r="L848" s="53"/>
      <c r="M848" s="54"/>
      <c r="N848" s="52"/>
      <c r="O848" s="68"/>
      <c r="P848" s="68"/>
      <c r="Q848" s="45"/>
    </row>
    <row r="849" spans="1:18" x14ac:dyDescent="0.25">
      <c r="A849" s="52"/>
      <c r="B849" s="55"/>
      <c r="C849" s="58"/>
      <c r="D849" s="58"/>
      <c r="E849" s="54"/>
      <c r="F849" s="53"/>
      <c r="G849" s="54"/>
      <c r="H849" s="57"/>
      <c r="I849" s="55"/>
      <c r="J849" s="55"/>
      <c r="K849" s="54"/>
      <c r="L849" s="53"/>
      <c r="M849" s="54"/>
      <c r="N849" s="52"/>
      <c r="O849" s="65"/>
      <c r="P849" s="65"/>
      <c r="Q849" s="45"/>
    </row>
    <row r="850" spans="1:18" x14ac:dyDescent="0.25">
      <c r="A850" s="52"/>
      <c r="B850" s="55"/>
      <c r="C850" s="58"/>
      <c r="D850" s="58"/>
      <c r="E850" s="54"/>
      <c r="F850" s="53"/>
      <c r="G850" s="54"/>
      <c r="H850" s="52"/>
      <c r="I850" s="55"/>
      <c r="J850" s="55"/>
      <c r="K850" s="54"/>
      <c r="L850" s="53"/>
      <c r="M850" s="54"/>
      <c r="N850" s="52"/>
      <c r="O850" s="65"/>
      <c r="P850" s="65"/>
      <c r="Q850" s="45"/>
    </row>
    <row r="851" spans="1:18" x14ac:dyDescent="0.25">
      <c r="A851" s="52"/>
      <c r="B851" s="55"/>
      <c r="C851" s="58"/>
      <c r="D851" s="58"/>
      <c r="E851" s="54"/>
      <c r="F851" s="53"/>
      <c r="G851" s="54"/>
      <c r="H851" s="52"/>
      <c r="I851" s="55"/>
      <c r="J851" s="55"/>
      <c r="K851" s="54"/>
      <c r="L851" s="53"/>
      <c r="M851" s="54"/>
      <c r="N851" s="65"/>
      <c r="O851" s="65"/>
      <c r="P851" s="65"/>
      <c r="Q851" s="45"/>
    </row>
    <row r="852" spans="1:18" x14ac:dyDescent="0.25">
      <c r="A852" s="52"/>
      <c r="B852" s="55"/>
      <c r="C852" s="58"/>
      <c r="D852" s="58"/>
      <c r="E852" s="54"/>
      <c r="F852" s="53"/>
      <c r="G852" s="54"/>
      <c r="H852" s="52"/>
      <c r="I852" s="55"/>
      <c r="J852" s="55"/>
      <c r="K852" s="54"/>
      <c r="L852" s="53"/>
      <c r="M852" s="54"/>
      <c r="N852" s="65"/>
      <c r="O852" s="65"/>
      <c r="P852" s="65"/>
      <c r="Q852" s="45"/>
    </row>
    <row r="853" spans="1:18" x14ac:dyDescent="0.25">
      <c r="A853" s="52"/>
      <c r="B853" s="55"/>
      <c r="C853" s="58"/>
      <c r="D853" s="58"/>
      <c r="E853" s="54"/>
      <c r="F853" s="53"/>
      <c r="G853" s="54"/>
      <c r="H853" s="52"/>
      <c r="I853" s="55"/>
      <c r="J853" s="55"/>
      <c r="K853" s="54"/>
      <c r="L853" s="53"/>
      <c r="M853" s="54"/>
      <c r="N853" s="65"/>
      <c r="O853" s="65"/>
      <c r="P853" s="65"/>
      <c r="Q853" s="45"/>
    </row>
    <row r="854" spans="1:18" x14ac:dyDescent="0.25">
      <c r="A854" s="52"/>
      <c r="B854" s="55"/>
      <c r="C854" s="58"/>
      <c r="D854" s="58"/>
      <c r="E854" s="54"/>
      <c r="F854" s="53"/>
      <c r="G854" s="54"/>
      <c r="H854" s="54"/>
      <c r="I854" s="55"/>
      <c r="J854" s="55"/>
      <c r="K854" s="54"/>
      <c r="L854" s="53"/>
      <c r="M854" s="54"/>
      <c r="N854" s="65"/>
      <c r="O854" s="65"/>
      <c r="P854" s="65"/>
      <c r="Q854" s="45"/>
    </row>
    <row r="855" spans="1:18" x14ac:dyDescent="0.25">
      <c r="A855" s="52"/>
      <c r="B855" s="55"/>
      <c r="C855" s="58"/>
      <c r="D855" s="58"/>
      <c r="E855" s="54"/>
      <c r="F855" s="53"/>
      <c r="G855" s="54"/>
      <c r="H855" s="54"/>
      <c r="I855" s="55"/>
      <c r="J855" s="55"/>
      <c r="K855" s="54"/>
      <c r="L855" s="53"/>
      <c r="M855" s="54"/>
      <c r="N855" s="68"/>
      <c r="O855" s="65"/>
      <c r="P855" s="65"/>
      <c r="Q855" s="45"/>
    </row>
    <row r="856" spans="1:18" x14ac:dyDescent="0.25">
      <c r="A856" s="52"/>
      <c r="B856" s="55"/>
      <c r="C856" s="58"/>
      <c r="D856" s="58"/>
      <c r="E856" s="54"/>
      <c r="F856" s="53"/>
      <c r="G856" s="54"/>
      <c r="H856" s="54"/>
      <c r="I856" s="55"/>
      <c r="J856" s="55"/>
      <c r="K856" s="54"/>
      <c r="L856" s="53"/>
      <c r="M856" s="54"/>
      <c r="N856" s="67"/>
      <c r="O856" s="67"/>
      <c r="P856" s="67"/>
      <c r="Q856" s="45"/>
      <c r="R856" s="30"/>
    </row>
    <row r="857" spans="1:18" x14ac:dyDescent="0.25">
      <c r="A857" s="52"/>
      <c r="B857" s="55"/>
      <c r="C857" s="58"/>
      <c r="D857" s="58"/>
      <c r="E857" s="54"/>
      <c r="F857" s="53"/>
      <c r="G857" s="54"/>
      <c r="H857" s="54"/>
      <c r="I857" s="54"/>
      <c r="J857" s="55"/>
      <c r="K857" s="54"/>
      <c r="L857" s="53"/>
      <c r="M857" s="54"/>
      <c r="N857" s="67"/>
      <c r="O857" s="67"/>
      <c r="P857" s="67"/>
      <c r="Q857" s="45"/>
      <c r="R857" s="30"/>
    </row>
    <row r="858" spans="1:18" ht="15" x14ac:dyDescent="0.25">
      <c r="A858" s="52"/>
      <c r="B858" s="55"/>
      <c r="C858" s="58"/>
      <c r="D858" s="58"/>
      <c r="E858" s="54"/>
      <c r="F858" s="53"/>
      <c r="G858" s="54"/>
      <c r="H858" s="54"/>
      <c r="I858" s="54"/>
      <c r="J858" s="60"/>
      <c r="K858" s="54"/>
      <c r="L858" s="53"/>
      <c r="M858" s="54"/>
      <c r="N858" s="67"/>
      <c r="O858" s="67"/>
      <c r="P858" s="67"/>
      <c r="Q858" s="45"/>
      <c r="R858" s="30"/>
    </row>
    <row r="859" spans="1:18" x14ac:dyDescent="0.25">
      <c r="A859" s="52"/>
      <c r="B859" s="55"/>
      <c r="C859" s="58"/>
      <c r="D859" s="58"/>
      <c r="E859" s="54"/>
      <c r="F859" s="53"/>
      <c r="G859" s="54"/>
      <c r="H859" s="53"/>
      <c r="I859" s="53"/>
      <c r="J859" s="53"/>
      <c r="K859" s="54"/>
      <c r="L859" s="53"/>
      <c r="M859" s="54"/>
      <c r="N859" s="67"/>
      <c r="O859" s="67"/>
      <c r="P859" s="67"/>
      <c r="Q859" s="45"/>
      <c r="R859" s="30"/>
    </row>
    <row r="860" spans="1:18" x14ac:dyDescent="0.25">
      <c r="B860" s="46"/>
      <c r="C860" s="49"/>
      <c r="D860" s="49"/>
      <c r="E860" s="45"/>
      <c r="F860" s="45"/>
      <c r="G860" s="45"/>
      <c r="H860" s="45"/>
      <c r="I860" s="45"/>
      <c r="J860" s="50"/>
      <c r="K860" s="45"/>
      <c r="L860" s="45"/>
      <c r="M860" s="45"/>
      <c r="N860" s="45"/>
      <c r="O860" s="45"/>
      <c r="P860" s="45"/>
      <c r="Q860" s="45"/>
    </row>
    <row r="861" spans="1:18" x14ac:dyDescent="0.25">
      <c r="B861" s="46"/>
      <c r="C861" s="49"/>
      <c r="D861" s="49"/>
      <c r="E861" s="45"/>
      <c r="F861" s="45"/>
      <c r="G861" s="45"/>
      <c r="H861" s="45"/>
      <c r="I861" s="45"/>
      <c r="J861" s="50"/>
      <c r="K861" s="45"/>
      <c r="L861" s="45"/>
      <c r="M861" s="45"/>
      <c r="N861" s="45"/>
      <c r="O861" s="45"/>
      <c r="P861" s="45"/>
      <c r="Q861" s="45"/>
    </row>
  </sheetData>
  <mergeCells count="109">
    <mergeCell ref="O22:Q22"/>
    <mergeCell ref="O25:Q25"/>
    <mergeCell ref="A1:M1"/>
    <mergeCell ref="H64:I64"/>
    <mergeCell ref="D65:E65"/>
    <mergeCell ref="H144:I144"/>
    <mergeCell ref="D3:E3"/>
    <mergeCell ref="B4:G4"/>
    <mergeCell ref="I4:M4"/>
    <mergeCell ref="H33:I33"/>
    <mergeCell ref="B35:G35"/>
    <mergeCell ref="I35:M35"/>
    <mergeCell ref="D34:E34"/>
    <mergeCell ref="B66:G66"/>
    <mergeCell ref="I66:M66"/>
    <mergeCell ref="H90:I90"/>
    <mergeCell ref="D92:E92"/>
    <mergeCell ref="B333:G333"/>
    <mergeCell ref="I333:M333"/>
    <mergeCell ref="H383:I383"/>
    <mergeCell ref="D385:E385"/>
    <mergeCell ref="H117:I117"/>
    <mergeCell ref="D119:E119"/>
    <mergeCell ref="B120:G120"/>
    <mergeCell ref="I120:M120"/>
    <mergeCell ref="D145:E145"/>
    <mergeCell ref="B146:G146"/>
    <mergeCell ref="I146:M146"/>
    <mergeCell ref="H170:I170"/>
    <mergeCell ref="D171:E171"/>
    <mergeCell ref="B172:G172"/>
    <mergeCell ref="B226:G226"/>
    <mergeCell ref="H250:I250"/>
    <mergeCell ref="B252:G252"/>
    <mergeCell ref="I252:M252"/>
    <mergeCell ref="D251:E251"/>
    <mergeCell ref="I172:M172"/>
    <mergeCell ref="H196:I196"/>
    <mergeCell ref="D197:E197"/>
    <mergeCell ref="D225:E225"/>
    <mergeCell ref="I226:M226"/>
    <mergeCell ref="D305:E305"/>
    <mergeCell ref="B306:G306"/>
    <mergeCell ref="I306:M306"/>
    <mergeCell ref="H330:I330"/>
    <mergeCell ref="D332:E332"/>
    <mergeCell ref="B279:G279"/>
    <mergeCell ref="I279:M279"/>
    <mergeCell ref="H303:I303"/>
    <mergeCell ref="B93:G93"/>
    <mergeCell ref="I93:M93"/>
    <mergeCell ref="B198:G198"/>
    <mergeCell ref="I198:M198"/>
    <mergeCell ref="H222:I222"/>
    <mergeCell ref="H276:I276"/>
    <mergeCell ref="D278:E278"/>
    <mergeCell ref="H223:I223"/>
    <mergeCell ref="B386:G386"/>
    <mergeCell ref="I386:M386"/>
    <mergeCell ref="H410:I410"/>
    <mergeCell ref="D411:E411"/>
    <mergeCell ref="B412:G412"/>
    <mergeCell ref="I412:M412"/>
    <mergeCell ref="H357:I357"/>
    <mergeCell ref="D358:E358"/>
    <mergeCell ref="B359:G359"/>
    <mergeCell ref="I359:M359"/>
    <mergeCell ref="B470:G470"/>
    <mergeCell ref="I470:M470"/>
    <mergeCell ref="D498:E498"/>
    <mergeCell ref="B499:G499"/>
    <mergeCell ref="I499:M499"/>
    <mergeCell ref="D440:E440"/>
    <mergeCell ref="B441:G441"/>
    <mergeCell ref="I441:M441"/>
    <mergeCell ref="D469:E469"/>
    <mergeCell ref="D588:E588"/>
    <mergeCell ref="B589:G589"/>
    <mergeCell ref="I589:M589"/>
    <mergeCell ref="D618:E618"/>
    <mergeCell ref="B619:G619"/>
    <mergeCell ref="I619:M619"/>
    <mergeCell ref="D528:E528"/>
    <mergeCell ref="B529:G529"/>
    <mergeCell ref="I529:M529"/>
    <mergeCell ref="D558:E558"/>
    <mergeCell ref="B559:G559"/>
    <mergeCell ref="I559:M559"/>
    <mergeCell ref="H708:I708"/>
    <mergeCell ref="B709:G709"/>
    <mergeCell ref="I709:M709"/>
    <mergeCell ref="H738:I738"/>
    <mergeCell ref="B739:G739"/>
    <mergeCell ref="I739:M739"/>
    <mergeCell ref="D648:E648"/>
    <mergeCell ref="B649:G649"/>
    <mergeCell ref="I649:M649"/>
    <mergeCell ref="H678:I678"/>
    <mergeCell ref="B679:G679"/>
    <mergeCell ref="I679:M679"/>
    <mergeCell ref="H830:I830"/>
    <mergeCell ref="B831:G831"/>
    <mergeCell ref="I831:M831"/>
    <mergeCell ref="H768:I768"/>
    <mergeCell ref="B769:G769"/>
    <mergeCell ref="I769:M769"/>
    <mergeCell ref="H799:I799"/>
    <mergeCell ref="B800:G800"/>
    <mergeCell ref="I800:M800"/>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
  <sheetViews>
    <sheetView zoomScale="190" zoomScaleNormal="190" workbookViewId="0">
      <selection activeCell="D11" sqref="D11"/>
    </sheetView>
  </sheetViews>
  <sheetFormatPr defaultColWidth="8.6640625" defaultRowHeight="12.6" x14ac:dyDescent="0.25"/>
  <cols>
    <col min="1" max="1" width="20.109375" style="1" customWidth="1"/>
    <col min="2" max="2" width="14" style="1" customWidth="1"/>
    <col min="3" max="16384" width="8.6640625" style="1"/>
  </cols>
  <sheetData>
    <row r="1" spans="1:2" x14ac:dyDescent="0.25">
      <c r="A1" s="4" t="s">
        <v>7</v>
      </c>
      <c r="B1" s="4" t="s">
        <v>8</v>
      </c>
    </row>
    <row r="2" spans="1:2" x14ac:dyDescent="0.25">
      <c r="A2" s="4" t="s">
        <v>9</v>
      </c>
      <c r="B2" s="4" t="s">
        <v>31</v>
      </c>
    </row>
    <row r="3" spans="1:2" x14ac:dyDescent="0.25">
      <c r="A3" s="4" t="s">
        <v>21</v>
      </c>
      <c r="B3" s="4" t="s">
        <v>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6"/>
  <sheetViews>
    <sheetView tabSelected="1" zoomScale="160" zoomScaleNormal="160" workbookViewId="0">
      <selection activeCell="A6" sqref="A6"/>
    </sheetView>
  </sheetViews>
  <sheetFormatPr defaultColWidth="8.88671875" defaultRowHeight="14.4" x14ac:dyDescent="0.3"/>
  <cols>
    <col min="1" max="1" width="12.33203125" customWidth="1"/>
    <col min="2" max="2" width="14" customWidth="1"/>
    <col min="3" max="4" width="8.88671875" customWidth="1"/>
    <col min="6" max="6" width="8.88671875" style="2"/>
    <col min="7" max="7" width="20.5546875" customWidth="1"/>
    <col min="9" max="9" width="13.33203125" customWidth="1"/>
    <col min="10" max="10" width="13" customWidth="1"/>
    <col min="11" max="11" width="13.44140625" customWidth="1"/>
    <col min="12" max="12" width="10.33203125" customWidth="1"/>
  </cols>
  <sheetData>
    <row r="1" spans="1:13" x14ac:dyDescent="0.3">
      <c r="A1" s="3" t="s">
        <v>0</v>
      </c>
      <c r="B1" s="3" t="s">
        <v>1</v>
      </c>
      <c r="C1" s="3" t="s">
        <v>2</v>
      </c>
      <c r="D1" s="3" t="s">
        <v>3</v>
      </c>
      <c r="E1" s="3" t="s">
        <v>4</v>
      </c>
      <c r="F1" s="3" t="s">
        <v>5</v>
      </c>
      <c r="G1" s="3" t="s">
        <v>10</v>
      </c>
      <c r="H1" s="3" t="s">
        <v>17</v>
      </c>
      <c r="I1" s="3" t="s">
        <v>18</v>
      </c>
      <c r="J1" s="3" t="s">
        <v>19</v>
      </c>
      <c r="K1" s="3" t="s">
        <v>121</v>
      </c>
      <c r="L1" s="3" t="s">
        <v>20</v>
      </c>
      <c r="M1" s="2"/>
    </row>
    <row r="2" spans="1:13" x14ac:dyDescent="0.3">
      <c r="A2" s="3" t="s">
        <v>97</v>
      </c>
      <c r="B2" s="3">
        <v>0</v>
      </c>
      <c r="C2" s="3">
        <v>5</v>
      </c>
      <c r="D2" s="3">
        <v>19</v>
      </c>
      <c r="E2" s="3" t="s">
        <v>6</v>
      </c>
      <c r="F2" s="3" t="s">
        <v>28</v>
      </c>
      <c r="G2" s="80" t="s">
        <v>96</v>
      </c>
      <c r="H2" s="3">
        <v>0.40200000000000002</v>
      </c>
      <c r="I2" s="3">
        <v>-1.6</v>
      </c>
      <c r="J2" s="3">
        <v>0.6</v>
      </c>
      <c r="K2" s="3">
        <v>30</v>
      </c>
      <c r="L2" s="3">
        <v>1</v>
      </c>
    </row>
    <row r="3" spans="1:13" x14ac:dyDescent="0.3">
      <c r="A3" s="3" t="s">
        <v>98</v>
      </c>
      <c r="B3" s="3">
        <v>100</v>
      </c>
      <c r="C3" s="3">
        <v>36</v>
      </c>
      <c r="D3" s="3">
        <v>48</v>
      </c>
      <c r="E3" s="3" t="s">
        <v>6</v>
      </c>
      <c r="F3" s="3" t="s">
        <v>28</v>
      </c>
      <c r="G3" s="80" t="s">
        <v>96</v>
      </c>
      <c r="H3" s="3">
        <v>0.40200000000000002</v>
      </c>
      <c r="I3" s="3">
        <v>-1.6</v>
      </c>
      <c r="J3" s="3">
        <v>0.6</v>
      </c>
      <c r="K3" s="3">
        <v>30</v>
      </c>
      <c r="L3" s="3">
        <v>1</v>
      </c>
    </row>
    <row r="4" spans="1:13" x14ac:dyDescent="0.3">
      <c r="A4" s="3" t="s">
        <v>99</v>
      </c>
      <c r="B4" s="3">
        <v>200</v>
      </c>
      <c r="C4" s="3">
        <v>67</v>
      </c>
      <c r="D4" s="3">
        <v>81</v>
      </c>
      <c r="E4" s="3" t="s">
        <v>6</v>
      </c>
      <c r="F4" s="3" t="s">
        <v>28</v>
      </c>
      <c r="G4" s="80" t="s">
        <v>96</v>
      </c>
      <c r="H4" s="3">
        <v>0.40200000000000002</v>
      </c>
      <c r="I4" s="3">
        <v>-1.6</v>
      </c>
      <c r="J4" s="3">
        <v>0.6</v>
      </c>
      <c r="K4" s="3">
        <v>30</v>
      </c>
      <c r="L4" s="3">
        <v>1</v>
      </c>
    </row>
    <row r="5" spans="1:13" x14ac:dyDescent="0.3">
      <c r="A5" s="3" t="s">
        <v>100</v>
      </c>
      <c r="B5" s="3">
        <v>300</v>
      </c>
      <c r="C5" s="3">
        <v>94</v>
      </c>
      <c r="D5" s="3">
        <v>109</v>
      </c>
      <c r="E5" s="3" t="s">
        <v>6</v>
      </c>
      <c r="F5" s="3" t="s">
        <v>28</v>
      </c>
      <c r="G5" s="80" t="s">
        <v>96</v>
      </c>
      <c r="H5" s="3">
        <v>0.40200000000000002</v>
      </c>
      <c r="I5" s="3">
        <v>-1.6</v>
      </c>
      <c r="J5" s="3">
        <v>0.6</v>
      </c>
      <c r="K5" s="3">
        <v>30</v>
      </c>
      <c r="L5" s="3">
        <v>1</v>
      </c>
    </row>
    <row r="6" spans="1:13" x14ac:dyDescent="0.3">
      <c r="A6" s="3" t="s">
        <v>101</v>
      </c>
      <c r="B6" s="3">
        <v>400</v>
      </c>
      <c r="C6" s="3">
        <v>121</v>
      </c>
      <c r="D6" s="3">
        <v>134</v>
      </c>
      <c r="E6" s="3" t="s">
        <v>6</v>
      </c>
      <c r="F6" s="3" t="s">
        <v>28</v>
      </c>
      <c r="G6" s="80" t="s">
        <v>96</v>
      </c>
      <c r="H6" s="3">
        <v>0.40200000000000002</v>
      </c>
      <c r="I6" s="3">
        <v>-1.6</v>
      </c>
      <c r="J6" s="3">
        <v>0.6</v>
      </c>
      <c r="K6" s="3">
        <v>30</v>
      </c>
      <c r="L6" s="3">
        <v>1</v>
      </c>
    </row>
    <row r="7" spans="1:13" x14ac:dyDescent="0.3">
      <c r="A7" s="3" t="s">
        <v>102</v>
      </c>
      <c r="B7" s="3">
        <v>500</v>
      </c>
      <c r="C7" s="3">
        <v>147</v>
      </c>
      <c r="D7" s="3">
        <v>160</v>
      </c>
      <c r="E7" s="3" t="s">
        <v>6</v>
      </c>
      <c r="F7" s="3" t="s">
        <v>28</v>
      </c>
      <c r="G7" s="80" t="s">
        <v>96</v>
      </c>
      <c r="H7" s="3">
        <v>0.40200000000000002</v>
      </c>
      <c r="I7" s="3">
        <v>-1.6</v>
      </c>
      <c r="J7" s="3">
        <v>0.6</v>
      </c>
      <c r="K7" s="3">
        <v>30</v>
      </c>
      <c r="L7" s="3">
        <v>1</v>
      </c>
    </row>
    <row r="8" spans="1:13" x14ac:dyDescent="0.3">
      <c r="A8" s="3" t="s">
        <v>103</v>
      </c>
      <c r="B8" s="3">
        <v>600</v>
      </c>
      <c r="C8" s="3">
        <v>173</v>
      </c>
      <c r="D8" s="3">
        <v>185</v>
      </c>
      <c r="E8" s="3" t="s">
        <v>6</v>
      </c>
      <c r="F8" s="3" t="s">
        <v>28</v>
      </c>
      <c r="G8" s="80" t="s">
        <v>96</v>
      </c>
      <c r="H8" s="3">
        <v>0.40200000000000002</v>
      </c>
      <c r="I8" s="3">
        <v>-1.6</v>
      </c>
      <c r="J8" s="3">
        <v>0.6</v>
      </c>
      <c r="K8" s="3">
        <v>30</v>
      </c>
      <c r="L8" s="3">
        <v>1</v>
      </c>
    </row>
    <row r="9" spans="1:13" x14ac:dyDescent="0.3">
      <c r="A9" s="3" t="s">
        <v>104</v>
      </c>
      <c r="B9" s="3">
        <v>700</v>
      </c>
      <c r="C9" s="3">
        <v>199</v>
      </c>
      <c r="D9" s="3">
        <v>211</v>
      </c>
      <c r="E9" s="3" t="s">
        <v>6</v>
      </c>
      <c r="F9" s="3" t="s">
        <v>28</v>
      </c>
      <c r="G9" s="80" t="s">
        <v>96</v>
      </c>
      <c r="H9" s="3">
        <v>0.40200000000000002</v>
      </c>
      <c r="I9" s="3">
        <v>-1.6</v>
      </c>
      <c r="J9" s="3">
        <v>0.6</v>
      </c>
      <c r="K9" s="3">
        <v>30</v>
      </c>
      <c r="L9" s="3">
        <v>1</v>
      </c>
    </row>
    <row r="10" spans="1:13" x14ac:dyDescent="0.3">
      <c r="A10" s="3" t="s">
        <v>105</v>
      </c>
      <c r="B10" s="3">
        <v>800</v>
      </c>
      <c r="C10" s="3">
        <v>227</v>
      </c>
      <c r="D10" s="3">
        <v>240</v>
      </c>
      <c r="E10" s="3" t="s">
        <v>6</v>
      </c>
      <c r="F10" s="3" t="s">
        <v>28</v>
      </c>
      <c r="G10" s="80" t="s">
        <v>96</v>
      </c>
      <c r="H10" s="3">
        <v>0.40200000000000002</v>
      </c>
      <c r="I10" s="3">
        <v>-1.6</v>
      </c>
      <c r="J10" s="3">
        <v>0.6</v>
      </c>
      <c r="K10" s="3">
        <v>30</v>
      </c>
      <c r="L10" s="3">
        <v>1</v>
      </c>
    </row>
    <row r="11" spans="1:13" x14ac:dyDescent="0.3">
      <c r="A11" s="3" t="s">
        <v>106</v>
      </c>
      <c r="B11" s="3">
        <v>900</v>
      </c>
      <c r="C11" s="3">
        <v>253</v>
      </c>
      <c r="D11" s="3">
        <v>265</v>
      </c>
      <c r="E11" s="3" t="s">
        <v>6</v>
      </c>
      <c r="F11" s="3" t="s">
        <v>28</v>
      </c>
      <c r="G11" s="80" t="s">
        <v>96</v>
      </c>
      <c r="H11" s="3">
        <v>0.40200000000000002</v>
      </c>
      <c r="I11" s="3">
        <v>-1.6</v>
      </c>
      <c r="J11" s="3">
        <v>0.6</v>
      </c>
      <c r="K11" s="3">
        <v>30</v>
      </c>
      <c r="L11" s="3">
        <v>1</v>
      </c>
    </row>
    <row r="12" spans="1:13" x14ac:dyDescent="0.3">
      <c r="A12" s="3" t="s">
        <v>107</v>
      </c>
      <c r="B12" s="3">
        <v>1000</v>
      </c>
      <c r="C12" s="3">
        <v>280</v>
      </c>
      <c r="D12" s="3">
        <v>291</v>
      </c>
      <c r="E12" s="3" t="s">
        <v>6</v>
      </c>
      <c r="F12" s="3" t="s">
        <v>28</v>
      </c>
      <c r="G12" s="80" t="s">
        <v>96</v>
      </c>
      <c r="H12" s="3">
        <v>0.40200000000000002</v>
      </c>
      <c r="I12" s="3">
        <v>-1.6</v>
      </c>
      <c r="J12" s="3">
        <v>0.6</v>
      </c>
      <c r="K12" s="3">
        <v>30</v>
      </c>
      <c r="L12" s="3">
        <v>1</v>
      </c>
    </row>
    <row r="13" spans="1:13" x14ac:dyDescent="0.3">
      <c r="A13" s="3" t="s">
        <v>108</v>
      </c>
      <c r="B13" s="3">
        <v>1100</v>
      </c>
      <c r="C13" s="3">
        <v>307</v>
      </c>
      <c r="D13" s="3">
        <v>318</v>
      </c>
      <c r="E13" s="3" t="s">
        <v>6</v>
      </c>
      <c r="F13" s="3" t="s">
        <v>28</v>
      </c>
      <c r="G13" s="80" t="s">
        <v>96</v>
      </c>
      <c r="H13" s="3">
        <v>0.40200000000000002</v>
      </c>
      <c r="I13" s="3">
        <v>-1.6</v>
      </c>
      <c r="J13" s="3">
        <v>0.6</v>
      </c>
      <c r="K13" s="3">
        <v>30</v>
      </c>
      <c r="L13" s="3">
        <v>1</v>
      </c>
    </row>
    <row r="14" spans="1:13" x14ac:dyDescent="0.3">
      <c r="A14" s="3" t="s">
        <v>109</v>
      </c>
      <c r="B14" s="3">
        <v>1200</v>
      </c>
      <c r="C14" s="3">
        <v>334</v>
      </c>
      <c r="D14" s="3">
        <v>348</v>
      </c>
      <c r="E14" s="3" t="s">
        <v>6</v>
      </c>
      <c r="F14" s="3" t="s">
        <v>28</v>
      </c>
      <c r="G14" s="80" t="s">
        <v>96</v>
      </c>
      <c r="H14" s="3">
        <v>0.40200000000000002</v>
      </c>
      <c r="I14" s="3">
        <v>-1.6</v>
      </c>
      <c r="J14" s="3">
        <v>0.6</v>
      </c>
      <c r="K14" s="3">
        <v>30</v>
      </c>
      <c r="L14" s="3">
        <v>1</v>
      </c>
    </row>
    <row r="15" spans="1:13" x14ac:dyDescent="0.3">
      <c r="A15" s="3" t="s">
        <v>110</v>
      </c>
      <c r="B15" s="3">
        <v>1300</v>
      </c>
      <c r="C15" s="3">
        <v>360</v>
      </c>
      <c r="D15" s="3">
        <v>372</v>
      </c>
      <c r="E15" s="3" t="s">
        <v>6</v>
      </c>
      <c r="F15" s="3" t="s">
        <v>28</v>
      </c>
      <c r="G15" s="80" t="s">
        <v>96</v>
      </c>
      <c r="H15" s="3">
        <v>0.40200000000000002</v>
      </c>
      <c r="I15" s="3">
        <v>-1.6</v>
      </c>
      <c r="J15" s="3">
        <v>0.6</v>
      </c>
      <c r="K15" s="3">
        <v>30</v>
      </c>
      <c r="L15" s="3">
        <v>1</v>
      </c>
    </row>
    <row r="16" spans="1:13" x14ac:dyDescent="0.3">
      <c r="A16" s="3" t="s">
        <v>111</v>
      </c>
      <c r="B16" s="3">
        <v>1400</v>
      </c>
      <c r="C16" s="3">
        <v>387</v>
      </c>
      <c r="D16" s="3">
        <v>399</v>
      </c>
      <c r="E16" s="3" t="s">
        <v>6</v>
      </c>
      <c r="F16" s="3" t="s">
        <v>28</v>
      </c>
      <c r="G16" s="80" t="s">
        <v>96</v>
      </c>
      <c r="H16" s="3">
        <v>0.40200000000000002</v>
      </c>
      <c r="I16" s="3">
        <v>-1.6</v>
      </c>
      <c r="J16" s="3">
        <v>0.6</v>
      </c>
      <c r="K16" s="3">
        <v>30</v>
      </c>
      <c r="L16" s="3">
        <v>1</v>
      </c>
    </row>
    <row r="17" spans="1:12" x14ac:dyDescent="0.3">
      <c r="A17" s="3" t="s">
        <v>112</v>
      </c>
      <c r="B17" s="3">
        <v>1500</v>
      </c>
      <c r="C17" s="3">
        <v>413</v>
      </c>
      <c r="D17" s="3">
        <v>425</v>
      </c>
      <c r="E17" s="3" t="s">
        <v>6</v>
      </c>
      <c r="F17" s="3" t="s">
        <v>28</v>
      </c>
      <c r="G17" s="80" t="s">
        <v>96</v>
      </c>
      <c r="H17" s="3">
        <v>0.40200000000000002</v>
      </c>
      <c r="I17" s="3">
        <v>-1.6</v>
      </c>
      <c r="J17" s="3">
        <v>0.6</v>
      </c>
      <c r="K17" s="3">
        <v>30</v>
      </c>
      <c r="L17" s="3">
        <v>1</v>
      </c>
    </row>
    <row r="18" spans="1:12" x14ac:dyDescent="0.3">
      <c r="A18" s="3" t="s">
        <v>113</v>
      </c>
      <c r="B18" s="3">
        <v>1600</v>
      </c>
      <c r="C18" s="3">
        <v>442</v>
      </c>
      <c r="D18" s="3">
        <v>454</v>
      </c>
      <c r="E18" s="3" t="s">
        <v>6</v>
      </c>
      <c r="F18" s="3" t="s">
        <v>28</v>
      </c>
      <c r="G18" s="80" t="s">
        <v>96</v>
      </c>
      <c r="H18" s="3">
        <v>0.40200000000000002</v>
      </c>
      <c r="I18" s="3">
        <v>-1.6</v>
      </c>
      <c r="J18" s="3">
        <v>0.6</v>
      </c>
      <c r="K18" s="3">
        <v>30</v>
      </c>
      <c r="L18" s="3">
        <v>1</v>
      </c>
    </row>
    <row r="19" spans="1:12" x14ac:dyDescent="0.3">
      <c r="A19" s="3" t="s">
        <v>114</v>
      </c>
      <c r="B19" s="3">
        <v>1700</v>
      </c>
      <c r="C19" s="3">
        <v>471</v>
      </c>
      <c r="D19" s="3">
        <v>483</v>
      </c>
      <c r="E19" s="3" t="s">
        <v>6</v>
      </c>
      <c r="F19" s="3" t="s">
        <v>28</v>
      </c>
      <c r="G19" s="80" t="s">
        <v>96</v>
      </c>
      <c r="H19" s="3">
        <v>0.40200000000000002</v>
      </c>
      <c r="I19" s="3">
        <v>-1.6</v>
      </c>
      <c r="J19" s="3">
        <v>0.6</v>
      </c>
      <c r="K19" s="3">
        <v>30</v>
      </c>
      <c r="L19" s="3">
        <v>1</v>
      </c>
    </row>
    <row r="20" spans="1:12" x14ac:dyDescent="0.3">
      <c r="A20" s="3" t="s">
        <v>115</v>
      </c>
      <c r="B20" s="3">
        <v>1800</v>
      </c>
      <c r="C20" s="3">
        <v>500</v>
      </c>
      <c r="D20" s="3">
        <v>512</v>
      </c>
      <c r="E20" s="3" t="s">
        <v>6</v>
      </c>
      <c r="F20" s="3" t="s">
        <v>28</v>
      </c>
      <c r="G20" s="80" t="s">
        <v>96</v>
      </c>
      <c r="H20" s="3">
        <v>0.40200000000000002</v>
      </c>
      <c r="I20" s="3">
        <v>-1.6</v>
      </c>
      <c r="J20" s="3">
        <v>0.6</v>
      </c>
      <c r="K20" s="3">
        <v>30</v>
      </c>
      <c r="L20" s="3">
        <v>1</v>
      </c>
    </row>
    <row r="21" spans="1:12" x14ac:dyDescent="0.3">
      <c r="A21" s="3" t="s">
        <v>116</v>
      </c>
      <c r="B21" s="3">
        <v>1900</v>
      </c>
      <c r="C21" s="3">
        <v>530</v>
      </c>
      <c r="D21" s="3">
        <v>546</v>
      </c>
      <c r="E21" s="3" t="s">
        <v>6</v>
      </c>
      <c r="F21" s="3" t="s">
        <v>28</v>
      </c>
      <c r="G21" s="80" t="s">
        <v>96</v>
      </c>
      <c r="H21" s="3">
        <v>0.40200000000000002</v>
      </c>
      <c r="I21" s="3">
        <v>-1.6</v>
      </c>
      <c r="J21" s="3">
        <v>0.6</v>
      </c>
      <c r="K21" s="3">
        <v>30</v>
      </c>
      <c r="L21" s="3">
        <v>1</v>
      </c>
    </row>
    <row r="22" spans="1:12" x14ac:dyDescent="0.3">
      <c r="A22" s="3" t="s">
        <v>117</v>
      </c>
      <c r="B22" s="3">
        <v>2000</v>
      </c>
      <c r="C22" s="3">
        <v>560</v>
      </c>
      <c r="D22" s="3">
        <v>572</v>
      </c>
      <c r="E22" s="3" t="s">
        <v>6</v>
      </c>
      <c r="F22" s="3" t="s">
        <v>28</v>
      </c>
      <c r="G22" s="80" t="s">
        <v>96</v>
      </c>
      <c r="H22" s="3">
        <v>0.40200000000000002</v>
      </c>
      <c r="I22" s="3">
        <v>-1.6</v>
      </c>
      <c r="J22" s="3">
        <v>0.6</v>
      </c>
      <c r="K22" s="3">
        <v>30</v>
      </c>
      <c r="L22" s="3">
        <v>1</v>
      </c>
    </row>
    <row r="23" spans="1:12" x14ac:dyDescent="0.3">
      <c r="A23" s="3" t="s">
        <v>118</v>
      </c>
      <c r="B23" s="3">
        <v>2100</v>
      </c>
      <c r="C23" s="3">
        <v>590</v>
      </c>
      <c r="D23" s="3">
        <v>603</v>
      </c>
      <c r="E23" s="3" t="s">
        <v>6</v>
      </c>
      <c r="F23" s="3" t="s">
        <v>28</v>
      </c>
      <c r="G23" s="80" t="s">
        <v>96</v>
      </c>
      <c r="H23" s="3">
        <v>0.40200000000000002</v>
      </c>
      <c r="I23" s="3">
        <v>-1.6</v>
      </c>
      <c r="J23" s="3">
        <v>0.6</v>
      </c>
      <c r="K23" s="3">
        <v>30</v>
      </c>
      <c r="L23" s="3">
        <v>1</v>
      </c>
    </row>
    <row r="24" spans="1:12" x14ac:dyDescent="0.3">
      <c r="A24" s="3" t="s">
        <v>119</v>
      </c>
      <c r="B24" s="3">
        <v>2200</v>
      </c>
      <c r="C24" s="3">
        <v>620</v>
      </c>
      <c r="D24" s="3">
        <v>632</v>
      </c>
      <c r="E24" s="3" t="s">
        <v>6</v>
      </c>
      <c r="F24" s="3" t="s">
        <v>28</v>
      </c>
      <c r="G24" s="80" t="s">
        <v>96</v>
      </c>
      <c r="H24" s="3">
        <v>0.40200000000000002</v>
      </c>
      <c r="I24" s="3">
        <v>-1.6</v>
      </c>
      <c r="J24" s="3">
        <v>0.6</v>
      </c>
      <c r="K24" s="3">
        <v>30</v>
      </c>
      <c r="L24" s="3">
        <v>1</v>
      </c>
    </row>
    <row r="25" spans="1:12" x14ac:dyDescent="0.3">
      <c r="A25" s="3" t="s">
        <v>120</v>
      </c>
      <c r="B25" s="3">
        <v>2310</v>
      </c>
      <c r="C25" s="3">
        <v>650</v>
      </c>
      <c r="D25" s="3">
        <v>664</v>
      </c>
      <c r="E25" s="3" t="s">
        <v>6</v>
      </c>
      <c r="F25" s="3" t="s">
        <v>28</v>
      </c>
      <c r="G25" s="80" t="s">
        <v>96</v>
      </c>
      <c r="H25" s="3">
        <v>0.40200000000000002</v>
      </c>
      <c r="I25" s="3">
        <v>-1.6</v>
      </c>
      <c r="J25" s="3">
        <v>0.6</v>
      </c>
      <c r="K25" s="3">
        <v>30</v>
      </c>
      <c r="L25" s="3">
        <v>1</v>
      </c>
    </row>
    <row r="26" spans="1:12" x14ac:dyDescent="0.3">
      <c r="B26"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zoomScale="190" zoomScaleNormal="190" workbookViewId="0">
      <selection activeCell="E7" sqref="E7"/>
    </sheetView>
  </sheetViews>
  <sheetFormatPr defaultColWidth="8.6640625" defaultRowHeight="12.6" x14ac:dyDescent="0.25"/>
  <cols>
    <col min="1" max="1" width="19.6640625" style="1" customWidth="1"/>
    <col min="2" max="2" width="14.109375" style="1" customWidth="1"/>
    <col min="3" max="4" width="8.6640625" style="1"/>
    <col min="5" max="5" width="10.88671875" style="1" customWidth="1"/>
    <col min="6" max="6" width="18" style="1" customWidth="1"/>
    <col min="7" max="7" width="15.44140625" style="1" customWidth="1"/>
    <col min="8" max="8" width="19.44140625" style="1" customWidth="1"/>
    <col min="9" max="16384" width="8.6640625" style="1"/>
  </cols>
  <sheetData>
    <row r="1" spans="1:8" ht="14.4" x14ac:dyDescent="0.3">
      <c r="A1" s="5" t="s">
        <v>10</v>
      </c>
      <c r="B1" s="5" t="s">
        <v>11</v>
      </c>
      <c r="C1" s="5" t="s">
        <v>6</v>
      </c>
      <c r="D1" s="5" t="s">
        <v>151</v>
      </c>
      <c r="E1" s="5" t="s">
        <v>12</v>
      </c>
      <c r="F1" s="5" t="s">
        <v>13</v>
      </c>
      <c r="G1" s="5" t="s">
        <v>14</v>
      </c>
      <c r="H1" s="5" t="s">
        <v>15</v>
      </c>
    </row>
    <row r="2" spans="1:8" ht="14.4" x14ac:dyDescent="0.3">
      <c r="A2" s="80" t="s">
        <v>96</v>
      </c>
      <c r="B2" s="6">
        <v>-1.6</v>
      </c>
      <c r="C2" s="7">
        <v>3</v>
      </c>
      <c r="D2" s="7">
        <v>2</v>
      </c>
      <c r="E2" s="7">
        <v>5</v>
      </c>
      <c r="F2" s="7" t="s">
        <v>29</v>
      </c>
      <c r="G2" s="7" t="s">
        <v>16</v>
      </c>
      <c r="H2" s="8" t="s">
        <v>30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4"/>
  <sheetViews>
    <sheetView zoomScaleNormal="100" workbookViewId="0">
      <selection activeCell="B2" sqref="B2"/>
    </sheetView>
  </sheetViews>
  <sheetFormatPr defaultColWidth="8.88671875" defaultRowHeight="14.4" x14ac:dyDescent="0.3"/>
  <cols>
    <col min="1" max="1" width="30" customWidth="1"/>
    <col min="2" max="2" width="143.6640625" customWidth="1"/>
    <col min="3" max="21" width="8.88671875" customWidth="1"/>
  </cols>
  <sheetData>
    <row r="1" spans="1:2" ht="19.2" customHeight="1" x14ac:dyDescent="0.3">
      <c r="A1" s="12" t="s">
        <v>44</v>
      </c>
      <c r="B1" s="12" t="s">
        <v>45</v>
      </c>
    </row>
    <row r="2" spans="1:2" ht="19.2" customHeight="1" x14ac:dyDescent="0.3">
      <c r="A2" s="12" t="s">
        <v>46</v>
      </c>
      <c r="B2" s="12" t="s">
        <v>47</v>
      </c>
    </row>
    <row r="3" spans="1:2" ht="19.2" customHeight="1" x14ac:dyDescent="0.3">
      <c r="A3" s="12">
        <v>1</v>
      </c>
      <c r="B3" s="12" t="s">
        <v>48</v>
      </c>
    </row>
    <row r="4" spans="1:2" ht="19.2" customHeight="1" x14ac:dyDescent="0.3">
      <c r="A4" s="12">
        <v>2</v>
      </c>
      <c r="B4" s="12" t="s">
        <v>49</v>
      </c>
    </row>
    <row r="5" spans="1:2" ht="19.2" customHeight="1" x14ac:dyDescent="0.3">
      <c r="A5" s="12">
        <v>3</v>
      </c>
      <c r="B5" s="12" t="s">
        <v>50</v>
      </c>
    </row>
    <row r="6" spans="1:2" ht="19.2" customHeight="1" x14ac:dyDescent="0.3">
      <c r="A6" s="12">
        <v>4</v>
      </c>
      <c r="B6" s="12" t="s">
        <v>51</v>
      </c>
    </row>
    <row r="7" spans="1:2" ht="19.2" customHeight="1" x14ac:dyDescent="0.3">
      <c r="A7" t="s">
        <v>52</v>
      </c>
      <c r="B7" s="12" t="s">
        <v>47</v>
      </c>
    </row>
    <row r="8" spans="1:2" ht="19.2" customHeight="1" x14ac:dyDescent="0.3">
      <c r="A8" s="13">
        <v>1</v>
      </c>
      <c r="B8" s="13" t="s">
        <v>53</v>
      </c>
    </row>
    <row r="9" spans="1:2" ht="19.2" customHeight="1" x14ac:dyDescent="0.3">
      <c r="A9" s="13">
        <v>2</v>
      </c>
      <c r="B9" s="13" t="s">
        <v>54</v>
      </c>
    </row>
    <row r="10" spans="1:2" ht="31.95" customHeight="1" x14ac:dyDescent="0.3">
      <c r="A10" s="13">
        <v>3</v>
      </c>
      <c r="B10" s="14" t="s">
        <v>55</v>
      </c>
    </row>
    <row r="11" spans="1:2" ht="58.2" customHeight="1" x14ac:dyDescent="0.3">
      <c r="A11" s="13">
        <v>4</v>
      </c>
      <c r="B11" s="14" t="s">
        <v>56</v>
      </c>
    </row>
    <row r="12" spans="1:2" ht="29.4" customHeight="1" x14ac:dyDescent="0.3">
      <c r="A12" s="13">
        <v>5</v>
      </c>
      <c r="B12" s="12" t="s">
        <v>57</v>
      </c>
    </row>
    <row r="13" spans="1:2" ht="21.6" customHeight="1" x14ac:dyDescent="0.3">
      <c r="A13" s="13">
        <v>6</v>
      </c>
      <c r="B13" t="s">
        <v>58</v>
      </c>
    </row>
    <row r="14" spans="1:2" ht="33" customHeight="1" x14ac:dyDescent="0.3">
      <c r="A14" s="13">
        <v>7</v>
      </c>
      <c r="B14" s="14" t="s">
        <v>59</v>
      </c>
    </row>
    <row r="15" spans="1:2" ht="10.95" customHeight="1" x14ac:dyDescent="0.3">
      <c r="A15" s="13">
        <v>8</v>
      </c>
      <c r="B15" t="s">
        <v>60</v>
      </c>
    </row>
    <row r="16" spans="1:2" ht="29.4" customHeight="1" x14ac:dyDescent="0.3">
      <c r="A16" s="13">
        <v>9</v>
      </c>
      <c r="B16" s="12" t="s">
        <v>61</v>
      </c>
    </row>
    <row r="17" spans="1:2" ht="18" customHeight="1" x14ac:dyDescent="0.3">
      <c r="A17" s="13">
        <v>10</v>
      </c>
      <c r="B17" t="s">
        <v>62</v>
      </c>
    </row>
    <row r="18" spans="1:2" ht="27.6" customHeight="1" x14ac:dyDescent="0.3">
      <c r="A18" s="13">
        <v>11</v>
      </c>
      <c r="B18" s="12" t="s">
        <v>63</v>
      </c>
    </row>
    <row r="19" spans="1:2" ht="27.6" customHeight="1" x14ac:dyDescent="0.3">
      <c r="A19" s="13">
        <v>12</v>
      </c>
      <c r="B19" s="12" t="s">
        <v>64</v>
      </c>
    </row>
    <row r="20" spans="1:2" ht="27.6" customHeight="1" x14ac:dyDescent="0.3">
      <c r="A20" s="13">
        <v>13</v>
      </c>
      <c r="B20" s="12" t="s">
        <v>65</v>
      </c>
    </row>
    <row r="21" spans="1:2" ht="27.6" customHeight="1" x14ac:dyDescent="0.3">
      <c r="A21" s="13">
        <v>14</v>
      </c>
      <c r="B21" s="12" t="s">
        <v>66</v>
      </c>
    </row>
    <row r="22" spans="1:2" ht="27.6" customHeight="1" x14ac:dyDescent="0.3">
      <c r="A22" s="13">
        <v>15</v>
      </c>
      <c r="B22" s="12" t="s">
        <v>67</v>
      </c>
    </row>
    <row r="23" spans="1:2" ht="27.6" customHeight="1" x14ac:dyDescent="0.3">
      <c r="A23" s="13">
        <v>16</v>
      </c>
      <c r="B23" t="s">
        <v>68</v>
      </c>
    </row>
    <row r="24" spans="1:2" ht="32.4" customHeight="1" x14ac:dyDescent="0.3">
      <c r="A24" s="13">
        <v>17</v>
      </c>
      <c r="B24" s="15" t="s">
        <v>69</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145" zoomScaleNormal="145" workbookViewId="0">
      <selection activeCell="B5" sqref="B5"/>
    </sheetView>
  </sheetViews>
  <sheetFormatPr defaultColWidth="8.88671875" defaultRowHeight="14.4" x14ac:dyDescent="0.3"/>
  <cols>
    <col min="1" max="1" width="18.109375" customWidth="1"/>
    <col min="2" max="2" width="69.33203125" customWidth="1"/>
    <col min="3" max="21" width="8.88671875" customWidth="1"/>
  </cols>
  <sheetData>
    <row r="1" spans="1:2" x14ac:dyDescent="0.3">
      <c r="A1" s="3" t="s">
        <v>32</v>
      </c>
      <c r="B1" s="3" t="s">
        <v>33</v>
      </c>
    </row>
    <row r="2" spans="1:2" x14ac:dyDescent="0.3">
      <c r="A2" s="9" t="s">
        <v>34</v>
      </c>
      <c r="B2" s="3" t="s">
        <v>35</v>
      </c>
    </row>
    <row r="3" spans="1:2" x14ac:dyDescent="0.3">
      <c r="A3" s="9" t="s">
        <v>36</v>
      </c>
      <c r="B3" s="3" t="s">
        <v>70</v>
      </c>
    </row>
    <row r="4" spans="1:2" x14ac:dyDescent="0.3">
      <c r="A4" s="9" t="s">
        <v>37</v>
      </c>
      <c r="B4" s="16" t="s">
        <v>75</v>
      </c>
    </row>
    <row r="5" spans="1:2" ht="84.6" customHeight="1" x14ac:dyDescent="0.3">
      <c r="A5" s="9" t="s">
        <v>38</v>
      </c>
      <c r="B5" s="11" t="s">
        <v>150</v>
      </c>
    </row>
    <row r="6" spans="1:2" x14ac:dyDescent="0.3">
      <c r="A6" s="9" t="s">
        <v>39</v>
      </c>
      <c r="B6" s="3" t="s">
        <v>71</v>
      </c>
    </row>
    <row r="7" spans="1:2" x14ac:dyDescent="0.3">
      <c r="A7" s="9" t="s">
        <v>40</v>
      </c>
      <c r="B7" s="3" t="s">
        <v>72</v>
      </c>
    </row>
    <row r="8" spans="1:2" x14ac:dyDescent="0.3">
      <c r="A8" s="9" t="s">
        <v>41</v>
      </c>
      <c r="B8" s="3" t="s">
        <v>73</v>
      </c>
    </row>
    <row r="9" spans="1:2" x14ac:dyDescent="0.3">
      <c r="A9" s="9" t="s">
        <v>42</v>
      </c>
      <c r="B9" s="10" t="s">
        <v>74</v>
      </c>
    </row>
    <row r="10" spans="1:2" x14ac:dyDescent="0.3">
      <c r="A10" s="9" t="s">
        <v>43</v>
      </c>
      <c r="B10" s="3" t="s">
        <v>76</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topLeftCell="A13" zoomScale="115" zoomScaleNormal="115" workbookViewId="0">
      <selection activeCell="B21" sqref="B21"/>
    </sheetView>
  </sheetViews>
  <sheetFormatPr defaultRowHeight="14.4" x14ac:dyDescent="0.3"/>
  <cols>
    <col min="1" max="1" width="38" customWidth="1"/>
    <col min="2" max="2" width="134.6640625" customWidth="1"/>
  </cols>
  <sheetData>
    <row r="1" spans="1:8" x14ac:dyDescent="0.3">
      <c r="A1" s="12" t="s">
        <v>44</v>
      </c>
      <c r="B1" s="12" t="s">
        <v>45</v>
      </c>
    </row>
    <row r="2" spans="1:8" ht="24.75" customHeight="1" x14ac:dyDescent="0.3">
      <c r="A2" s="12" t="s">
        <v>46</v>
      </c>
      <c r="B2" s="12" t="s">
        <v>47</v>
      </c>
    </row>
    <row r="3" spans="1:8" ht="21.75" customHeight="1" x14ac:dyDescent="0.3">
      <c r="A3" s="12">
        <v>1</v>
      </c>
      <c r="B3" s="12" t="s">
        <v>125</v>
      </c>
    </row>
    <row r="4" spans="1:8" ht="34.5" customHeight="1" x14ac:dyDescent="0.3">
      <c r="A4" s="12">
        <v>2</v>
      </c>
      <c r="B4" s="12" t="s">
        <v>124</v>
      </c>
    </row>
    <row r="5" spans="1:8" ht="24.75" customHeight="1" x14ac:dyDescent="0.3">
      <c r="A5" s="12">
        <v>3</v>
      </c>
      <c r="B5" s="12" t="s">
        <v>123</v>
      </c>
    </row>
    <row r="6" spans="1:8" ht="18.75" customHeight="1" x14ac:dyDescent="0.3">
      <c r="A6" s="12">
        <v>4</v>
      </c>
      <c r="B6" s="12" t="s">
        <v>126</v>
      </c>
    </row>
    <row r="7" spans="1:8" x14ac:dyDescent="0.3">
      <c r="A7" s="12">
        <v>5</v>
      </c>
      <c r="B7" s="12" t="s">
        <v>127</v>
      </c>
    </row>
    <row r="8" spans="1:8" x14ac:dyDescent="0.3">
      <c r="A8" s="13">
        <v>6</v>
      </c>
      <c r="B8" s="13" t="s">
        <v>128</v>
      </c>
    </row>
    <row r="9" spans="1:8" ht="24" customHeight="1" x14ac:dyDescent="0.3">
      <c r="A9" s="13">
        <v>7</v>
      </c>
      <c r="B9" s="14" t="s">
        <v>129</v>
      </c>
    </row>
    <row r="10" spans="1:8" ht="23.25" customHeight="1" x14ac:dyDescent="0.3">
      <c r="A10" s="13">
        <v>8</v>
      </c>
      <c r="B10" s="14" t="s">
        <v>130</v>
      </c>
      <c r="H10" t="s">
        <v>122</v>
      </c>
    </row>
    <row r="11" spans="1:8" ht="30" customHeight="1" x14ac:dyDescent="0.3">
      <c r="A11" s="13">
        <v>9</v>
      </c>
      <c r="B11" s="12" t="s">
        <v>131</v>
      </c>
    </row>
    <row r="12" spans="1:8" ht="22.5" customHeight="1" x14ac:dyDescent="0.3">
      <c r="A12" s="13">
        <v>10</v>
      </c>
      <c r="B12" t="s">
        <v>132</v>
      </c>
    </row>
    <row r="13" spans="1:8" ht="39.75" customHeight="1" x14ac:dyDescent="0.3">
      <c r="A13" s="13">
        <v>11</v>
      </c>
      <c r="B13" s="14" t="s">
        <v>133</v>
      </c>
    </row>
    <row r="14" spans="1:8" ht="16.5" customHeight="1" x14ac:dyDescent="0.3">
      <c r="A14" s="13">
        <v>12</v>
      </c>
      <c r="B14" s="12" t="s">
        <v>134</v>
      </c>
    </row>
    <row r="15" spans="1:8" x14ac:dyDescent="0.3">
      <c r="A15" s="13">
        <v>13</v>
      </c>
      <c r="B15" t="s">
        <v>135</v>
      </c>
    </row>
    <row r="16" spans="1:8" ht="42" customHeight="1" x14ac:dyDescent="0.3">
      <c r="A16" s="13"/>
      <c r="B16" s="12" t="s">
        <v>136</v>
      </c>
    </row>
    <row r="17" spans="1:2" ht="34.5" customHeight="1" x14ac:dyDescent="0.3">
      <c r="A17" s="13"/>
      <c r="B17" s="12" t="s">
        <v>139</v>
      </c>
    </row>
    <row r="18" spans="1:2" ht="32.25" customHeight="1" x14ac:dyDescent="0.3">
      <c r="A18" s="13"/>
      <c r="B18" s="12" t="s">
        <v>138</v>
      </c>
    </row>
    <row r="19" spans="1:2" ht="19.5" customHeight="1" x14ac:dyDescent="0.3">
      <c r="A19" s="13"/>
      <c r="B19" s="12" t="s">
        <v>137</v>
      </c>
    </row>
    <row r="20" spans="1:2" ht="29.25" customHeight="1" x14ac:dyDescent="0.3">
      <c r="A20" s="13">
        <v>14</v>
      </c>
      <c r="B20" s="12" t="s">
        <v>140</v>
      </c>
    </row>
    <row r="21" spans="1:2" ht="23.25" customHeight="1" x14ac:dyDescent="0.3">
      <c r="A21">
        <v>15</v>
      </c>
      <c r="B21" t="s">
        <v>141</v>
      </c>
    </row>
    <row r="22" spans="1:2" x14ac:dyDescent="0.3">
      <c r="A22">
        <v>16</v>
      </c>
      <c r="B22" t="s">
        <v>142</v>
      </c>
    </row>
    <row r="23" spans="1:2" x14ac:dyDescent="0.3">
      <c r="A23" t="s">
        <v>143</v>
      </c>
      <c r="B23" s="12" t="s">
        <v>47</v>
      </c>
    </row>
    <row r="24" spans="1:2" ht="28.8" x14ac:dyDescent="0.3">
      <c r="A24">
        <v>1</v>
      </c>
      <c r="B24" s="12" t="s">
        <v>144</v>
      </c>
    </row>
    <row r="25" spans="1:2" x14ac:dyDescent="0.3">
      <c r="A25">
        <v>2</v>
      </c>
      <c r="B25" t="s">
        <v>145</v>
      </c>
    </row>
    <row r="26" spans="1:2" ht="43.5" customHeight="1" x14ac:dyDescent="0.3">
      <c r="A26">
        <v>3</v>
      </c>
      <c r="B26" s="12" t="s">
        <v>149</v>
      </c>
    </row>
    <row r="27" spans="1:2" ht="28.8" x14ac:dyDescent="0.3">
      <c r="A27">
        <v>4</v>
      </c>
      <c r="B27" s="12" t="s">
        <v>146</v>
      </c>
    </row>
    <row r="28" spans="1:2" ht="57.6" x14ac:dyDescent="0.3">
      <c r="A28">
        <v>5</v>
      </c>
      <c r="B28" s="12" t="s">
        <v>147</v>
      </c>
    </row>
    <row r="29" spans="1:2" ht="41.25" customHeight="1" x14ac:dyDescent="0.3">
      <c r="A29" s="81">
        <v>6</v>
      </c>
      <c r="B29" s="12" t="s">
        <v>148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2024-12-09T18:39:30Z</dcterms:modified>
</cp:coreProperties>
</file>