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AE8E37E9-6F3D-4D0D-8CA5-C7A0FB2AD7A1}" xr6:coauthVersionLast="47" xr6:coauthVersionMax="47" xr10:uidLastSave="{00000000-0000-0000-0000-000000000000}"/>
  <bookViews>
    <workbookView xWindow="-108" yWindow="-108" windowWidth="23256" windowHeight="12456" firstSheet="1" activeTab="7"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12" i="2" l="1"/>
  <c r="K512" i="2"/>
  <c r="M512" i="2" s="1"/>
  <c r="M511" i="2"/>
  <c r="L511" i="2"/>
  <c r="K511" i="2"/>
  <c r="L510" i="2"/>
  <c r="K510" i="2"/>
  <c r="L509" i="2"/>
  <c r="M509" i="2" s="1"/>
  <c r="K509" i="2"/>
  <c r="L508" i="2"/>
  <c r="K508" i="2"/>
  <c r="M508" i="2" s="1"/>
  <c r="M507" i="2"/>
  <c r="L507" i="2"/>
  <c r="K507" i="2"/>
  <c r="L506" i="2"/>
  <c r="M506" i="2" s="1"/>
  <c r="K506" i="2"/>
  <c r="F506" i="2"/>
  <c r="E506" i="2"/>
  <c r="G506" i="2" s="1"/>
  <c r="L505" i="2"/>
  <c r="K505" i="2"/>
  <c r="M505" i="2" s="1"/>
  <c r="G505" i="2"/>
  <c r="F505" i="2"/>
  <c r="E505" i="2"/>
  <c r="L504" i="2"/>
  <c r="M504" i="2" s="1"/>
  <c r="K504" i="2"/>
  <c r="F504" i="2"/>
  <c r="E504" i="2"/>
  <c r="L503" i="2"/>
  <c r="K503" i="2"/>
  <c r="M503" i="2" s="1"/>
  <c r="G503" i="2"/>
  <c r="F503" i="2"/>
  <c r="E503" i="2"/>
  <c r="M502" i="2"/>
  <c r="L502" i="2"/>
  <c r="K502" i="2"/>
  <c r="F502" i="2"/>
  <c r="E502" i="2"/>
  <c r="G502" i="2" s="1"/>
  <c r="L501" i="2"/>
  <c r="K501" i="2"/>
  <c r="M501" i="2" s="1"/>
  <c r="G501" i="2"/>
  <c r="F501" i="2"/>
  <c r="E501" i="2"/>
  <c r="F500" i="2"/>
  <c r="G500" i="2" s="1"/>
  <c r="E500" i="2"/>
  <c r="F499" i="2"/>
  <c r="E499" i="2"/>
  <c r="G499" i="2" s="1"/>
  <c r="F498" i="2"/>
  <c r="E498" i="2"/>
  <c r="G498" i="2" s="1"/>
  <c r="G497" i="2"/>
  <c r="F497" i="2"/>
  <c r="E497" i="2"/>
  <c r="G496" i="2"/>
  <c r="F496" i="2"/>
  <c r="E496" i="2"/>
  <c r="F495" i="2"/>
  <c r="E495" i="2"/>
  <c r="G495" i="2" s="1"/>
  <c r="F494" i="2"/>
  <c r="E494" i="2"/>
  <c r="G494" i="2" s="1"/>
  <c r="G493" i="2"/>
  <c r="F493" i="2"/>
  <c r="E493" i="2"/>
  <c r="M489" i="2"/>
  <c r="L489" i="2"/>
  <c r="K489" i="2"/>
  <c r="M488" i="2"/>
  <c r="L488" i="2"/>
  <c r="K488" i="2"/>
  <c r="F488" i="2"/>
  <c r="E488" i="2"/>
  <c r="G488" i="2" s="1"/>
  <c r="M487" i="2"/>
  <c r="L487" i="2"/>
  <c r="K487" i="2"/>
  <c r="F487" i="2"/>
  <c r="G487" i="2" s="1"/>
  <c r="E487" i="2"/>
  <c r="L486" i="2"/>
  <c r="M486" i="2" s="1"/>
  <c r="K486" i="2"/>
  <c r="F486" i="2"/>
  <c r="E486" i="2"/>
  <c r="G486" i="2" s="1"/>
  <c r="M485" i="2"/>
  <c r="L485" i="2"/>
  <c r="K485" i="2"/>
  <c r="F485" i="2"/>
  <c r="G485" i="2" s="1"/>
  <c r="E485" i="2"/>
  <c r="G484" i="2"/>
  <c r="F484" i="2"/>
  <c r="E484" i="2"/>
  <c r="F483" i="2"/>
  <c r="E483" i="2"/>
  <c r="G483" i="2" s="1"/>
  <c r="G482" i="2"/>
  <c r="F482" i="2"/>
  <c r="E482" i="2"/>
  <c r="G481" i="2"/>
  <c r="F481" i="2"/>
  <c r="E481" i="2"/>
  <c r="G480" i="2"/>
  <c r="F480" i="2"/>
  <c r="E480" i="2"/>
  <c r="F479" i="2"/>
  <c r="E479" i="2"/>
  <c r="G479" i="2" s="1"/>
  <c r="G478" i="2"/>
  <c r="F478" i="2"/>
  <c r="E478" i="2"/>
  <c r="F477" i="2"/>
  <c r="G477" i="2" s="1"/>
  <c r="E477" i="2"/>
  <c r="G476" i="2"/>
  <c r="F476" i="2"/>
  <c r="E476" i="2"/>
  <c r="F475" i="2"/>
  <c r="E475" i="2"/>
  <c r="G475" i="2" s="1"/>
  <c r="K471" i="2"/>
  <c r="K470" i="2"/>
  <c r="F470" i="2"/>
  <c r="E470" i="2"/>
  <c r="G470" i="2" s="1"/>
  <c r="J469" i="2"/>
  <c r="F469" i="2"/>
  <c r="E469" i="2"/>
  <c r="J468" i="2"/>
  <c r="K469" i="2" s="1"/>
  <c r="G468" i="2"/>
  <c r="F468" i="2"/>
  <c r="E468" i="2"/>
  <c r="K467" i="2"/>
  <c r="I467" i="2"/>
  <c r="G467" i="2"/>
  <c r="F467" i="2"/>
  <c r="E467" i="2"/>
  <c r="L466" i="2"/>
  <c r="M466" i="2" s="1"/>
  <c r="K466" i="2"/>
  <c r="G466" i="2"/>
  <c r="F466" i="2"/>
  <c r="E466" i="2"/>
  <c r="L465" i="2"/>
  <c r="K465" i="2"/>
  <c r="G465" i="2"/>
  <c r="F465" i="2"/>
  <c r="E465" i="2"/>
  <c r="M464" i="2"/>
  <c r="L464" i="2"/>
  <c r="K464" i="2"/>
  <c r="G464" i="2"/>
  <c r="F464" i="2"/>
  <c r="E464" i="2"/>
  <c r="L463" i="2"/>
  <c r="K463" i="2"/>
  <c r="F463" i="2"/>
  <c r="G463" i="2" s="1"/>
  <c r="E463" i="2"/>
  <c r="F462" i="2"/>
  <c r="G462" i="2" s="1"/>
  <c r="E462" i="2"/>
  <c r="G461" i="2"/>
  <c r="F461" i="2"/>
  <c r="E461" i="2"/>
  <c r="F460" i="2"/>
  <c r="E460" i="2"/>
  <c r="G460" i="2" s="1"/>
  <c r="F459" i="2"/>
  <c r="E459" i="2"/>
  <c r="G459" i="2" s="1"/>
  <c r="G458" i="2"/>
  <c r="F458" i="2"/>
  <c r="E458" i="2"/>
  <c r="G457" i="2"/>
  <c r="F457" i="2"/>
  <c r="E457" i="2"/>
  <c r="F456" i="2"/>
  <c r="E456" i="2"/>
  <c r="G456" i="2" s="1"/>
  <c r="L452" i="2"/>
  <c r="K452" i="2"/>
  <c r="M452" i="2" s="1"/>
  <c r="M451" i="2"/>
  <c r="L451" i="2"/>
  <c r="K451" i="2"/>
  <c r="K450" i="2"/>
  <c r="G450" i="2"/>
  <c r="F450" i="2"/>
  <c r="E450" i="2"/>
  <c r="L449" i="2"/>
  <c r="M449" i="2" s="1"/>
  <c r="K449" i="2"/>
  <c r="I449" i="2"/>
  <c r="L450" i="2" s="1"/>
  <c r="M450" i="2" s="1"/>
  <c r="F449" i="2"/>
  <c r="G449" i="2" s="1"/>
  <c r="E449" i="2"/>
  <c r="J448" i="2"/>
  <c r="I448" i="2"/>
  <c r="L448" i="2" s="1"/>
  <c r="F448" i="2"/>
  <c r="E448" i="2"/>
  <c r="G448" i="2" s="1"/>
  <c r="L447" i="2"/>
  <c r="J447" i="2"/>
  <c r="K448" i="2" s="1"/>
  <c r="F447" i="2"/>
  <c r="E447" i="2"/>
  <c r="G447" i="2" s="1"/>
  <c r="L446" i="2"/>
  <c r="K446" i="2"/>
  <c r="M446" i="2" s="1"/>
  <c r="I446" i="2"/>
  <c r="I447" i="2" s="1"/>
  <c r="F446" i="2"/>
  <c r="E446" i="2"/>
  <c r="M445" i="2"/>
  <c r="L445" i="2"/>
  <c r="K445" i="2"/>
  <c r="F445" i="2"/>
  <c r="G445" i="2" s="1"/>
  <c r="E445" i="2"/>
  <c r="L444" i="2"/>
  <c r="M444" i="2" s="1"/>
  <c r="K444" i="2"/>
  <c r="F444" i="2"/>
  <c r="E444" i="2"/>
  <c r="M443" i="2"/>
  <c r="L443" i="2"/>
  <c r="K443" i="2"/>
  <c r="F443" i="2"/>
  <c r="G443" i="2" s="1"/>
  <c r="E443" i="2"/>
  <c r="F442" i="2"/>
  <c r="G442" i="2" s="1"/>
  <c r="E442" i="2"/>
  <c r="F441" i="2"/>
  <c r="E441" i="2"/>
  <c r="G441" i="2" s="1"/>
  <c r="G440" i="2"/>
  <c r="F440" i="2"/>
  <c r="E440" i="2"/>
  <c r="F439" i="2"/>
  <c r="G439" i="2" s="1"/>
  <c r="E439" i="2"/>
  <c r="K435" i="2"/>
  <c r="K434" i="2"/>
  <c r="F434" i="2"/>
  <c r="E434" i="2"/>
  <c r="G434" i="2" s="1"/>
  <c r="J433" i="2"/>
  <c r="F433" i="2"/>
  <c r="E433" i="2"/>
  <c r="G433" i="2" s="1"/>
  <c r="J432" i="2"/>
  <c r="I432" i="2"/>
  <c r="F432" i="2"/>
  <c r="E432" i="2"/>
  <c r="G432" i="2" s="1"/>
  <c r="L431" i="2"/>
  <c r="K431" i="2"/>
  <c r="M431" i="2" s="1"/>
  <c r="I431" i="2"/>
  <c r="G431" i="2"/>
  <c r="F431" i="2"/>
  <c r="E431" i="2"/>
  <c r="L430" i="2"/>
  <c r="K430" i="2"/>
  <c r="F430" i="2"/>
  <c r="G430" i="2" s="1"/>
  <c r="E430" i="2"/>
  <c r="L429" i="2"/>
  <c r="M429" i="2" s="1"/>
  <c r="K429" i="2"/>
  <c r="G429" i="2"/>
  <c r="F429" i="2"/>
  <c r="E429" i="2"/>
  <c r="F428" i="2"/>
  <c r="E428" i="2"/>
  <c r="G428" i="2" s="1"/>
  <c r="F427" i="2"/>
  <c r="G427" i="2" s="1"/>
  <c r="E427" i="2"/>
  <c r="F426" i="2"/>
  <c r="G426" i="2" s="1"/>
  <c r="E426" i="2"/>
  <c r="G425" i="2"/>
  <c r="F425" i="2"/>
  <c r="E425" i="2"/>
  <c r="F424" i="2"/>
  <c r="E424" i="2"/>
  <c r="G424" i="2" s="1"/>
  <c r="L420" i="2"/>
  <c r="M420" i="2" s="1"/>
  <c r="K420" i="2"/>
  <c r="K419" i="2"/>
  <c r="G419" i="2"/>
  <c r="F419" i="2"/>
  <c r="E419" i="2"/>
  <c r="K418" i="2"/>
  <c r="G418" i="2"/>
  <c r="F418" i="2"/>
  <c r="E418" i="2"/>
  <c r="K417" i="2"/>
  <c r="J417" i="2"/>
  <c r="G417" i="2"/>
  <c r="F417" i="2"/>
  <c r="E417" i="2"/>
  <c r="K416" i="2"/>
  <c r="J416" i="2"/>
  <c r="G416" i="2"/>
  <c r="F416" i="2"/>
  <c r="E416" i="2"/>
  <c r="L415" i="2"/>
  <c r="M415" i="2" s="1"/>
  <c r="K415" i="2"/>
  <c r="I415" i="2"/>
  <c r="I416" i="2" s="1"/>
  <c r="G415" i="2"/>
  <c r="F415" i="2"/>
  <c r="E415" i="2"/>
  <c r="M414" i="2"/>
  <c r="L414" i="2"/>
  <c r="K414" i="2"/>
  <c r="G414" i="2"/>
  <c r="F414" i="2"/>
  <c r="E414" i="2"/>
  <c r="M413" i="2"/>
  <c r="L413" i="2"/>
  <c r="K413" i="2"/>
  <c r="G413" i="2"/>
  <c r="F413" i="2"/>
  <c r="E413" i="2"/>
  <c r="G412" i="2"/>
  <c r="F412" i="2"/>
  <c r="E412" i="2"/>
  <c r="G411" i="2"/>
  <c r="F411" i="2"/>
  <c r="E411" i="2"/>
  <c r="G410" i="2"/>
  <c r="F410" i="2"/>
  <c r="E410" i="2"/>
  <c r="G409" i="2"/>
  <c r="F409" i="2"/>
  <c r="E409" i="2"/>
  <c r="G404" i="2"/>
  <c r="F404" i="2"/>
  <c r="E404" i="2"/>
  <c r="M403" i="2"/>
  <c r="L403" i="2"/>
  <c r="K403" i="2"/>
  <c r="G403" i="2"/>
  <c r="F403" i="2"/>
  <c r="E403" i="2"/>
  <c r="M402" i="2"/>
  <c r="L402" i="2"/>
  <c r="K402" i="2"/>
  <c r="G402" i="2"/>
  <c r="F402" i="2"/>
  <c r="E402" i="2"/>
  <c r="K401" i="2"/>
  <c r="F401" i="2"/>
  <c r="E401" i="2"/>
  <c r="G401" i="2" s="1"/>
  <c r="K400" i="2"/>
  <c r="G400" i="2"/>
  <c r="F400" i="2"/>
  <c r="E400" i="2"/>
  <c r="J399" i="2"/>
  <c r="F399" i="2"/>
  <c r="E399" i="2"/>
  <c r="G399" i="2" s="1"/>
  <c r="K398" i="2"/>
  <c r="J398" i="2"/>
  <c r="K399" i="2" s="1"/>
  <c r="F398" i="2"/>
  <c r="E398" i="2"/>
  <c r="K397" i="2"/>
  <c r="I397" i="2"/>
  <c r="F397" i="2"/>
  <c r="E397" i="2"/>
  <c r="G397" i="2" s="1"/>
  <c r="M396" i="2"/>
  <c r="L396" i="2"/>
  <c r="K396" i="2"/>
  <c r="F396" i="2"/>
  <c r="E396" i="2"/>
  <c r="G396" i="2" s="1"/>
  <c r="L395" i="2"/>
  <c r="M395" i="2" s="1"/>
  <c r="K395" i="2"/>
  <c r="F395" i="2"/>
  <c r="G395" i="2" s="1"/>
  <c r="E395" i="2"/>
  <c r="M394" i="2"/>
  <c r="L394" i="2"/>
  <c r="K394" i="2"/>
  <c r="F394" i="2"/>
  <c r="E394" i="2"/>
  <c r="G394" i="2" s="1"/>
  <c r="F393" i="2"/>
  <c r="E393" i="2"/>
  <c r="G393" i="2" s="1"/>
  <c r="G392" i="2"/>
  <c r="F392" i="2"/>
  <c r="E392" i="2"/>
  <c r="M387" i="2"/>
  <c r="K387" i="2"/>
  <c r="I387" i="2"/>
  <c r="L387" i="2" s="1"/>
  <c r="L386" i="2"/>
  <c r="K386" i="2"/>
  <c r="M386" i="2" s="1"/>
  <c r="F386" i="2"/>
  <c r="E386" i="2"/>
  <c r="G386" i="2" s="1"/>
  <c r="L385" i="2"/>
  <c r="M385" i="2" s="1"/>
  <c r="K385" i="2"/>
  <c r="F385" i="2"/>
  <c r="E385" i="2"/>
  <c r="G385" i="2" s="1"/>
  <c r="M384" i="2"/>
  <c r="L384" i="2"/>
  <c r="K384" i="2"/>
  <c r="G384" i="2"/>
  <c r="F384" i="2"/>
  <c r="E384" i="2"/>
  <c r="L383" i="2"/>
  <c r="M383" i="2" s="1"/>
  <c r="K383" i="2"/>
  <c r="F383" i="2"/>
  <c r="E383" i="2"/>
  <c r="G383" i="2" s="1"/>
  <c r="L382" i="2"/>
  <c r="M382" i="2" s="1"/>
  <c r="K382" i="2"/>
  <c r="F382" i="2"/>
  <c r="G382" i="2" s="1"/>
  <c r="E382" i="2"/>
  <c r="F381" i="2"/>
  <c r="E381" i="2"/>
  <c r="G381" i="2" s="1"/>
  <c r="F380" i="2"/>
  <c r="E380" i="2"/>
  <c r="G380" i="2" s="1"/>
  <c r="F379" i="2"/>
  <c r="G379" i="2" s="1"/>
  <c r="E379" i="2"/>
  <c r="F378" i="2"/>
  <c r="E378" i="2"/>
  <c r="G378" i="2" s="1"/>
  <c r="F377" i="2"/>
  <c r="E377" i="2"/>
  <c r="G377" i="2" s="1"/>
  <c r="F376" i="2"/>
  <c r="E376" i="2"/>
  <c r="G376" i="2" s="1"/>
  <c r="F375" i="2"/>
  <c r="E375" i="2"/>
  <c r="G375" i="2" s="1"/>
  <c r="G374" i="2"/>
  <c r="F374" i="2"/>
  <c r="E374" i="2"/>
  <c r="G373" i="2"/>
  <c r="F373" i="2"/>
  <c r="E373" i="2"/>
  <c r="J370" i="2"/>
  <c r="K370" i="2" s="1"/>
  <c r="I370" i="2"/>
  <c r="L370" i="2" s="1"/>
  <c r="F370" i="2"/>
  <c r="E370" i="2"/>
  <c r="G370" i="2" s="1"/>
  <c r="M369" i="2"/>
  <c r="K369" i="2"/>
  <c r="I369" i="2"/>
  <c r="L369" i="2" s="1"/>
  <c r="F369" i="2"/>
  <c r="E369" i="2"/>
  <c r="G369" i="2" s="1"/>
  <c r="L368" i="2"/>
  <c r="M368" i="2" s="1"/>
  <c r="K368" i="2"/>
  <c r="F368" i="2"/>
  <c r="E368" i="2"/>
  <c r="M367" i="2"/>
  <c r="L367" i="2"/>
  <c r="K367" i="2"/>
  <c r="F367" i="2"/>
  <c r="E367" i="2"/>
  <c r="G367" i="2" s="1"/>
  <c r="L366" i="2"/>
  <c r="M366" i="2" s="1"/>
  <c r="K366" i="2"/>
  <c r="F366" i="2"/>
  <c r="E366" i="2"/>
  <c r="G366" i="2" s="1"/>
  <c r="L365" i="2"/>
  <c r="M365" i="2" s="1"/>
  <c r="K365" i="2"/>
  <c r="F365" i="2"/>
  <c r="E365" i="2"/>
  <c r="G365" i="2" s="1"/>
  <c r="L364" i="2"/>
  <c r="M364" i="2" s="1"/>
  <c r="K364" i="2"/>
  <c r="G364" i="2"/>
  <c r="F364" i="2"/>
  <c r="E364" i="2"/>
  <c r="F363" i="2"/>
  <c r="E363" i="2"/>
  <c r="G363" i="2" s="1"/>
  <c r="F362" i="2"/>
  <c r="E362" i="2"/>
  <c r="G362" i="2" s="1"/>
  <c r="G361" i="2"/>
  <c r="F361" i="2"/>
  <c r="E361" i="2"/>
  <c r="F360" i="2"/>
  <c r="G360" i="2" s="1"/>
  <c r="E360" i="2"/>
  <c r="F359" i="2"/>
  <c r="E359" i="2"/>
  <c r="G359" i="2" s="1"/>
  <c r="F358" i="2"/>
  <c r="E358" i="2"/>
  <c r="F357" i="2"/>
  <c r="G357" i="2" s="1"/>
  <c r="E357" i="2"/>
  <c r="F356" i="2"/>
  <c r="E356" i="2"/>
  <c r="K353" i="2"/>
  <c r="F353" i="2"/>
  <c r="G353" i="2" s="1"/>
  <c r="E353" i="2"/>
  <c r="J352" i="2"/>
  <c r="F352" i="2"/>
  <c r="G352" i="2" s="1"/>
  <c r="E352" i="2"/>
  <c r="J351" i="2"/>
  <c r="K352" i="2" s="1"/>
  <c r="F351" i="2"/>
  <c r="G351" i="2" s="1"/>
  <c r="E351" i="2"/>
  <c r="K350" i="2"/>
  <c r="I350" i="2"/>
  <c r="F350" i="2"/>
  <c r="E350" i="2"/>
  <c r="G350" i="2" s="1"/>
  <c r="L349" i="2"/>
  <c r="M349" i="2" s="1"/>
  <c r="K349" i="2"/>
  <c r="F349" i="2"/>
  <c r="G349" i="2" s="1"/>
  <c r="E349" i="2"/>
  <c r="L348" i="2"/>
  <c r="K348" i="2"/>
  <c r="F348" i="2"/>
  <c r="E348" i="2"/>
  <c r="G348" i="2" s="1"/>
  <c r="F347" i="2"/>
  <c r="E347" i="2"/>
  <c r="G347" i="2" s="1"/>
  <c r="F346" i="2"/>
  <c r="E346" i="2"/>
  <c r="G346" i="2" s="1"/>
  <c r="F345" i="2"/>
  <c r="E345" i="2"/>
  <c r="G345" i="2" s="1"/>
  <c r="F344" i="2"/>
  <c r="E344" i="2"/>
  <c r="L341" i="2"/>
  <c r="M341" i="2" s="1"/>
  <c r="K341" i="2"/>
  <c r="G341" i="2"/>
  <c r="F341" i="2"/>
  <c r="E341" i="2"/>
  <c r="M340" i="2"/>
  <c r="L340" i="2"/>
  <c r="K340" i="2"/>
  <c r="F340" i="2"/>
  <c r="E340" i="2"/>
  <c r="G340" i="2" s="1"/>
  <c r="L339" i="2"/>
  <c r="M339" i="2" s="1"/>
  <c r="K339" i="2"/>
  <c r="F339" i="2"/>
  <c r="G339" i="2" s="1"/>
  <c r="E339" i="2"/>
  <c r="L338" i="2"/>
  <c r="M338" i="2" s="1"/>
  <c r="K338" i="2"/>
  <c r="F338" i="2"/>
  <c r="E338" i="2"/>
  <c r="G338" i="2" s="1"/>
  <c r="K337" i="2"/>
  <c r="F337" i="2"/>
  <c r="E337" i="2"/>
  <c r="G337" i="2" s="1"/>
  <c r="F336" i="2"/>
  <c r="E336" i="2"/>
  <c r="G336" i="2" s="1"/>
  <c r="K335" i="2"/>
  <c r="J335" i="2"/>
  <c r="K336" i="2" s="1"/>
  <c r="G335" i="2"/>
  <c r="F335" i="2"/>
  <c r="E335" i="2"/>
  <c r="J334" i="2"/>
  <c r="K334" i="2" s="1"/>
  <c r="I334" i="2"/>
  <c r="L334" i="2" s="1"/>
  <c r="M334" i="2" s="1"/>
  <c r="F334" i="2"/>
  <c r="G334" i="2" s="1"/>
  <c r="E334" i="2"/>
  <c r="M333" i="2"/>
  <c r="L333" i="2"/>
  <c r="K333" i="2"/>
  <c r="I333" i="2"/>
  <c r="F333" i="2"/>
  <c r="E333" i="2"/>
  <c r="G333" i="2" s="1"/>
  <c r="L332" i="2"/>
  <c r="K332" i="2"/>
  <c r="F332" i="2"/>
  <c r="E332" i="2"/>
  <c r="G332" i="2" s="1"/>
  <c r="M331" i="2"/>
  <c r="L331" i="2"/>
  <c r="K331" i="2"/>
  <c r="F331" i="2"/>
  <c r="E331" i="2"/>
  <c r="M330" i="2"/>
  <c r="L330" i="2"/>
  <c r="K330" i="2"/>
  <c r="F330" i="2"/>
  <c r="E330" i="2"/>
  <c r="G330" i="2" s="1"/>
  <c r="F329" i="2"/>
  <c r="E329" i="2"/>
  <c r="G329" i="2" s="1"/>
  <c r="F328" i="2"/>
  <c r="E328" i="2"/>
  <c r="F327" i="2"/>
  <c r="G327" i="2" s="1"/>
  <c r="E327" i="2"/>
  <c r="F326" i="2"/>
  <c r="E326" i="2"/>
  <c r="G326" i="2" s="1"/>
  <c r="F325" i="2"/>
  <c r="E325" i="2"/>
  <c r="G325" i="2" s="1"/>
  <c r="L321" i="2"/>
  <c r="K321" i="2"/>
  <c r="K320" i="2"/>
  <c r="F320" i="2"/>
  <c r="E320" i="2"/>
  <c r="G320" i="2" s="1"/>
  <c r="K319" i="2"/>
  <c r="F319" i="2"/>
  <c r="E319" i="2"/>
  <c r="G319" i="2" s="1"/>
  <c r="K318" i="2"/>
  <c r="J318" i="2"/>
  <c r="F318" i="2"/>
  <c r="E318" i="2"/>
  <c r="G318" i="2" s="1"/>
  <c r="J317" i="2"/>
  <c r="K317" i="2" s="1"/>
  <c r="F317" i="2"/>
  <c r="E317" i="2"/>
  <c r="G317" i="2" s="1"/>
  <c r="K316" i="2"/>
  <c r="I316" i="2"/>
  <c r="F316" i="2"/>
  <c r="E316" i="2"/>
  <c r="G316" i="2" s="1"/>
  <c r="L315" i="2"/>
  <c r="M315" i="2" s="1"/>
  <c r="K315" i="2"/>
  <c r="F315" i="2"/>
  <c r="E315" i="2"/>
  <c r="G315" i="2" s="1"/>
  <c r="L314" i="2"/>
  <c r="K314" i="2"/>
  <c r="F314" i="2"/>
  <c r="E314" i="2"/>
  <c r="G314" i="2" s="1"/>
  <c r="G313" i="2"/>
  <c r="F313" i="2"/>
  <c r="E313" i="2"/>
  <c r="G312" i="2"/>
  <c r="F312" i="2"/>
  <c r="E312" i="2"/>
  <c r="G311" i="2"/>
  <c r="F311" i="2"/>
  <c r="E311" i="2"/>
  <c r="F310" i="2"/>
  <c r="E310" i="2"/>
  <c r="G310" i="2" s="1"/>
  <c r="L306" i="2"/>
  <c r="J306" i="2"/>
  <c r="M306" i="2" s="1"/>
  <c r="F305" i="2"/>
  <c r="G305" i="2" s="1"/>
  <c r="E305" i="2"/>
  <c r="L304" i="2"/>
  <c r="M304" i="2" s="1"/>
  <c r="K304" i="2"/>
  <c r="F304" i="2"/>
  <c r="E304" i="2"/>
  <c r="G304" i="2" s="1"/>
  <c r="K303" i="2"/>
  <c r="F303" i="2"/>
  <c r="G303" i="2" s="1"/>
  <c r="E303" i="2"/>
  <c r="K302" i="2"/>
  <c r="F302" i="2"/>
  <c r="E302" i="2"/>
  <c r="G302" i="2" s="1"/>
  <c r="J301" i="2"/>
  <c r="K301" i="2" s="1"/>
  <c r="G301" i="2"/>
  <c r="F301" i="2"/>
  <c r="E301" i="2"/>
  <c r="J300" i="2"/>
  <c r="K300" i="2" s="1"/>
  <c r="I300" i="2"/>
  <c r="I301" i="2" s="1"/>
  <c r="G300" i="2"/>
  <c r="F300" i="2"/>
  <c r="E300" i="2"/>
  <c r="L299" i="2"/>
  <c r="M299" i="2" s="1"/>
  <c r="K299" i="2"/>
  <c r="I299" i="2"/>
  <c r="F299" i="2"/>
  <c r="E299" i="2"/>
  <c r="G299" i="2" s="1"/>
  <c r="L298" i="2"/>
  <c r="K298" i="2"/>
  <c r="G298" i="2"/>
  <c r="F298" i="2"/>
  <c r="E298" i="2"/>
  <c r="M297" i="2"/>
  <c r="L297" i="2"/>
  <c r="K297" i="2"/>
  <c r="F297" i="2"/>
  <c r="E297" i="2"/>
  <c r="G296" i="2"/>
  <c r="F296" i="2"/>
  <c r="E296" i="2"/>
  <c r="F295" i="2"/>
  <c r="G295" i="2" s="1"/>
  <c r="E295" i="2"/>
  <c r="F294" i="2"/>
  <c r="G294" i="2" s="1"/>
  <c r="E294" i="2"/>
  <c r="L290" i="2"/>
  <c r="J290" i="2"/>
  <c r="K289" i="2"/>
  <c r="F289" i="2"/>
  <c r="E289" i="2"/>
  <c r="G289" i="2" s="1"/>
  <c r="L288" i="2"/>
  <c r="M288" i="2" s="1"/>
  <c r="K288" i="2"/>
  <c r="F288" i="2"/>
  <c r="G288" i="2" s="1"/>
  <c r="E288" i="2"/>
  <c r="J287" i="2"/>
  <c r="I287" i="2"/>
  <c r="I288" i="2" s="1"/>
  <c r="L289" i="2" s="1"/>
  <c r="M289" i="2" s="1"/>
  <c r="G287" i="2"/>
  <c r="F287" i="2"/>
  <c r="E287" i="2"/>
  <c r="L286" i="2"/>
  <c r="K286" i="2"/>
  <c r="J286" i="2"/>
  <c r="K287" i="2" s="1"/>
  <c r="F286" i="2"/>
  <c r="G286" i="2" s="1"/>
  <c r="E286" i="2"/>
  <c r="K285" i="2"/>
  <c r="I285" i="2"/>
  <c r="I286" i="2" s="1"/>
  <c r="F285" i="2"/>
  <c r="E285" i="2"/>
  <c r="G285" i="2" s="1"/>
  <c r="M284" i="2"/>
  <c r="L284" i="2"/>
  <c r="K284" i="2"/>
  <c r="F284" i="2"/>
  <c r="G284" i="2" s="1"/>
  <c r="E284" i="2"/>
  <c r="L283" i="2"/>
  <c r="K283" i="2"/>
  <c r="F283" i="2"/>
  <c r="E283" i="2"/>
  <c r="G283" i="2" s="1"/>
  <c r="F282" i="2"/>
  <c r="E282" i="2"/>
  <c r="G282" i="2" s="1"/>
  <c r="F281" i="2"/>
  <c r="E281" i="2"/>
  <c r="G281" i="2" s="1"/>
  <c r="F280" i="2"/>
  <c r="E280" i="2"/>
  <c r="G280" i="2" s="1"/>
  <c r="F279" i="2"/>
  <c r="E279" i="2"/>
  <c r="G278" i="2"/>
  <c r="F278" i="2"/>
  <c r="E278" i="2"/>
  <c r="M274" i="2"/>
  <c r="L274" i="2"/>
  <c r="J274" i="2"/>
  <c r="G273" i="2"/>
  <c r="F273" i="2"/>
  <c r="E273" i="2"/>
  <c r="F272" i="2"/>
  <c r="E272" i="2"/>
  <c r="F271" i="2"/>
  <c r="G271" i="2" s="1"/>
  <c r="E271" i="2"/>
  <c r="L270" i="2"/>
  <c r="M270" i="2" s="1"/>
  <c r="K270" i="2"/>
  <c r="F270" i="2"/>
  <c r="G270" i="2" s="1"/>
  <c r="E270" i="2"/>
  <c r="K269" i="2"/>
  <c r="F269" i="2"/>
  <c r="G269" i="2" s="1"/>
  <c r="E269" i="2"/>
  <c r="F268" i="2"/>
  <c r="G268" i="2" s="1"/>
  <c r="E268" i="2"/>
  <c r="J267" i="2"/>
  <c r="K268" i="2" s="1"/>
  <c r="I267" i="2"/>
  <c r="F267" i="2"/>
  <c r="G267" i="2" s="1"/>
  <c r="E267" i="2"/>
  <c r="K266" i="2"/>
  <c r="J266" i="2"/>
  <c r="F266" i="2"/>
  <c r="E266" i="2"/>
  <c r="G266" i="2" s="1"/>
  <c r="K265" i="2"/>
  <c r="I265" i="2"/>
  <c r="I266" i="2" s="1"/>
  <c r="L266" i="2" s="1"/>
  <c r="M266" i="2" s="1"/>
  <c r="F265" i="2"/>
  <c r="E265" i="2"/>
  <c r="G265" i="2" s="1"/>
  <c r="L264" i="2"/>
  <c r="K264" i="2"/>
  <c r="G264" i="2"/>
  <c r="F264" i="2"/>
  <c r="E264" i="2"/>
  <c r="L263" i="2"/>
  <c r="M263" i="2" s="1"/>
  <c r="K263" i="2"/>
  <c r="G263" i="2"/>
  <c r="F263" i="2"/>
  <c r="E263" i="2"/>
  <c r="F262" i="2"/>
  <c r="E262" i="2"/>
  <c r="L257" i="2"/>
  <c r="K257" i="2"/>
  <c r="F257" i="2"/>
  <c r="E257" i="2"/>
  <c r="G257" i="2" s="1"/>
  <c r="L256" i="2"/>
  <c r="M256" i="2" s="1"/>
  <c r="K256" i="2"/>
  <c r="F256" i="2"/>
  <c r="E256" i="2"/>
  <c r="G256" i="2" s="1"/>
  <c r="K255" i="2"/>
  <c r="I255" i="2"/>
  <c r="L255" i="2" s="1"/>
  <c r="F255" i="2"/>
  <c r="G255" i="2" s="1"/>
  <c r="E255" i="2"/>
  <c r="L254" i="2"/>
  <c r="M254" i="2" s="1"/>
  <c r="J254" i="2"/>
  <c r="G254" i="2"/>
  <c r="F254" i="2"/>
  <c r="E254" i="2"/>
  <c r="M253" i="2"/>
  <c r="L253" i="2"/>
  <c r="K253" i="2"/>
  <c r="J253" i="2"/>
  <c r="K254" i="2" s="1"/>
  <c r="I253" i="2"/>
  <c r="I254" i="2" s="1"/>
  <c r="G253" i="2"/>
  <c r="F253" i="2"/>
  <c r="E253" i="2"/>
  <c r="L252" i="2"/>
  <c r="M252" i="2" s="1"/>
  <c r="K252" i="2"/>
  <c r="I252" i="2"/>
  <c r="F252" i="2"/>
  <c r="G252" i="2" s="1"/>
  <c r="E252" i="2"/>
  <c r="M251" i="2"/>
  <c r="L251" i="2"/>
  <c r="K251" i="2"/>
  <c r="F251" i="2"/>
  <c r="E251" i="2"/>
  <c r="L250" i="2"/>
  <c r="M250" i="2" s="1"/>
  <c r="K250" i="2"/>
  <c r="F250" i="2"/>
  <c r="E250" i="2"/>
  <c r="G250" i="2" s="1"/>
  <c r="F249" i="2"/>
  <c r="G249" i="2" s="1"/>
  <c r="E249" i="2"/>
  <c r="F248" i="2"/>
  <c r="E248" i="2"/>
  <c r="F247" i="2"/>
  <c r="E247" i="2"/>
  <c r="G247" i="2" s="1"/>
  <c r="F246" i="2"/>
  <c r="E246" i="2"/>
  <c r="G246" i="2" s="1"/>
  <c r="F245" i="2"/>
  <c r="E245" i="2"/>
  <c r="G245" i="2" s="1"/>
  <c r="F244" i="2"/>
  <c r="E244" i="2"/>
  <c r="G243" i="2"/>
  <c r="F243" i="2"/>
  <c r="E243" i="2"/>
  <c r="K239" i="2"/>
  <c r="F239" i="2"/>
  <c r="G239" i="2" s="1"/>
  <c r="E239" i="2"/>
  <c r="K238" i="2"/>
  <c r="J238" i="2"/>
  <c r="G238" i="2"/>
  <c r="F238" i="2"/>
  <c r="E238" i="2"/>
  <c r="K237" i="2"/>
  <c r="J237" i="2"/>
  <c r="I237" i="2"/>
  <c r="F237" i="2"/>
  <c r="G237" i="2" s="1"/>
  <c r="E237" i="2"/>
  <c r="L236" i="2"/>
  <c r="M236" i="2" s="1"/>
  <c r="K236" i="2"/>
  <c r="I236" i="2"/>
  <c r="G236" i="2"/>
  <c r="F236" i="2"/>
  <c r="E236" i="2"/>
  <c r="L235" i="2"/>
  <c r="K235" i="2"/>
  <c r="F235" i="2"/>
  <c r="G235" i="2" s="1"/>
  <c r="E235" i="2"/>
  <c r="L234" i="2"/>
  <c r="M234" i="2" s="1"/>
  <c r="K234" i="2"/>
  <c r="F234" i="2"/>
  <c r="E234" i="2"/>
  <c r="F233" i="2"/>
  <c r="E233" i="2"/>
  <c r="F232" i="2"/>
  <c r="E232" i="2"/>
  <c r="G232" i="2" s="1"/>
  <c r="F231" i="2"/>
  <c r="E231" i="2"/>
  <c r="G231" i="2" s="1"/>
  <c r="F230" i="2"/>
  <c r="E230" i="2"/>
  <c r="G230" i="2" s="1"/>
  <c r="F229" i="2"/>
  <c r="E229" i="2"/>
  <c r="F228" i="2"/>
  <c r="G228" i="2" s="1"/>
  <c r="E228" i="2"/>
  <c r="G227" i="2"/>
  <c r="F227" i="2"/>
  <c r="E227" i="2"/>
  <c r="F224" i="2"/>
  <c r="E224" i="2"/>
  <c r="G224" i="2" s="1"/>
  <c r="J223" i="2"/>
  <c r="K224" i="2" s="1"/>
  <c r="F223" i="2"/>
  <c r="G223" i="2" s="1"/>
  <c r="E223" i="2"/>
  <c r="J222" i="2"/>
  <c r="K223" i="2" s="1"/>
  <c r="I222" i="2"/>
  <c r="F222" i="2"/>
  <c r="G222" i="2" s="1"/>
  <c r="E222" i="2"/>
  <c r="M221" i="2"/>
  <c r="K221" i="2"/>
  <c r="I221" i="2"/>
  <c r="L221" i="2" s="1"/>
  <c r="F221" i="2"/>
  <c r="E221" i="2"/>
  <c r="G221" i="2" s="1"/>
  <c r="L220" i="2"/>
  <c r="M220" i="2" s="1"/>
  <c r="K220" i="2"/>
  <c r="F220" i="2"/>
  <c r="G220" i="2" s="1"/>
  <c r="E220" i="2"/>
  <c r="M219" i="2"/>
  <c r="L219" i="2"/>
  <c r="K219" i="2"/>
  <c r="F219" i="2"/>
  <c r="E219" i="2"/>
  <c r="F218" i="2"/>
  <c r="E218" i="2"/>
  <c r="G218" i="2" s="1"/>
  <c r="F217" i="2"/>
  <c r="E217" i="2"/>
  <c r="G217" i="2" s="1"/>
  <c r="F216" i="2"/>
  <c r="G216" i="2" s="1"/>
  <c r="E216" i="2"/>
  <c r="F215" i="2"/>
  <c r="E215" i="2"/>
  <c r="G215" i="2" s="1"/>
  <c r="F214" i="2"/>
  <c r="E214" i="2"/>
  <c r="G214" i="2" s="1"/>
  <c r="F213" i="2"/>
  <c r="E213" i="2"/>
  <c r="G213" i="2" s="1"/>
  <c r="F212" i="2"/>
  <c r="E212" i="2"/>
  <c r="G212" i="2" s="1"/>
  <c r="K208" i="2"/>
  <c r="G208" i="2"/>
  <c r="F208" i="2"/>
  <c r="E208" i="2"/>
  <c r="K207" i="2"/>
  <c r="F207" i="2"/>
  <c r="G207" i="2" s="1"/>
  <c r="E207" i="2"/>
  <c r="K206" i="2"/>
  <c r="J206" i="2"/>
  <c r="F206" i="2"/>
  <c r="G206" i="2" s="1"/>
  <c r="E206" i="2"/>
  <c r="K205" i="2"/>
  <c r="J205" i="2"/>
  <c r="F205" i="2"/>
  <c r="G205" i="2" s="1"/>
  <c r="E205" i="2"/>
  <c r="L204" i="2"/>
  <c r="M204" i="2" s="1"/>
  <c r="K204" i="2"/>
  <c r="I204" i="2"/>
  <c r="I205" i="2" s="1"/>
  <c r="F204" i="2"/>
  <c r="G204" i="2" s="1"/>
  <c r="E204" i="2"/>
  <c r="L203" i="2"/>
  <c r="M203" i="2" s="1"/>
  <c r="K203" i="2"/>
  <c r="F203" i="2"/>
  <c r="G203" i="2" s="1"/>
  <c r="E203" i="2"/>
  <c r="L202" i="2"/>
  <c r="K202" i="2"/>
  <c r="G202" i="2"/>
  <c r="F202" i="2"/>
  <c r="E202" i="2"/>
  <c r="F201" i="2"/>
  <c r="E201" i="2"/>
  <c r="G201" i="2" s="1"/>
  <c r="F200" i="2"/>
  <c r="E200" i="2"/>
  <c r="G200" i="2" s="1"/>
  <c r="F199" i="2"/>
  <c r="E199" i="2"/>
  <c r="G199" i="2" s="1"/>
  <c r="F198" i="2"/>
  <c r="E198" i="2"/>
  <c r="G198" i="2" s="1"/>
  <c r="F197" i="2"/>
  <c r="E197" i="2"/>
  <c r="G197" i="2" s="1"/>
  <c r="G196" i="2"/>
  <c r="F196" i="2"/>
  <c r="E196" i="2"/>
  <c r="G195" i="2"/>
  <c r="F195" i="2"/>
  <c r="E195" i="2"/>
  <c r="K192" i="2"/>
  <c r="F192" i="2"/>
  <c r="E192" i="2"/>
  <c r="G192" i="2" s="1"/>
  <c r="G191" i="2"/>
  <c r="F191" i="2"/>
  <c r="E191" i="2"/>
  <c r="J190" i="2"/>
  <c r="K191" i="2" s="1"/>
  <c r="F190" i="2"/>
  <c r="E190" i="2"/>
  <c r="G190" i="2" s="1"/>
  <c r="K189" i="2"/>
  <c r="J189" i="2"/>
  <c r="G189" i="2"/>
  <c r="F189" i="2"/>
  <c r="E189" i="2"/>
  <c r="L188" i="2"/>
  <c r="M188" i="2" s="1"/>
  <c r="K188" i="2"/>
  <c r="I188" i="2"/>
  <c r="I189" i="2" s="1"/>
  <c r="L189" i="2" s="1"/>
  <c r="F188" i="2"/>
  <c r="E188" i="2"/>
  <c r="G188" i="2" s="1"/>
  <c r="L187" i="2"/>
  <c r="K187" i="2"/>
  <c r="F187" i="2"/>
  <c r="E187" i="2"/>
  <c r="G187" i="2" s="1"/>
  <c r="M186" i="2"/>
  <c r="L186" i="2"/>
  <c r="K186" i="2"/>
  <c r="G186" i="2"/>
  <c r="F186" i="2"/>
  <c r="E186" i="2"/>
  <c r="M185" i="2"/>
  <c r="L185" i="2"/>
  <c r="K185" i="2"/>
  <c r="F185" i="2"/>
  <c r="E185" i="2"/>
  <c r="G185" i="2" s="1"/>
  <c r="L184" i="2"/>
  <c r="M184" i="2" s="1"/>
  <c r="K184" i="2"/>
  <c r="F184" i="2"/>
  <c r="G184" i="2" s="1"/>
  <c r="E184" i="2"/>
  <c r="F183" i="2"/>
  <c r="G183" i="2" s="1"/>
  <c r="E183" i="2"/>
  <c r="F182" i="2"/>
  <c r="E182" i="2"/>
  <c r="G182" i="2" s="1"/>
  <c r="F181" i="2"/>
  <c r="E181" i="2"/>
  <c r="G181" i="2" s="1"/>
  <c r="G180" i="2"/>
  <c r="F180" i="2"/>
  <c r="E180" i="2"/>
  <c r="F179" i="2"/>
  <c r="E179" i="2"/>
  <c r="G179" i="2" s="1"/>
  <c r="F178" i="2"/>
  <c r="E178" i="2"/>
  <c r="G178" i="2" s="1"/>
  <c r="L174" i="2"/>
  <c r="M174" i="2" s="1"/>
  <c r="K174" i="2"/>
  <c r="F174" i="2"/>
  <c r="E174" i="2"/>
  <c r="G174" i="2" s="1"/>
  <c r="K173" i="2"/>
  <c r="F173" i="2"/>
  <c r="E173" i="2"/>
  <c r="K172" i="2"/>
  <c r="F172" i="2"/>
  <c r="G172" i="2" s="1"/>
  <c r="E172" i="2"/>
  <c r="J171" i="2"/>
  <c r="F171" i="2"/>
  <c r="E171" i="2"/>
  <c r="G171" i="2" s="1"/>
  <c r="J170" i="2"/>
  <c r="K171" i="2" s="1"/>
  <c r="I170" i="2"/>
  <c r="G170" i="2"/>
  <c r="F170" i="2"/>
  <c r="E170" i="2"/>
  <c r="M169" i="2"/>
  <c r="K169" i="2"/>
  <c r="I169" i="2"/>
  <c r="L169" i="2" s="1"/>
  <c r="G169" i="2"/>
  <c r="F169" i="2"/>
  <c r="E169" i="2"/>
  <c r="L168" i="2"/>
  <c r="K168" i="2"/>
  <c r="F168" i="2"/>
  <c r="E168" i="2"/>
  <c r="M167" i="2"/>
  <c r="L167" i="2"/>
  <c r="K167" i="2"/>
  <c r="F167" i="2"/>
  <c r="G167" i="2" s="1"/>
  <c r="E167" i="2"/>
  <c r="F166" i="2"/>
  <c r="E166" i="2"/>
  <c r="G166" i="2" s="1"/>
  <c r="F165" i="2"/>
  <c r="E165" i="2"/>
  <c r="F164" i="2"/>
  <c r="G164" i="2" s="1"/>
  <c r="E164" i="2"/>
  <c r="F163" i="2"/>
  <c r="E163" i="2"/>
  <c r="F162" i="2"/>
  <c r="G162" i="2" s="1"/>
  <c r="E162" i="2"/>
  <c r="F161" i="2"/>
  <c r="E161" i="2"/>
  <c r="G161" i="2" s="1"/>
  <c r="J157" i="2"/>
  <c r="K158" i="2" s="1"/>
  <c r="F157" i="2"/>
  <c r="E157" i="2"/>
  <c r="J156" i="2"/>
  <c r="K156" i="2" s="1"/>
  <c r="F156" i="2"/>
  <c r="E156" i="2"/>
  <c r="G156" i="2" s="1"/>
  <c r="K155" i="2"/>
  <c r="I155" i="2"/>
  <c r="F155" i="2"/>
  <c r="G155" i="2" s="1"/>
  <c r="E155" i="2"/>
  <c r="L154" i="2"/>
  <c r="M154" i="2" s="1"/>
  <c r="K154" i="2"/>
  <c r="F154" i="2"/>
  <c r="E154" i="2"/>
  <c r="G154" i="2" s="1"/>
  <c r="L153" i="2"/>
  <c r="K153" i="2"/>
  <c r="F153" i="2"/>
  <c r="E153" i="2"/>
  <c r="G153" i="2" s="1"/>
  <c r="F152" i="2"/>
  <c r="E152" i="2"/>
  <c r="G152" i="2" s="1"/>
  <c r="F151" i="2"/>
  <c r="E151" i="2"/>
  <c r="G151" i="2" s="1"/>
  <c r="F150" i="2"/>
  <c r="E150" i="2"/>
  <c r="G149" i="2"/>
  <c r="F149" i="2"/>
  <c r="E149" i="2"/>
  <c r="G148" i="2"/>
  <c r="F148" i="2"/>
  <c r="E148" i="2"/>
  <c r="G147" i="2"/>
  <c r="F147" i="2"/>
  <c r="E147" i="2"/>
  <c r="G146" i="2"/>
  <c r="F146" i="2"/>
  <c r="E146" i="2"/>
  <c r="M143" i="2"/>
  <c r="L143" i="2"/>
  <c r="K143" i="2"/>
  <c r="K142" i="2"/>
  <c r="G142" i="2"/>
  <c r="F142" i="2"/>
  <c r="E142" i="2"/>
  <c r="K141" i="2"/>
  <c r="G141" i="2"/>
  <c r="F141" i="2"/>
  <c r="E141" i="2"/>
  <c r="K140" i="2"/>
  <c r="J140" i="2"/>
  <c r="F140" i="2"/>
  <c r="G140" i="2" s="1"/>
  <c r="E140" i="2"/>
  <c r="M139" i="2"/>
  <c r="L139" i="2"/>
  <c r="K139" i="2"/>
  <c r="J139" i="2"/>
  <c r="F139" i="2"/>
  <c r="G139" i="2" s="1"/>
  <c r="E139" i="2"/>
  <c r="K138" i="2"/>
  <c r="I138" i="2"/>
  <c r="I139" i="2" s="1"/>
  <c r="I140" i="2" s="1"/>
  <c r="L140" i="2" s="1"/>
  <c r="M140" i="2" s="1"/>
  <c r="F138" i="2"/>
  <c r="E138" i="2"/>
  <c r="G138" i="2" s="1"/>
  <c r="M137" i="2"/>
  <c r="L137" i="2"/>
  <c r="K137" i="2"/>
  <c r="G137" i="2"/>
  <c r="F137" i="2"/>
  <c r="E137" i="2"/>
  <c r="L136" i="2"/>
  <c r="M136" i="2" s="1"/>
  <c r="K136" i="2"/>
  <c r="F136" i="2"/>
  <c r="E136" i="2"/>
  <c r="G136" i="2" s="1"/>
  <c r="G135" i="2"/>
  <c r="F135" i="2"/>
  <c r="E135" i="2"/>
  <c r="G134" i="2"/>
  <c r="F134" i="2"/>
  <c r="E134" i="2"/>
  <c r="F133" i="2"/>
  <c r="E133" i="2"/>
  <c r="G133" i="2" s="1"/>
  <c r="F132" i="2"/>
  <c r="E132" i="2"/>
  <c r="G132" i="2" s="1"/>
  <c r="G131" i="2"/>
  <c r="F131" i="2"/>
  <c r="E131" i="2"/>
  <c r="G130" i="2"/>
  <c r="F130" i="2"/>
  <c r="E130" i="2"/>
  <c r="F127" i="2"/>
  <c r="E127" i="2"/>
  <c r="G127" i="2" s="1"/>
  <c r="F126" i="2"/>
  <c r="E126" i="2"/>
  <c r="G126" i="2" s="1"/>
  <c r="G125" i="2"/>
  <c r="F125" i="2"/>
  <c r="E125" i="2"/>
  <c r="M124" i="2"/>
  <c r="L124" i="2"/>
  <c r="K124" i="2"/>
  <c r="F124" i="2"/>
  <c r="E124" i="2"/>
  <c r="G124" i="2" s="1"/>
  <c r="L123" i="2"/>
  <c r="M123" i="2" s="1"/>
  <c r="K123" i="2"/>
  <c r="G123" i="2"/>
  <c r="F123" i="2"/>
  <c r="E123" i="2"/>
  <c r="K122" i="2"/>
  <c r="F122" i="2"/>
  <c r="E122" i="2"/>
  <c r="G122" i="2" s="1"/>
  <c r="K121" i="2"/>
  <c r="I121" i="2"/>
  <c r="L122" i="2" s="1"/>
  <c r="M122" i="2" s="1"/>
  <c r="F121" i="2"/>
  <c r="E121" i="2"/>
  <c r="G121" i="2" s="1"/>
  <c r="J120" i="2"/>
  <c r="I120" i="2"/>
  <c r="L120" i="2" s="1"/>
  <c r="F120" i="2"/>
  <c r="E120" i="2"/>
  <c r="G120" i="2" s="1"/>
  <c r="J119" i="2"/>
  <c r="F119" i="2"/>
  <c r="E119" i="2"/>
  <c r="G119" i="2" s="1"/>
  <c r="L118" i="2"/>
  <c r="M118" i="2" s="1"/>
  <c r="K118" i="2"/>
  <c r="I118" i="2"/>
  <c r="I119" i="2" s="1"/>
  <c r="L119" i="2" s="1"/>
  <c r="G118" i="2"/>
  <c r="F118" i="2"/>
  <c r="E118" i="2"/>
  <c r="M117" i="2"/>
  <c r="L117" i="2"/>
  <c r="K117" i="2"/>
  <c r="F117" i="2"/>
  <c r="G117" i="2" s="1"/>
  <c r="E117" i="2"/>
  <c r="M116" i="2"/>
  <c r="L116" i="2"/>
  <c r="K116" i="2"/>
  <c r="G116" i="2"/>
  <c r="F116" i="2"/>
  <c r="E116" i="2"/>
  <c r="M115" i="2"/>
  <c r="L115" i="2"/>
  <c r="K115" i="2"/>
  <c r="F115" i="2"/>
  <c r="G115" i="2" s="1"/>
  <c r="E115" i="2"/>
  <c r="M114" i="2"/>
  <c r="L114" i="2"/>
  <c r="K114" i="2"/>
  <c r="G114" i="2"/>
  <c r="F114" i="2"/>
  <c r="E114" i="2"/>
  <c r="M113" i="2"/>
  <c r="L113" i="2"/>
  <c r="K113" i="2"/>
  <c r="F113" i="2"/>
  <c r="G113" i="2" s="1"/>
  <c r="E113" i="2"/>
  <c r="F110" i="2"/>
  <c r="E110" i="2"/>
  <c r="G110" i="2" s="1"/>
  <c r="J109" i="2"/>
  <c r="K110" i="2" s="1"/>
  <c r="I109" i="2"/>
  <c r="F109" i="2"/>
  <c r="E109" i="2"/>
  <c r="G109" i="2" s="1"/>
  <c r="M108" i="2"/>
  <c r="J108" i="2"/>
  <c r="K108" i="2" s="1"/>
  <c r="F108" i="2"/>
  <c r="E108" i="2"/>
  <c r="G108" i="2" s="1"/>
  <c r="K107" i="2"/>
  <c r="I107" i="2"/>
  <c r="I108" i="2" s="1"/>
  <c r="L108" i="2" s="1"/>
  <c r="G107" i="2"/>
  <c r="F107" i="2"/>
  <c r="E107" i="2"/>
  <c r="M106" i="2"/>
  <c r="L106" i="2"/>
  <c r="K106" i="2"/>
  <c r="F106" i="2"/>
  <c r="G106" i="2" s="1"/>
  <c r="E106" i="2"/>
  <c r="L105" i="2"/>
  <c r="M105" i="2" s="1"/>
  <c r="K105" i="2"/>
  <c r="G105" i="2"/>
  <c r="F105" i="2"/>
  <c r="E105" i="2"/>
  <c r="M104" i="2"/>
  <c r="L104" i="2"/>
  <c r="K104" i="2"/>
  <c r="F104" i="2"/>
  <c r="G104" i="2" s="1"/>
  <c r="E104" i="2"/>
  <c r="L103" i="2"/>
  <c r="M103" i="2" s="1"/>
  <c r="K103" i="2"/>
  <c r="G103" i="2"/>
  <c r="F103" i="2"/>
  <c r="E103" i="2"/>
  <c r="M102" i="2"/>
  <c r="L102" i="2"/>
  <c r="K102" i="2"/>
  <c r="F102" i="2"/>
  <c r="G102" i="2" s="1"/>
  <c r="E102" i="2"/>
  <c r="L101" i="2"/>
  <c r="M101" i="2" s="1"/>
  <c r="K101" i="2"/>
  <c r="G101" i="2"/>
  <c r="F101" i="2"/>
  <c r="E101" i="2"/>
  <c r="G100" i="2"/>
  <c r="F100" i="2"/>
  <c r="E100" i="2"/>
  <c r="F99" i="2"/>
  <c r="G99" i="2" s="1"/>
  <c r="E99" i="2"/>
  <c r="F98" i="2"/>
  <c r="E98" i="2"/>
  <c r="G98" i="2" s="1"/>
  <c r="G97" i="2"/>
  <c r="F97" i="2"/>
  <c r="E97" i="2"/>
  <c r="G94" i="2"/>
  <c r="F94" i="2"/>
  <c r="E94" i="2"/>
  <c r="F93" i="2"/>
  <c r="G93" i="2" s="1"/>
  <c r="E93" i="2"/>
  <c r="L92" i="2"/>
  <c r="M92" i="2" s="1"/>
  <c r="K92" i="2"/>
  <c r="G92" i="2"/>
  <c r="F92" i="2"/>
  <c r="E92" i="2"/>
  <c r="M91" i="2"/>
  <c r="L91" i="2"/>
  <c r="K91" i="2"/>
  <c r="F91" i="2"/>
  <c r="G91" i="2" s="1"/>
  <c r="E91" i="2"/>
  <c r="K90" i="2"/>
  <c r="G90" i="2"/>
  <c r="F90" i="2"/>
  <c r="E90" i="2"/>
  <c r="M89" i="2"/>
  <c r="K89" i="2"/>
  <c r="I89" i="2"/>
  <c r="L89" i="2" s="1"/>
  <c r="F89" i="2"/>
  <c r="G89" i="2" s="1"/>
  <c r="E89" i="2"/>
  <c r="L88" i="2"/>
  <c r="M88" i="2" s="1"/>
  <c r="K88" i="2"/>
  <c r="J88" i="2"/>
  <c r="G88" i="2"/>
  <c r="F88" i="2"/>
  <c r="E88" i="2"/>
  <c r="L87" i="2"/>
  <c r="J87" i="2"/>
  <c r="K87" i="2" s="1"/>
  <c r="M87" i="2" s="1"/>
  <c r="I87" i="2"/>
  <c r="I88" i="2" s="1"/>
  <c r="F87" i="2"/>
  <c r="G87" i="2" s="1"/>
  <c r="E87" i="2"/>
  <c r="L86" i="2"/>
  <c r="M86" i="2" s="1"/>
  <c r="K86" i="2"/>
  <c r="I86" i="2"/>
  <c r="G86" i="2"/>
  <c r="F86" i="2"/>
  <c r="E86" i="2"/>
  <c r="L85" i="2"/>
  <c r="M85" i="2" s="1"/>
  <c r="K85" i="2"/>
  <c r="G85" i="2"/>
  <c r="F85" i="2"/>
  <c r="E85" i="2"/>
  <c r="M84" i="2"/>
  <c r="L84" i="2"/>
  <c r="K84" i="2"/>
  <c r="F84" i="2"/>
  <c r="G84" i="2" s="1"/>
  <c r="E84" i="2"/>
  <c r="L83" i="2"/>
  <c r="M83" i="2" s="1"/>
  <c r="K83" i="2"/>
  <c r="G83" i="2"/>
  <c r="F83" i="2"/>
  <c r="E83" i="2"/>
  <c r="M82" i="2"/>
  <c r="L82" i="2"/>
  <c r="K82" i="2"/>
  <c r="G82" i="2"/>
  <c r="F82" i="2"/>
  <c r="E82" i="2"/>
  <c r="L79" i="2"/>
  <c r="M79" i="2" s="1"/>
  <c r="K79" i="2"/>
  <c r="G79" i="2"/>
  <c r="F79" i="2"/>
  <c r="E79" i="2"/>
  <c r="K78" i="2"/>
  <c r="G78" i="2"/>
  <c r="F78" i="2"/>
  <c r="E78" i="2"/>
  <c r="F77" i="2"/>
  <c r="E77" i="2"/>
  <c r="G77" i="2" s="1"/>
  <c r="J76" i="2"/>
  <c r="F76" i="2"/>
  <c r="E76" i="2"/>
  <c r="G76" i="2" s="1"/>
  <c r="J75" i="2"/>
  <c r="K75" i="2" s="1"/>
  <c r="F75" i="2"/>
  <c r="E75" i="2"/>
  <c r="K74" i="2"/>
  <c r="I74" i="2"/>
  <c r="G74" i="2"/>
  <c r="F74" i="2"/>
  <c r="E74" i="2"/>
  <c r="M73" i="2"/>
  <c r="L73" i="2"/>
  <c r="K73" i="2"/>
  <c r="G73" i="2"/>
  <c r="F73" i="2"/>
  <c r="E73" i="2"/>
  <c r="L72" i="2"/>
  <c r="M72" i="2" s="1"/>
  <c r="K72" i="2"/>
  <c r="G72" i="2"/>
  <c r="F72" i="2"/>
  <c r="E72" i="2"/>
  <c r="M71" i="2"/>
  <c r="L71" i="2"/>
  <c r="K71" i="2"/>
  <c r="G71" i="2"/>
  <c r="F71" i="2"/>
  <c r="E71" i="2"/>
  <c r="F70" i="2"/>
  <c r="E70" i="2"/>
  <c r="G70" i="2" s="1"/>
  <c r="G69" i="2"/>
  <c r="F69" i="2"/>
  <c r="E69" i="2"/>
  <c r="G68" i="2"/>
  <c r="F68" i="2"/>
  <c r="E68" i="2"/>
  <c r="G67" i="2"/>
  <c r="F67" i="2"/>
  <c r="E67" i="2"/>
  <c r="F66" i="2"/>
  <c r="E66" i="2"/>
  <c r="G66" i="2" s="1"/>
  <c r="G65" i="2"/>
  <c r="F65" i="2"/>
  <c r="E65" i="2"/>
  <c r="L56" i="2"/>
  <c r="M56" i="2" s="1"/>
  <c r="K56" i="2"/>
  <c r="M55" i="2"/>
  <c r="L55" i="2"/>
  <c r="K55" i="2"/>
  <c r="K54" i="2"/>
  <c r="K52" i="2"/>
  <c r="J52" i="2"/>
  <c r="K53" i="2" s="1"/>
  <c r="G52" i="2"/>
  <c r="F52" i="2"/>
  <c r="E52" i="2"/>
  <c r="J51" i="2"/>
  <c r="K51" i="2" s="1"/>
  <c r="I51" i="2"/>
  <c r="F51" i="2"/>
  <c r="E51" i="2"/>
  <c r="G51" i="2" s="1"/>
  <c r="M50" i="2"/>
  <c r="L50" i="2"/>
  <c r="K50" i="2"/>
  <c r="I50" i="2"/>
  <c r="F50" i="2"/>
  <c r="G50" i="2" s="1"/>
  <c r="E50" i="2"/>
  <c r="L49" i="2"/>
  <c r="K49" i="2"/>
  <c r="F49" i="2"/>
  <c r="E49" i="2"/>
  <c r="G49" i="2" s="1"/>
  <c r="L48" i="2"/>
  <c r="M48" i="2" s="1"/>
  <c r="K48" i="2"/>
  <c r="F48" i="2"/>
  <c r="G48" i="2" s="1"/>
  <c r="E48" i="2"/>
  <c r="F47" i="2"/>
  <c r="E47" i="2"/>
  <c r="G47" i="2" s="1"/>
  <c r="F46" i="2"/>
  <c r="E46" i="2"/>
  <c r="G46" i="2" s="1"/>
  <c r="F45" i="2"/>
  <c r="G45" i="2" s="1"/>
  <c r="E45" i="2"/>
  <c r="F44" i="2"/>
  <c r="G44" i="2" s="1"/>
  <c r="E44" i="2"/>
  <c r="F43" i="2"/>
  <c r="E43" i="2"/>
  <c r="G43" i="2" s="1"/>
  <c r="F42" i="2"/>
  <c r="E42" i="2"/>
  <c r="G42" i="2" s="1"/>
  <c r="L38" i="2"/>
  <c r="M38" i="2" s="1"/>
  <c r="J38" i="2"/>
  <c r="L37" i="2"/>
  <c r="M37" i="2" s="1"/>
  <c r="K37" i="2"/>
  <c r="F37" i="2"/>
  <c r="E37" i="2"/>
  <c r="L36" i="2"/>
  <c r="M36" i="2" s="1"/>
  <c r="K36" i="2"/>
  <c r="F36" i="2"/>
  <c r="G36" i="2" s="1"/>
  <c r="E36" i="2"/>
  <c r="L35" i="2"/>
  <c r="M35" i="2" s="1"/>
  <c r="K35" i="2"/>
  <c r="F35" i="2"/>
  <c r="E35" i="2"/>
  <c r="M34" i="2"/>
  <c r="L34" i="2"/>
  <c r="K34" i="2"/>
  <c r="G34" i="2"/>
  <c r="F34" i="2"/>
  <c r="E34" i="2"/>
  <c r="K33" i="2"/>
  <c r="F33" i="2"/>
  <c r="E33" i="2"/>
  <c r="G33" i="2" s="1"/>
  <c r="K32" i="2"/>
  <c r="G32" i="2"/>
  <c r="F32" i="2"/>
  <c r="E32" i="2"/>
  <c r="J31" i="2"/>
  <c r="K31" i="2" s="1"/>
  <c r="F31" i="2"/>
  <c r="E31" i="2"/>
  <c r="G31" i="2" s="1"/>
  <c r="K30" i="2"/>
  <c r="J30" i="2"/>
  <c r="F30" i="2"/>
  <c r="E30" i="2"/>
  <c r="G30" i="2" s="1"/>
  <c r="K29" i="2"/>
  <c r="I29" i="2"/>
  <c r="F29" i="2"/>
  <c r="G29" i="2" s="1"/>
  <c r="E29" i="2"/>
  <c r="L28" i="2"/>
  <c r="M28" i="2" s="1"/>
  <c r="K28" i="2"/>
  <c r="F28" i="2"/>
  <c r="E28" i="2"/>
  <c r="L27" i="2"/>
  <c r="M27" i="2" s="1"/>
  <c r="K27" i="2"/>
  <c r="F27" i="2"/>
  <c r="G27" i="2" s="1"/>
  <c r="E27" i="2"/>
  <c r="L26" i="2"/>
  <c r="M26" i="2" s="1"/>
  <c r="K26" i="2"/>
  <c r="G26" i="2"/>
  <c r="F26" i="2"/>
  <c r="E26" i="2"/>
  <c r="L25" i="2"/>
  <c r="M25" i="2" s="1"/>
  <c r="K25" i="2"/>
  <c r="F25" i="2"/>
  <c r="G25" i="2" s="1"/>
  <c r="E25" i="2"/>
  <c r="L24" i="2"/>
  <c r="M24" i="2" s="1"/>
  <c r="K24" i="2"/>
  <c r="G24" i="2"/>
  <c r="F24" i="2"/>
  <c r="E24" i="2"/>
  <c r="M23" i="2"/>
  <c r="L23" i="2"/>
  <c r="K23" i="2"/>
  <c r="F23" i="2"/>
  <c r="E23" i="2"/>
  <c r="G23" i="2" s="1"/>
  <c r="F22" i="2"/>
  <c r="G22" i="2" s="1"/>
  <c r="E22" i="2"/>
  <c r="L18" i="2"/>
  <c r="M18" i="2" s="1"/>
  <c r="K18" i="2"/>
  <c r="L17" i="2"/>
  <c r="M17" i="2" s="1"/>
  <c r="K17" i="2"/>
  <c r="F17" i="2"/>
  <c r="E17" i="2"/>
  <c r="G17" i="2" s="1"/>
  <c r="L16" i="2"/>
  <c r="M16" i="2" s="1"/>
  <c r="K16" i="2"/>
  <c r="F16" i="2"/>
  <c r="E16" i="2"/>
  <c r="G16" i="2" s="1"/>
  <c r="K15" i="2"/>
  <c r="F15" i="2"/>
  <c r="E15" i="2"/>
  <c r="G15" i="2" s="1"/>
  <c r="I14" i="2"/>
  <c r="L15" i="2" s="1"/>
  <c r="M15" i="2" s="1"/>
  <c r="G14" i="2"/>
  <c r="F14" i="2"/>
  <c r="E14" i="2"/>
  <c r="J13" i="2"/>
  <c r="K14" i="2" s="1"/>
  <c r="F13" i="2"/>
  <c r="G13" i="2" s="1"/>
  <c r="E13" i="2"/>
  <c r="L12" i="2"/>
  <c r="J12" i="2"/>
  <c r="K13" i="2" s="1"/>
  <c r="I12" i="2"/>
  <c r="I13" i="2" s="1"/>
  <c r="L13" i="2" s="1"/>
  <c r="M13" i="2" s="1"/>
  <c r="F12" i="2"/>
  <c r="G12" i="2" s="1"/>
  <c r="E12" i="2"/>
  <c r="L11" i="2"/>
  <c r="K11" i="2"/>
  <c r="I11" i="2"/>
  <c r="F11" i="2"/>
  <c r="E11" i="2"/>
  <c r="G11" i="2" s="1"/>
  <c r="M10" i="2"/>
  <c r="L10" i="2"/>
  <c r="K10" i="2"/>
  <c r="G10" i="2"/>
  <c r="F10" i="2"/>
  <c r="E10" i="2"/>
  <c r="L9" i="2"/>
  <c r="M9" i="2" s="1"/>
  <c r="K9" i="2"/>
  <c r="F9" i="2"/>
  <c r="E9" i="2"/>
  <c r="G9" i="2" s="1"/>
  <c r="M8" i="2"/>
  <c r="L8" i="2"/>
  <c r="K8" i="2"/>
  <c r="G8" i="2"/>
  <c r="F8" i="2"/>
  <c r="E8" i="2"/>
  <c r="L7" i="2"/>
  <c r="M7" i="2" s="1"/>
  <c r="K7" i="2"/>
  <c r="G7" i="2"/>
  <c r="F7" i="2"/>
  <c r="E7" i="2"/>
  <c r="G6" i="2"/>
  <c r="F6" i="2"/>
  <c r="E6" i="2"/>
  <c r="M187" i="2" l="1"/>
  <c r="K267" i="2"/>
  <c r="I351" i="2"/>
  <c r="L350" i="2"/>
  <c r="M350" i="2" s="1"/>
  <c r="M430" i="2"/>
  <c r="M465" i="2"/>
  <c r="M510" i="2"/>
  <c r="G35" i="2"/>
  <c r="K77" i="2"/>
  <c r="K76" i="2"/>
  <c r="K157" i="2"/>
  <c r="I238" i="2"/>
  <c r="L237" i="2"/>
  <c r="M237" i="2" s="1"/>
  <c r="M286" i="2"/>
  <c r="G368" i="2"/>
  <c r="M463" i="2"/>
  <c r="G504" i="2"/>
  <c r="K119" i="2"/>
  <c r="M119" i="2" s="1"/>
  <c r="K120" i="2"/>
  <c r="M120" i="2" s="1"/>
  <c r="I223" i="2"/>
  <c r="L222" i="2"/>
  <c r="I302" i="2"/>
  <c r="L301" i="2"/>
  <c r="M301" i="2" s="1"/>
  <c r="M321" i="2"/>
  <c r="L109" i="2"/>
  <c r="I110" i="2"/>
  <c r="L110" i="2" s="1"/>
  <c r="M110" i="2" s="1"/>
  <c r="L467" i="2"/>
  <c r="M467" i="2" s="1"/>
  <c r="I468" i="2"/>
  <c r="I30" i="2"/>
  <c r="L29" i="2"/>
  <c r="M29" i="2" s="1"/>
  <c r="I268" i="2"/>
  <c r="L267" i="2"/>
  <c r="M267" i="2" s="1"/>
  <c r="L432" i="2"/>
  <c r="M432" i="2" s="1"/>
  <c r="I433" i="2"/>
  <c r="M168" i="2"/>
  <c r="I206" i="2"/>
  <c r="L205" i="2"/>
  <c r="M205" i="2" s="1"/>
  <c r="L265" i="2"/>
  <c r="M265" i="2" s="1"/>
  <c r="L121" i="2"/>
  <c r="M121" i="2" s="1"/>
  <c r="L300" i="2"/>
  <c r="M300" i="2" s="1"/>
  <c r="L316" i="2"/>
  <c r="M316" i="2" s="1"/>
  <c r="I317" i="2"/>
  <c r="I417" i="2"/>
  <c r="L416" i="2"/>
  <c r="M416" i="2" s="1"/>
  <c r="L14" i="2"/>
  <c r="M14" i="2" s="1"/>
  <c r="I171" i="2"/>
  <c r="L170" i="2"/>
  <c r="K12" i="2"/>
  <c r="M12" i="2" s="1"/>
  <c r="M298" i="2"/>
  <c r="I52" i="2"/>
  <c r="L51" i="2"/>
  <c r="M51" i="2" s="1"/>
  <c r="I75" i="2"/>
  <c r="L74" i="2"/>
  <c r="M74" i="2" s="1"/>
  <c r="L155" i="2"/>
  <c r="M155" i="2" s="1"/>
  <c r="I156" i="2"/>
  <c r="M11" i="2"/>
  <c r="G244" i="2"/>
  <c r="K447" i="2"/>
  <c r="M447" i="2" s="1"/>
  <c r="K109" i="2"/>
  <c r="K432" i="2"/>
  <c r="K433" i="2"/>
  <c r="M49" i="2"/>
  <c r="L90" i="2"/>
  <c r="M90" i="2" s="1"/>
  <c r="K170" i="2"/>
  <c r="L287" i="2"/>
  <c r="M287" i="2" s="1"/>
  <c r="M332" i="2"/>
  <c r="K468" i="2"/>
  <c r="M370" i="2"/>
  <c r="M202" i="2"/>
  <c r="K222" i="2"/>
  <c r="M235" i="2"/>
  <c r="L107" i="2"/>
  <c r="M107" i="2" s="1"/>
  <c r="L138" i="2"/>
  <c r="M138" i="2" s="1"/>
  <c r="M189" i="2"/>
  <c r="I190" i="2"/>
  <c r="G28" i="2"/>
  <c r="G75" i="2"/>
  <c r="M153" i="2"/>
  <c r="G233" i="2"/>
  <c r="L285" i="2"/>
  <c r="M285" i="2" s="1"/>
  <c r="M314" i="2"/>
  <c r="G344" i="2"/>
  <c r="M348" i="2"/>
  <c r="G446" i="2"/>
  <c r="I398" i="2"/>
  <c r="L397" i="2"/>
  <c r="M397" i="2" s="1"/>
  <c r="I141" i="2"/>
  <c r="G150" i="2"/>
  <c r="G234" i="2"/>
  <c r="G248" i="2"/>
  <c r="M257" i="2"/>
  <c r="G279" i="2"/>
  <c r="M283" i="2"/>
  <c r="I335" i="2"/>
  <c r="K351" i="2"/>
  <c r="G444" i="2"/>
  <c r="G469" i="2"/>
  <c r="G37" i="2"/>
  <c r="G157" i="2"/>
  <c r="G163" i="2"/>
  <c r="G229" i="2"/>
  <c r="M255" i="2"/>
  <c r="G272" i="2"/>
  <c r="G356" i="2"/>
  <c r="G173" i="2"/>
  <c r="K190" i="2"/>
  <c r="G219" i="2"/>
  <c r="G262" i="2"/>
  <c r="M264" i="2"/>
  <c r="M448" i="2"/>
  <c r="G168" i="2"/>
  <c r="G297" i="2"/>
  <c r="G331" i="2"/>
  <c r="G398" i="2"/>
  <c r="G165" i="2"/>
  <c r="G251" i="2"/>
  <c r="M290" i="2"/>
  <c r="G328" i="2"/>
  <c r="G358" i="2"/>
  <c r="L433" i="2" l="1"/>
  <c r="M433" i="2" s="1"/>
  <c r="I434" i="2"/>
  <c r="L302" i="2"/>
  <c r="M302" i="2" s="1"/>
  <c r="L303" i="2"/>
  <c r="M303" i="2" s="1"/>
  <c r="L156" i="2"/>
  <c r="M156" i="2" s="1"/>
  <c r="I157" i="2"/>
  <c r="M222" i="2"/>
  <c r="I224" i="2"/>
  <c r="L224" i="2" s="1"/>
  <c r="M224" i="2" s="1"/>
  <c r="L223" i="2"/>
  <c r="M223" i="2" s="1"/>
  <c r="L417" i="2"/>
  <c r="M417" i="2" s="1"/>
  <c r="I418" i="2"/>
  <c r="L269" i="2"/>
  <c r="M269" i="2" s="1"/>
  <c r="L268" i="2"/>
  <c r="M268" i="2" s="1"/>
  <c r="L142" i="2"/>
  <c r="M142" i="2" s="1"/>
  <c r="L141" i="2"/>
  <c r="M141" i="2" s="1"/>
  <c r="L75" i="2"/>
  <c r="M75" i="2" s="1"/>
  <c r="I76" i="2"/>
  <c r="I318" i="2"/>
  <c r="L317" i="2"/>
  <c r="M317" i="2" s="1"/>
  <c r="I191" i="2"/>
  <c r="L190" i="2"/>
  <c r="M190" i="2" s="1"/>
  <c r="I31" i="2"/>
  <c r="L30" i="2"/>
  <c r="M30" i="2" s="1"/>
  <c r="I399" i="2"/>
  <c r="L398" i="2"/>
  <c r="M398" i="2" s="1"/>
  <c r="I53" i="2"/>
  <c r="L52" i="2"/>
  <c r="I469" i="2"/>
  <c r="L468" i="2"/>
  <c r="M468" i="2" s="1"/>
  <c r="L351" i="2"/>
  <c r="M351" i="2" s="1"/>
  <c r="I352" i="2"/>
  <c r="I336" i="2"/>
  <c r="L335" i="2"/>
  <c r="M335" i="2" s="1"/>
  <c r="M170" i="2"/>
  <c r="M109" i="2"/>
  <c r="L171" i="2"/>
  <c r="M171" i="2" s="1"/>
  <c r="I172" i="2"/>
  <c r="L206" i="2"/>
  <c r="M206" i="2" s="1"/>
  <c r="I207" i="2"/>
  <c r="I239" i="2"/>
  <c r="L239" i="2" s="1"/>
  <c r="M239" i="2" s="1"/>
  <c r="L238" i="2"/>
  <c r="M238" i="2" s="1"/>
  <c r="L399" i="2" l="1"/>
  <c r="M399" i="2" s="1"/>
  <c r="I400" i="2"/>
  <c r="L419" i="2"/>
  <c r="M419" i="2" s="1"/>
  <c r="L418" i="2"/>
  <c r="M418" i="2" s="1"/>
  <c r="L31" i="2"/>
  <c r="M31" i="2" s="1"/>
  <c r="I32" i="2"/>
  <c r="L336" i="2"/>
  <c r="M336" i="2" s="1"/>
  <c r="L337" i="2"/>
  <c r="M337" i="2" s="1"/>
  <c r="L192" i="2"/>
  <c r="M192" i="2" s="1"/>
  <c r="L191" i="2"/>
  <c r="M191" i="2" s="1"/>
  <c r="I353" i="2"/>
  <c r="L353" i="2" s="1"/>
  <c r="M353" i="2" s="1"/>
  <c r="L352" i="2"/>
  <c r="M352" i="2" s="1"/>
  <c r="I319" i="2"/>
  <c r="L318" i="2"/>
  <c r="M318" i="2" s="1"/>
  <c r="I158" i="2"/>
  <c r="L158" i="2" s="1"/>
  <c r="M158" i="2" s="1"/>
  <c r="L157" i="2"/>
  <c r="M157" i="2" s="1"/>
  <c r="L76" i="2"/>
  <c r="M76" i="2" s="1"/>
  <c r="I77" i="2"/>
  <c r="L469" i="2"/>
  <c r="M469" i="2" s="1"/>
  <c r="I470" i="2"/>
  <c r="L208" i="2"/>
  <c r="M208" i="2" s="1"/>
  <c r="L207" i="2"/>
  <c r="M207" i="2" s="1"/>
  <c r="M52" i="2"/>
  <c r="L54" i="2"/>
  <c r="M54" i="2" s="1"/>
  <c r="L53" i="2"/>
  <c r="M53" i="2" s="1"/>
  <c r="L435" i="2"/>
  <c r="M435" i="2" s="1"/>
  <c r="L434" i="2"/>
  <c r="M434" i="2" s="1"/>
  <c r="L173" i="2"/>
  <c r="M173" i="2" s="1"/>
  <c r="L172" i="2"/>
  <c r="M172" i="2" s="1"/>
  <c r="L320" i="2" l="1"/>
  <c r="M320" i="2" s="1"/>
  <c r="L319" i="2"/>
  <c r="M319" i="2" s="1"/>
  <c r="M61" i="2"/>
  <c r="L471" i="2"/>
  <c r="M471" i="2" s="1"/>
  <c r="L470" i="2"/>
  <c r="M470" i="2" s="1"/>
  <c r="L401" i="2"/>
  <c r="M401" i="2" s="1"/>
  <c r="L400" i="2"/>
  <c r="M400" i="2" s="1"/>
  <c r="L61" i="2"/>
  <c r="L78" i="2"/>
  <c r="M78" i="2" s="1"/>
  <c r="L77" i="2"/>
  <c r="M77" i="2" s="1"/>
  <c r="L33" i="2"/>
  <c r="M33" i="2" s="1"/>
  <c r="L32" i="2"/>
  <c r="M32" i="2" s="1"/>
</calcChain>
</file>

<file path=xl/sharedStrings.xml><?xml version="1.0" encoding="utf-8"?>
<sst xmlns="http://schemas.openxmlformats.org/spreadsheetml/2006/main" count="425" uniqueCount="151">
  <si>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</si>
  <si>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</si>
  <si>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</si>
  <si>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</si>
  <si>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</si>
  <si>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</si>
  <si>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</si>
  <si>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</si>
  <si>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</si>
  <si>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</si>
  <si>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</si>
  <si>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</si>
  <si>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</si>
  <si>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</si>
  <si>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</si>
  <si>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</si>
  <si>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</si>
  <si>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</si>
  <si>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</si>
  <si>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</si>
  <si>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</si>
  <si>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</si>
  <si>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</si>
  <si>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</si>
  <si>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</si>
  <si>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</si>
  <si>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</si>
  <si>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</si>
  <si>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</si>
  <si>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</si>
  <si>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</si>
  <si>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</si>
  <si>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</si>
  <si>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</si>
  <si>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</si>
  <si>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</si>
  <si>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</si>
  <si>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</si>
  <si>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</si>
  <si>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</si>
  <si>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</si>
  <si>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</si>
  <si>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</si>
  <si>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</si>
  <si>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</si>
  <si>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</si>
  <si>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</si>
  <si>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</si>
  <si>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</si>
  <si>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</si>
  <si>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</si>
  <si>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</si>
  <si>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</si>
  <si>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</si>
  <si>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</si>
  <si>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</si>
  <si>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</si>
  <si>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</si>
  <si>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</si>
  <si>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</si>
  <si>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</si>
  <si>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</si>
  <si>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</si>
  <si>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</si>
  <si>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</si>
  <si>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</si>
  <si>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</si>
  <si>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</si>
  <si>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</si>
  <si>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</si>
  <si>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</si>
  <si>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</si>
  <si>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</si>
  <si>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</si>
  <si>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</si>
  <si>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</si>
  <si>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</si>
  <si>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</si>
  <si>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</si>
  <si>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</si>
  <si>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</si>
  <si>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</si>
  <si>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</si>
  <si>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</si>
  <si>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</si>
  <si>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</si>
  <si>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</si>
  <si>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</si>
  <si>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</si>
  <si>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</si>
  <si>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</si>
  <si>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</si>
  <si>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</si>
  <si>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</si>
  <si>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</si>
  <si>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</si>
  <si>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</si>
  <si>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</si>
  <si>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</si>
  <si>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</si>
  <si>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</si>
  <si>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</si>
  <si>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</si>
  <si>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</si>
  <si>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</si>
  <si>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</si>
  <si>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</si>
  <si>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</si>
  <si>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</si>
  <si>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</si>
  <si>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Re-excavation of Kochua  khal from km. 0.000 to km. 2.310 in polder -2  in c/w Tarail-Pachuria Sub-Project under CRISP-WRM under Specialized Division. BWDB, Gopalganj during the year 2024-2025</t>
  </si>
  <si>
    <t>m</t>
  </si>
  <si>
    <t>Cross Section For Re-excavation of Bhangar khal from km. 0.000 to km. 2.682 in polder -2 in c/w Tarail-Pachuria Sub-Project under CRISP-WRM under Specialized Division. BWDB, Gopalganj during the year 2024-2025.</t>
  </si>
  <si>
    <t>House Area</t>
  </si>
  <si>
    <t>Open land</t>
  </si>
  <si>
    <t>Pond</t>
  </si>
  <si>
    <t>Pond bank</t>
  </si>
  <si>
    <t>BC road</t>
  </si>
  <si>
    <t>House</t>
  </si>
  <si>
    <t>BBK0</t>
  </si>
  <si>
    <t>BBK1</t>
  </si>
  <si>
    <t>BBK2</t>
  </si>
  <si>
    <t>BBK3</t>
  </si>
  <si>
    <t>BBK4</t>
  </si>
  <si>
    <t>BBK5</t>
  </si>
  <si>
    <t>BBK6</t>
  </si>
  <si>
    <t>BBK7</t>
  </si>
  <si>
    <t>BBK8</t>
  </si>
  <si>
    <t>BBK9</t>
  </si>
  <si>
    <t>BBK10</t>
  </si>
  <si>
    <t>BBK11</t>
  </si>
  <si>
    <t>BBK12</t>
  </si>
  <si>
    <t>BBK13</t>
  </si>
  <si>
    <t>BBK14</t>
  </si>
  <si>
    <t>BBK15</t>
  </si>
  <si>
    <t>BBK16</t>
  </si>
  <si>
    <t>BBK17</t>
  </si>
  <si>
    <t>BBK18</t>
  </si>
  <si>
    <t>BBK19</t>
  </si>
  <si>
    <t>BBK20</t>
  </si>
  <si>
    <t>BBK21</t>
  </si>
  <si>
    <t>BBK22</t>
  </si>
  <si>
    <t>BBK23</t>
  </si>
  <si>
    <t>BBK24</t>
  </si>
  <si>
    <t>BBK25</t>
  </si>
  <si>
    <t>BBK26</t>
  </si>
  <si>
    <t>BBK27</t>
  </si>
  <si>
    <t>BBK28</t>
  </si>
  <si>
    <t>BBK29</t>
  </si>
  <si>
    <t>Bhangar khal</t>
  </si>
  <si>
    <t>BBK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</si>
</sst>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2"/>
      <name val="Arial"/>
      <family val="2"/>
    </font>
    <font>
      <sz val="10"/>
      <name val="Times New Roman"/>
    </font>
    <font>
      <sz val="10"/>
      <name val="Times New Roman"/>
      <family val="1"/>
    </font>
    <font>
      <sz val="11"/>
      <color theme="1"/>
      <name val="Calibri"/>
      <family val="2"/>
      <charset val="1"/>
      <scheme val="minor"/>
    </font>
    <font>
      <sz val="8"/>
      <name val="Arial"/>
      <family val="2"/>
    </font>
    <font>
      <b/>
      <sz val="10"/>
      <name val="Arial"/>
      <family val="2"/>
    </font>
    <font>
      <sz val="10"/>
      <color rgb="FFFF0000"/>
      <name val="Arial"/>
      <family val="2"/>
    </font>
    <font>
      <sz val="8"/>
      <color rgb="FFFF0000"/>
      <name val="Arial"/>
      <family val="2"/>
    </font>
    <font>
      <sz val="10"/>
      <color theme="1"/>
      <name val="Arial"/>
      <family val="2"/>
    </font>
    <font>
      <b/>
      <sz val="10"/>
      <color theme="1"/>
      <name val="Arial"/>
      <family val="2"/>
    </font>
    <font>
      <sz val="12"/>
      <color theme="1"/>
      <name val="Arial"/>
      <family val="2"/>
    </font>
    <font>
      <sz val="8"/>
      <color theme="1"/>
      <name val="Arial"/>
      <family val="2"/>
    </font>
    <font>
      <b/>
      <sz val="10"/>
      <color rgb="FFFF0000"/>
      <name val="Arial"/>
      <family val="2"/>
    </font>
    <font>
      <b/>
      <sz val="10"/>
      <color theme="6"/>
      <name val="Arial"/>
      <family val="2"/>
    </font>
    <font>
      <b/>
      <sz val="10"/>
      <color theme="3"/>
      <name val="Arial"/>
      <family val="2"/>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8" fillId="0" borderId="0"/>
    <xf numFmtId="0" fontId="9" fillId="0" borderId="0"/>
    <xf numFmtId="0" fontId="5" fillId="0" borderId="0"/>
    <xf numFmtId="0" fontId="5" fillId="0" borderId="0"/>
    <xf numFmtId="0" fontId="9"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9" fillId="0" borderId="0"/>
    <xf numFmtId="0" fontId="5" fillId="0" borderId="0"/>
    <xf numFmtId="0" fontId="5" fillId="0" borderId="0"/>
    <xf numFmtId="0" fontId="10" fillId="0" borderId="0"/>
    <xf numFmtId="0" fontId="10" fillId="0" borderId="0"/>
  </cellStyleXfs>
  <cellXfs count="8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0" fontId="5" fillId="0" borderId="0" xfId="9"/>
    <xf numFmtId="0" fontId="7" fillId="0" borderId="0" xfId="9" applyFont="1" applyAlignment="1">
      <alignment vertical="justify"/>
    </xf>
    <xf numFmtId="0" fontId="7" fillId="0" borderId="0" xfId="9"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164" fontId="5" fillId="0" borderId="0" xfId="14" applyNumberFormat="1" applyFont="1" applyAlignment="1">
      <alignment horizont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applyAlignment="1">
      <alignment horizontal="center"/>
    </xf>
    <xf numFmtId="0" fontId="11" fillId="0" borderId="0" xfId="9" applyFont="1"/>
    <xf numFmtId="0" fontId="5" fillId="0" borderId="0" xfId="9" applyAlignment="1">
      <alignment horizontal="center"/>
    </xf>
    <xf numFmtId="2" fontId="12" fillId="0" borderId="0" xfId="14" applyNumberFormat="1" applyFont="1" applyAlignment="1">
      <alignment horizontal="center"/>
    </xf>
    <xf numFmtId="2" fontId="7" fillId="0" borderId="0" xfId="9" applyNumberFormat="1" applyFont="1" applyAlignment="1">
      <alignment horizontal="center" vertical="justify"/>
    </xf>
    <xf numFmtId="164" fontId="7" fillId="0" borderId="0" xfId="9" applyNumberFormat="1" applyFont="1" applyAlignment="1">
      <alignment horizontal="center" vertical="justify"/>
    </xf>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xf numFmtId="2" fontId="14" fillId="0" borderId="0" xfId="9" applyNumberFormat="1" applyFont="1" applyAlignment="1">
      <alignment horizontal="center"/>
    </xf>
    <xf numFmtId="0" fontId="13" fillId="0" borderId="0" xfId="9" applyFont="1"/>
    <xf numFmtId="2" fontId="13" fillId="0" borderId="0" xfId="9" applyNumberFormat="1" applyFont="1"/>
    <xf numFmtId="0" fontId="14" fillId="0" borderId="0" xfId="9" applyFont="1"/>
    <xf numFmtId="0" fontId="13" fillId="0" borderId="0" xfId="9" applyFont="1" applyAlignment="1">
      <alignment vertical="justify"/>
    </xf>
    <xf numFmtId="164" fontId="13" fillId="0" borderId="0" xfId="9" applyNumberFormat="1" applyFont="1"/>
    <xf numFmtId="0" fontId="13" fillId="0" borderId="0" xfId="9" applyFont="1" applyAlignment="1">
      <alignment horizontal="center"/>
    </xf>
    <xf numFmtId="2" fontId="15" fillId="0" borderId="0" xfId="9" applyNumberFormat="1" applyFont="1" applyAlignment="1">
      <alignment horizontal="center"/>
    </xf>
    <xf numFmtId="0" fontId="15" fillId="0" borderId="0" xfId="9" applyFont="1"/>
    <xf numFmtId="2" fontId="15" fillId="0" borderId="0" xfId="14" applyNumberFormat="1" applyFont="1" applyAlignment="1">
      <alignment horizontal="center"/>
    </xf>
    <xf numFmtId="164" fontId="15" fillId="0" borderId="0" xfId="14" applyNumberFormat="1" applyFont="1" applyAlignment="1">
      <alignment horizontal="center"/>
    </xf>
    <xf numFmtId="2" fontId="15" fillId="0" borderId="0" xfId="14" applyNumberFormat="1" applyFont="1" applyAlignment="1">
      <alignment horizontal="center" vertical="center"/>
    </xf>
    <xf numFmtId="2" fontId="15" fillId="0" borderId="0" xfId="9" applyNumberFormat="1" applyFont="1" applyAlignment="1">
      <alignment horizontal="center" vertical="center"/>
    </xf>
    <xf numFmtId="0" fontId="15" fillId="0" borderId="0" xfId="14" applyFont="1"/>
    <xf numFmtId="164" fontId="15" fillId="0" borderId="0" xfId="14" applyNumberFormat="1" applyFont="1" applyAlignment="1">
      <alignment horizontal="center" vertical="center"/>
    </xf>
    <xf numFmtId="2" fontId="16" fillId="0" borderId="0" xfId="14" applyNumberFormat="1" applyFont="1" applyAlignment="1">
      <alignment horizontal="center"/>
    </xf>
    <xf numFmtId="0" fontId="17" fillId="0" borderId="0" xfId="9" applyFont="1" applyAlignment="1">
      <alignment horizontal="center" vertical="justify"/>
    </xf>
    <xf numFmtId="2" fontId="15" fillId="0" borderId="0" xfId="9" applyNumberFormat="1" applyFont="1"/>
    <xf numFmtId="164" fontId="15" fillId="0" borderId="0" xfId="9" applyNumberFormat="1" applyFont="1"/>
    <xf numFmtId="0" fontId="15" fillId="0" borderId="0" xfId="9" applyFont="1" applyAlignment="1">
      <alignment horizontal="center"/>
    </xf>
    <xf numFmtId="164" fontId="17" fillId="0" borderId="0" xfId="9" applyNumberFormat="1" applyFont="1" applyAlignment="1">
      <alignment horizontal="center" vertical="justify"/>
    </xf>
    <xf numFmtId="0" fontId="15" fillId="0" borderId="0" xfId="9" applyFont="1" applyAlignment="1">
      <alignment vertical="justify"/>
    </xf>
    <xf numFmtId="0" fontId="18" fillId="0" borderId="0" xfId="9" applyFont="1" applyAlignment="1">
      <alignment horizontal="center"/>
    </xf>
    <xf numFmtId="2" fontId="18" fillId="0" borderId="0" xfId="9" applyNumberFormat="1" applyFont="1" applyAlignment="1">
      <alignment horizontal="center"/>
    </xf>
    <xf numFmtId="0" fontId="18" fillId="0" borderId="0" xfId="9" applyFont="1"/>
    <xf numFmtId="2" fontId="19" fillId="0" borderId="0" xfId="9" applyNumberFormat="1" applyFont="1" applyAlignment="1">
      <alignment vertical="justify"/>
    </xf>
    <xf numFmtId="164" fontId="19" fillId="0" borderId="0" xfId="9" applyNumberFormat="1" applyFont="1" applyAlignment="1">
      <alignment vertical="justify"/>
    </xf>
    <xf numFmtId="2" fontId="20" fillId="0" borderId="0" xfId="9" applyNumberFormat="1" applyFont="1" applyAlignment="1">
      <alignment vertical="justify"/>
    </xf>
    <xf numFmtId="164" fontId="20" fillId="0" borderId="0" xfId="9" applyNumberFormat="1" applyFont="1" applyAlignment="1">
      <alignment vertical="justify"/>
    </xf>
    <xf numFmtId="164" fontId="12" fillId="0" borderId="0" xfId="9" applyNumberFormat="1" applyFont="1" applyAlignment="1">
      <alignment vertical="justify"/>
    </xf>
    <xf numFmtId="0" fontId="0" fillId="0" borderId="0" xfId="0" applyAlignment="1">
      <alignment horizontal="right" vertical="top"/>
    </xf>
    <xf numFmtId="2" fontId="21" fillId="0" borderId="0" xfId="9" applyNumberFormat="1" applyFont="1" applyAlignment="1">
      <alignment vertical="justify"/>
    </xf>
    <xf numFmtId="164" fontId="21" fillId="0" borderId="0" xfId="9" applyNumberFormat="1" applyFont="1" applyAlignment="1">
      <alignment vertical="justify"/>
    </xf>
    <xf numFmtId="2" fontId="13" fillId="0" borderId="0" xfId="9" applyNumberFormat="1" applyFont="1" applyAlignment="1">
      <alignment horizontal="center"/>
    </xf>
    <xf numFmtId="2" fontId="13" fillId="0" borderId="0" xfId="14" applyNumberFormat="1" applyFont="1" applyAlignment="1">
      <alignment horizontal="center"/>
    </xf>
    <xf numFmtId="0" fontId="0" fillId="0" borderId="3" xfId="3" applyFont="1" applyBorder="1" applyAlignment="1">
      <alignment horizontal="center" vertical="center"/>
    </xf>
    <xf numFmtId="164" fontId="5" fillId="0" borderId="0" xfId="14" applyNumberFormat="1" applyFont="1" applyAlignment="1">
      <alignment horizontal="center"/>
    </xf>
    <xf numFmtId="0" fontId="5" fillId="0" borderId="0" xfId="9" applyAlignment="1">
      <alignment horizontal="center"/>
    </xf>
    <xf numFmtId="0" fontId="7" fillId="0" borderId="0" xfId="9" applyFont="1" applyAlignment="1">
      <alignment horizontal="center" vertical="center" wrapText="1"/>
    </xf>
    <xf numFmtId="2" fontId="5" fillId="0" borderId="0" xfId="14" applyNumberFormat="1" applyFont="1" applyAlignment="1">
      <alignment horizontal="center"/>
    </xf>
    <xf numFmtId="0" fontId="15" fillId="0" borderId="0" xfId="9" applyFont="1" applyAlignment="1">
      <alignment horizontal="center"/>
    </xf>
    <xf numFmtId="164" fontId="15" fillId="0" borderId="0" xfId="14" applyNumberFormat="1" applyFont="1" applyAlignment="1">
      <alignment horizontal="center"/>
    </xf>
    <xf numFmtId="0" fontId="0" fillId="0" borderId="1" xfId="3" applyFont="1" applyBorder="1" applyAlignment="1">
      <alignment horizontal="center" vertical="center"/>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(Data)'!$B$5:$B$18</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'[1]Bhangar khal (Data)'!$C$5:$C$18</c:f>
              <c:numCache>
                <c:formatCode>General</c:formatCode>
                <c:ptCount val="14"/>
                <c:pt idx="0">
                  <c:v>1.7470000000000001</c:v>
                </c:pt>
                <c:pt idx="1">
                  <c:v>1.742</c:v>
                </c:pt>
                <c:pt idx="2">
                  <c:v>1.7370000000000001</c:v>
                </c:pt>
                <c:pt idx="3">
                  <c:v>-0.16800000000000001</c:v>
                </c:pt>
                <c:pt idx="4">
                  <c:v>-0.433</c:v>
                </c:pt>
                <c:pt idx="5">
                  <c:v>-0.63900000000000001</c:v>
                </c:pt>
                <c:pt idx="6">
                  <c:v>-0.68799999999999994</c:v>
                </c:pt>
                <c:pt idx="7">
                  <c:v>-0.63800000000000001</c:v>
                </c:pt>
                <c:pt idx="8">
                  <c:v>-0.41899999999999998</c:v>
                </c:pt>
                <c:pt idx="9">
                  <c:v>-0.183</c:v>
                </c:pt>
                <c:pt idx="10">
                  <c:v>0.77200000000000002</c:v>
                </c:pt>
                <c:pt idx="11">
                  <c:v>0.77700000000000002</c:v>
                </c:pt>
                <c:pt idx="12">
                  <c:v>0.78200000000000003</c:v>
                </c:pt>
              </c:numCache>
            </c:numRef>
          </c:yVal>
          <c:smooth val="0"/>
          <c:extLst>
            <c:ext xmlns:c16="http://schemas.microsoft.com/office/drawing/2014/chart" uri="{C3380CC4-5D6E-409C-BE32-E72D297353CC}">
              <c16:uniqueId val="{00000000-E775-4B30-A788-57127DBA5CD8}"/>
            </c:ext>
          </c:extLst>
        </c:ser>
        <c:ser>
          <c:idx val="1"/>
          <c:order val="1"/>
          <c:spPr>
            <a:ln w="12700">
              <a:solidFill>
                <a:srgbClr val="FF00FF"/>
              </a:solidFill>
              <a:prstDash val="solid"/>
            </a:ln>
          </c:spPr>
          <c:marker>
            <c:symbol val="none"/>
          </c:marker>
          <c:xVal>
            <c:numRef>
              <c:f>'[1]Bhangar khal (Data)'!$I$5:$I$18</c:f>
              <c:numCache>
                <c:formatCode>General</c:formatCode>
                <c:ptCount val="14"/>
                <c:pt idx="1">
                  <c:v>0</c:v>
                </c:pt>
                <c:pt idx="2">
                  <c:v>5</c:v>
                </c:pt>
                <c:pt idx="3">
                  <c:v>10</c:v>
                </c:pt>
                <c:pt idx="4">
                  <c:v>12</c:v>
                </c:pt>
                <c:pt idx="5">
                  <c:v>14</c:v>
                </c:pt>
                <c:pt idx="6">
                  <c:v>15.6005</c:v>
                </c:pt>
                <c:pt idx="7">
                  <c:v>17.1005</c:v>
                </c:pt>
                <c:pt idx="8">
                  <c:v>18.6005</c:v>
                </c:pt>
                <c:pt idx="9">
                  <c:v>20.250499999999999</c:v>
                </c:pt>
                <c:pt idx="10">
                  <c:v>22</c:v>
                </c:pt>
                <c:pt idx="11">
                  <c:v>24</c:v>
                </c:pt>
                <c:pt idx="12">
                  <c:v>30</c:v>
                </c:pt>
                <c:pt idx="13">
                  <c:v>35</c:v>
                </c:pt>
              </c:numCache>
            </c:numRef>
          </c:xVal>
          <c:yVal>
            <c:numRef>
              <c:f>'[1]Bhangar khal (Data)'!$J$5:$J$18</c:f>
              <c:numCache>
                <c:formatCode>General</c:formatCode>
                <c:ptCount val="14"/>
                <c:pt idx="1">
                  <c:v>1.7470000000000001</c:v>
                </c:pt>
                <c:pt idx="2">
                  <c:v>1.742</c:v>
                </c:pt>
                <c:pt idx="3">
                  <c:v>1.7370000000000001</c:v>
                </c:pt>
                <c:pt idx="4">
                  <c:v>-0.16800000000000001</c:v>
                </c:pt>
                <c:pt idx="5">
                  <c:v>-0.433</c:v>
                </c:pt>
                <c:pt idx="6">
                  <c:v>-1.5</c:v>
                </c:pt>
                <c:pt idx="7">
                  <c:v>-1.5</c:v>
                </c:pt>
                <c:pt idx="8">
                  <c:v>-1.5</c:v>
                </c:pt>
                <c:pt idx="9">
                  <c:v>-0.4</c:v>
                </c:pt>
                <c:pt idx="10">
                  <c:v>-0.183</c:v>
                </c:pt>
                <c:pt idx="11">
                  <c:v>0.77200000000000002</c:v>
                </c:pt>
                <c:pt idx="12">
                  <c:v>0.77700000000000002</c:v>
                </c:pt>
                <c:pt idx="13">
                  <c:v>0.78200000000000003</c:v>
                </c:pt>
              </c:numCache>
            </c:numRef>
          </c:yVal>
          <c:smooth val="0"/>
          <c:extLst>
            <c:ext xmlns:c16="http://schemas.microsoft.com/office/drawing/2014/chart" uri="{C3380CC4-5D6E-409C-BE32-E72D297353CC}">
              <c16:uniqueId val="{00000001-E775-4B30-A788-57127DBA5CD8}"/>
            </c:ext>
          </c:extLst>
        </c:ser>
        <c:dLbls>
          <c:showLegendKey val="0"/>
          <c:showVal val="0"/>
          <c:showCatName val="0"/>
          <c:showSerName val="0"/>
          <c:showPercent val="0"/>
          <c:showBubbleSize val="0"/>
        </c:dLbls>
        <c:axId val="212081664"/>
        <c:axId val="212112128"/>
      </c:scatterChart>
      <c:valAx>
        <c:axId val="212081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112128"/>
        <c:crosses val="autoZero"/>
        <c:crossBetween val="midCat"/>
      </c:valAx>
      <c:valAx>
        <c:axId val="212112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081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(Data)'!$B$160:$B$174</c:f>
              <c:numCache>
                <c:formatCode>General</c:formatCode>
                <c:ptCount val="15"/>
                <c:pt idx="0">
                  <c:v>0</c:v>
                </c:pt>
                <c:pt idx="1">
                  <c:v>5</c:v>
                </c:pt>
                <c:pt idx="2">
                  <c:v>10</c:v>
                </c:pt>
                <c:pt idx="3">
                  <c:v>11</c:v>
                </c:pt>
                <c:pt idx="4">
                  <c:v>12</c:v>
                </c:pt>
                <c:pt idx="5">
                  <c:v>12.5</c:v>
                </c:pt>
                <c:pt idx="6">
                  <c:v>13</c:v>
                </c:pt>
                <c:pt idx="7">
                  <c:v>13.5</c:v>
                </c:pt>
                <c:pt idx="8">
                  <c:v>14</c:v>
                </c:pt>
                <c:pt idx="9">
                  <c:v>15</c:v>
                </c:pt>
                <c:pt idx="10">
                  <c:v>16</c:v>
                </c:pt>
                <c:pt idx="11">
                  <c:v>17</c:v>
                </c:pt>
                <c:pt idx="12">
                  <c:v>18</c:v>
                </c:pt>
                <c:pt idx="13">
                  <c:v>25</c:v>
                </c:pt>
                <c:pt idx="14">
                  <c:v>30</c:v>
                </c:pt>
              </c:numCache>
            </c:numRef>
          </c:xVal>
          <c:yVal>
            <c:numRef>
              <c:f>'[1]Bhangar khal (Data)'!$C$160:$C$174</c:f>
              <c:numCache>
                <c:formatCode>General</c:formatCode>
                <c:ptCount val="15"/>
                <c:pt idx="0">
                  <c:v>0.215</c:v>
                </c:pt>
                <c:pt idx="1">
                  <c:v>0.21</c:v>
                </c:pt>
                <c:pt idx="2">
                  <c:v>0.20499999999999999</c:v>
                </c:pt>
                <c:pt idx="3">
                  <c:v>-0.01</c:v>
                </c:pt>
                <c:pt idx="4">
                  <c:v>-0.14000000000000001</c:v>
                </c:pt>
                <c:pt idx="5">
                  <c:v>-0.29599999999999999</c:v>
                </c:pt>
                <c:pt idx="6">
                  <c:v>-0.35499999999999998</c:v>
                </c:pt>
                <c:pt idx="7">
                  <c:v>-0.30099999999999999</c:v>
                </c:pt>
                <c:pt idx="8">
                  <c:v>-0.115</c:v>
                </c:pt>
                <c:pt idx="9">
                  <c:v>-0.01</c:v>
                </c:pt>
                <c:pt idx="10">
                  <c:v>1.8340000000000001</c:v>
                </c:pt>
                <c:pt idx="11">
                  <c:v>1.7450000000000001</c:v>
                </c:pt>
                <c:pt idx="12">
                  <c:v>0.34499999999999997</c:v>
                </c:pt>
                <c:pt idx="13">
                  <c:v>0.34</c:v>
                </c:pt>
                <c:pt idx="14">
                  <c:v>0.33400000000000002</c:v>
                </c:pt>
              </c:numCache>
            </c:numRef>
          </c:yVal>
          <c:smooth val="0"/>
          <c:extLst>
            <c:ext xmlns:c16="http://schemas.microsoft.com/office/drawing/2014/chart" uri="{C3380CC4-5D6E-409C-BE32-E72D297353CC}">
              <c16:uniqueId val="{00000000-A0E8-46A5-9832-0A3C627E91C9}"/>
            </c:ext>
          </c:extLst>
        </c:ser>
        <c:ser>
          <c:idx val="1"/>
          <c:order val="1"/>
          <c:spPr>
            <a:ln w="12700">
              <a:solidFill>
                <a:srgbClr val="FF00FF"/>
              </a:solidFill>
              <a:prstDash val="solid"/>
            </a:ln>
          </c:spPr>
          <c:marker>
            <c:symbol val="none"/>
          </c:marker>
          <c:xVal>
            <c:numRef>
              <c:f>'[1]Bhangar khal (Data)'!$I$160:$I$174</c:f>
              <c:numCache>
                <c:formatCode>General</c:formatCode>
                <c:ptCount val="15"/>
                <c:pt idx="6">
                  <c:v>0</c:v>
                </c:pt>
                <c:pt idx="7">
                  <c:v>5</c:v>
                </c:pt>
                <c:pt idx="8">
                  <c:v>6.5</c:v>
                </c:pt>
                <c:pt idx="9">
                  <c:v>9.057500000000001</c:v>
                </c:pt>
                <c:pt idx="10">
                  <c:v>10.557500000000001</c:v>
                </c:pt>
                <c:pt idx="11">
                  <c:v>12.057500000000001</c:v>
                </c:pt>
                <c:pt idx="12">
                  <c:v>14.157500000000001</c:v>
                </c:pt>
                <c:pt idx="13">
                  <c:v>15</c:v>
                </c:pt>
                <c:pt idx="14">
                  <c:v>16</c:v>
                </c:pt>
              </c:numCache>
            </c:numRef>
          </c:xVal>
          <c:yVal>
            <c:numRef>
              <c:f>'[1]Bhangar khal (Data)'!$J$160:$J$174</c:f>
              <c:numCache>
                <c:formatCode>General</c:formatCode>
                <c:ptCount val="15"/>
                <c:pt idx="6">
                  <c:v>0.215</c:v>
                </c:pt>
                <c:pt idx="7">
                  <c:v>0.21</c:v>
                </c:pt>
                <c:pt idx="8">
                  <c:v>0.20499999999999999</c:v>
                </c:pt>
                <c:pt idx="9">
                  <c:v>-1.5</c:v>
                </c:pt>
                <c:pt idx="10">
                  <c:v>-1.5</c:v>
                </c:pt>
                <c:pt idx="11">
                  <c:v>-1.5</c:v>
                </c:pt>
                <c:pt idx="12">
                  <c:v>-0.1</c:v>
                </c:pt>
                <c:pt idx="13">
                  <c:v>-0.01</c:v>
                </c:pt>
                <c:pt idx="14">
                  <c:v>1.8340000000000001</c:v>
                </c:pt>
              </c:numCache>
            </c:numRef>
          </c:yVal>
          <c:smooth val="0"/>
          <c:extLst>
            <c:ext xmlns:c16="http://schemas.microsoft.com/office/drawing/2014/chart" uri="{C3380CC4-5D6E-409C-BE32-E72D297353CC}">
              <c16:uniqueId val="{00000001-A0E8-46A5-9832-0A3C627E91C9}"/>
            </c:ext>
          </c:extLst>
        </c:ser>
        <c:dLbls>
          <c:showLegendKey val="0"/>
          <c:showVal val="0"/>
          <c:showCatName val="0"/>
          <c:showSerName val="0"/>
          <c:showPercent val="0"/>
          <c:showBubbleSize val="0"/>
        </c:dLbls>
        <c:axId val="212550400"/>
        <c:axId val="212551936"/>
      </c:scatterChart>
      <c:valAx>
        <c:axId val="212550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551936"/>
        <c:crosses val="autoZero"/>
        <c:crossBetween val="midCat"/>
      </c:valAx>
      <c:valAx>
        <c:axId val="212551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550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(Data)'!$B$177:$B$192</c:f>
              <c:numCache>
                <c:formatCode>General</c:formatCode>
                <c:ptCount val="16"/>
                <c:pt idx="0">
                  <c:v>0</c:v>
                </c:pt>
                <c:pt idx="1">
                  <c:v>5</c:v>
                </c:pt>
                <c:pt idx="2">
                  <c:v>10</c:v>
                </c:pt>
                <c:pt idx="3">
                  <c:v>15</c:v>
                </c:pt>
                <c:pt idx="4">
                  <c:v>20</c:v>
                </c:pt>
                <c:pt idx="5">
                  <c:v>21</c:v>
                </c:pt>
                <c:pt idx="6">
                  <c:v>22</c:v>
                </c:pt>
                <c:pt idx="7">
                  <c:v>22.5</c:v>
                </c:pt>
                <c:pt idx="8">
                  <c:v>23</c:v>
                </c:pt>
                <c:pt idx="9">
                  <c:v>23.5</c:v>
                </c:pt>
                <c:pt idx="10">
                  <c:v>24</c:v>
                </c:pt>
                <c:pt idx="11">
                  <c:v>26</c:v>
                </c:pt>
                <c:pt idx="12">
                  <c:v>28</c:v>
                </c:pt>
                <c:pt idx="13">
                  <c:v>29</c:v>
                </c:pt>
                <c:pt idx="14">
                  <c:v>35</c:v>
                </c:pt>
                <c:pt idx="15">
                  <c:v>40</c:v>
                </c:pt>
              </c:numCache>
            </c:numRef>
          </c:xVal>
          <c:yVal>
            <c:numRef>
              <c:f>'[1]Bhangar khal (Data)'!$C$177:$C$192</c:f>
              <c:numCache>
                <c:formatCode>General</c:formatCode>
                <c:ptCount val="16"/>
                <c:pt idx="0">
                  <c:v>0.55100000000000005</c:v>
                </c:pt>
                <c:pt idx="1">
                  <c:v>0.54600000000000004</c:v>
                </c:pt>
                <c:pt idx="2">
                  <c:v>0.54</c:v>
                </c:pt>
                <c:pt idx="3">
                  <c:v>0.35</c:v>
                </c:pt>
                <c:pt idx="4">
                  <c:v>0.311</c:v>
                </c:pt>
                <c:pt idx="5">
                  <c:v>0.14899999999999999</c:v>
                </c:pt>
                <c:pt idx="6">
                  <c:v>-0.06</c:v>
                </c:pt>
                <c:pt idx="7">
                  <c:v>-0.33400000000000002</c:v>
                </c:pt>
                <c:pt idx="8">
                  <c:v>-0.379</c:v>
                </c:pt>
                <c:pt idx="9">
                  <c:v>-0.32900000000000001</c:v>
                </c:pt>
                <c:pt idx="10">
                  <c:v>-6.4000000000000001E-2</c:v>
                </c:pt>
                <c:pt idx="11">
                  <c:v>1.581</c:v>
                </c:pt>
                <c:pt idx="12">
                  <c:v>1.573</c:v>
                </c:pt>
                <c:pt idx="13">
                  <c:v>0.191</c:v>
                </c:pt>
                <c:pt idx="14">
                  <c:v>0.186</c:v>
                </c:pt>
                <c:pt idx="15">
                  <c:v>0.18099999999999999</c:v>
                </c:pt>
              </c:numCache>
            </c:numRef>
          </c:yVal>
          <c:smooth val="0"/>
          <c:extLst>
            <c:ext xmlns:c16="http://schemas.microsoft.com/office/drawing/2014/chart" uri="{C3380CC4-5D6E-409C-BE32-E72D297353CC}">
              <c16:uniqueId val="{00000000-4FA3-44E7-AC02-1B4AFC56BAFE}"/>
            </c:ext>
          </c:extLst>
        </c:ser>
        <c:ser>
          <c:idx val="1"/>
          <c:order val="1"/>
          <c:spPr>
            <a:ln w="12700">
              <a:solidFill>
                <a:srgbClr val="FF00FF"/>
              </a:solidFill>
              <a:prstDash val="solid"/>
            </a:ln>
          </c:spPr>
          <c:marker>
            <c:symbol val="none"/>
          </c:marker>
          <c:xVal>
            <c:numRef>
              <c:f>'[1]Bhangar khal (Data)'!$I$177:$I$192</c:f>
              <c:numCache>
                <c:formatCode>General</c:formatCode>
                <c:ptCount val="16"/>
                <c:pt idx="6">
                  <c:v>0</c:v>
                </c:pt>
                <c:pt idx="7">
                  <c:v>5</c:v>
                </c:pt>
                <c:pt idx="8">
                  <c:v>10</c:v>
                </c:pt>
                <c:pt idx="9">
                  <c:v>15</c:v>
                </c:pt>
                <c:pt idx="10">
                  <c:v>16</c:v>
                </c:pt>
                <c:pt idx="11">
                  <c:v>18.7165</c:v>
                </c:pt>
                <c:pt idx="12">
                  <c:v>20.2165</c:v>
                </c:pt>
                <c:pt idx="13">
                  <c:v>21.7165</c:v>
                </c:pt>
                <c:pt idx="14">
                  <c:v>23.816499999999998</c:v>
                </c:pt>
                <c:pt idx="15">
                  <c:v>26</c:v>
                </c:pt>
              </c:numCache>
            </c:numRef>
          </c:xVal>
          <c:yVal>
            <c:numRef>
              <c:f>'[1]Bhangar khal (Data)'!$J$177:$J$192</c:f>
              <c:numCache>
                <c:formatCode>General</c:formatCode>
                <c:ptCount val="16"/>
                <c:pt idx="6">
                  <c:v>0.55100000000000005</c:v>
                </c:pt>
                <c:pt idx="7">
                  <c:v>0.54600000000000004</c:v>
                </c:pt>
                <c:pt idx="8">
                  <c:v>0.54</c:v>
                </c:pt>
                <c:pt idx="9">
                  <c:v>0.35</c:v>
                </c:pt>
                <c:pt idx="10">
                  <c:v>0.311</c:v>
                </c:pt>
                <c:pt idx="11">
                  <c:v>-1.5</c:v>
                </c:pt>
                <c:pt idx="12">
                  <c:v>-1.5</c:v>
                </c:pt>
                <c:pt idx="13">
                  <c:v>-1.5</c:v>
                </c:pt>
                <c:pt idx="14">
                  <c:v>-0.1</c:v>
                </c:pt>
                <c:pt idx="15">
                  <c:v>1.581</c:v>
                </c:pt>
              </c:numCache>
            </c:numRef>
          </c:yVal>
          <c:smooth val="0"/>
          <c:extLst>
            <c:ext xmlns:c16="http://schemas.microsoft.com/office/drawing/2014/chart" uri="{C3380CC4-5D6E-409C-BE32-E72D297353CC}">
              <c16:uniqueId val="{00000001-4FA3-44E7-AC02-1B4AFC56BAFE}"/>
            </c:ext>
          </c:extLst>
        </c:ser>
        <c:dLbls>
          <c:showLegendKey val="0"/>
          <c:showVal val="0"/>
          <c:showCatName val="0"/>
          <c:showSerName val="0"/>
          <c:showPercent val="0"/>
          <c:showBubbleSize val="0"/>
        </c:dLbls>
        <c:axId val="212589568"/>
        <c:axId val="212595456"/>
      </c:scatterChart>
      <c:valAx>
        <c:axId val="212589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595456"/>
        <c:crosses val="autoZero"/>
        <c:crossBetween val="midCat"/>
      </c:valAx>
      <c:valAx>
        <c:axId val="212595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589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(Data)'!$B$194:$B$208</c:f>
              <c:numCache>
                <c:formatCode>General</c:formatCode>
                <c:ptCount val="15"/>
                <c:pt idx="0">
                  <c:v>0</c:v>
                </c:pt>
                <c:pt idx="1">
                  <c:v>5</c:v>
                </c:pt>
                <c:pt idx="2">
                  <c:v>10</c:v>
                </c:pt>
                <c:pt idx="3">
                  <c:v>11</c:v>
                </c:pt>
                <c:pt idx="4">
                  <c:v>12</c:v>
                </c:pt>
                <c:pt idx="5">
                  <c:v>12.5</c:v>
                </c:pt>
                <c:pt idx="6">
                  <c:v>13</c:v>
                </c:pt>
                <c:pt idx="7">
                  <c:v>13.5</c:v>
                </c:pt>
                <c:pt idx="8">
                  <c:v>14</c:v>
                </c:pt>
                <c:pt idx="9">
                  <c:v>16</c:v>
                </c:pt>
                <c:pt idx="10">
                  <c:v>18</c:v>
                </c:pt>
                <c:pt idx="11">
                  <c:v>20</c:v>
                </c:pt>
                <c:pt idx="12">
                  <c:v>25</c:v>
                </c:pt>
                <c:pt idx="13">
                  <c:v>28</c:v>
                </c:pt>
                <c:pt idx="14">
                  <c:v>30</c:v>
                </c:pt>
              </c:numCache>
            </c:numRef>
          </c:xVal>
          <c:yVal>
            <c:numRef>
              <c:f>'[1]Bhangar khal (Data)'!$C$194:$C$208</c:f>
              <c:numCache>
                <c:formatCode>General</c:formatCode>
                <c:ptCount val="15"/>
                <c:pt idx="0">
                  <c:v>0.37</c:v>
                </c:pt>
                <c:pt idx="1">
                  <c:v>0.36499999999999999</c:v>
                </c:pt>
                <c:pt idx="2">
                  <c:v>0.36</c:v>
                </c:pt>
                <c:pt idx="3">
                  <c:v>0.13500000000000001</c:v>
                </c:pt>
                <c:pt idx="4">
                  <c:v>-0.15</c:v>
                </c:pt>
                <c:pt idx="5">
                  <c:v>-0.34100000000000003</c:v>
                </c:pt>
                <c:pt idx="6">
                  <c:v>-0.39500000000000002</c:v>
                </c:pt>
                <c:pt idx="7">
                  <c:v>-0.34</c:v>
                </c:pt>
                <c:pt idx="8">
                  <c:v>-1.0999999999999999E-2</c:v>
                </c:pt>
                <c:pt idx="9">
                  <c:v>2.06</c:v>
                </c:pt>
                <c:pt idx="10">
                  <c:v>2.052</c:v>
                </c:pt>
                <c:pt idx="11">
                  <c:v>0.14000000000000001</c:v>
                </c:pt>
                <c:pt idx="12">
                  <c:v>0.115</c:v>
                </c:pt>
                <c:pt idx="13">
                  <c:v>0.1</c:v>
                </c:pt>
                <c:pt idx="14">
                  <c:v>0.20100000000000001</c:v>
                </c:pt>
              </c:numCache>
            </c:numRef>
          </c:yVal>
          <c:smooth val="0"/>
          <c:extLst>
            <c:ext xmlns:c16="http://schemas.microsoft.com/office/drawing/2014/chart" uri="{C3380CC4-5D6E-409C-BE32-E72D297353CC}">
              <c16:uniqueId val="{00000000-77AE-402D-918B-ABB6721C6034}"/>
            </c:ext>
          </c:extLst>
        </c:ser>
        <c:ser>
          <c:idx val="1"/>
          <c:order val="1"/>
          <c:spPr>
            <a:ln w="12700">
              <a:solidFill>
                <a:srgbClr val="FF00FF"/>
              </a:solidFill>
              <a:prstDash val="solid"/>
            </a:ln>
          </c:spPr>
          <c:marker>
            <c:symbol val="none"/>
          </c:marker>
          <c:xVal>
            <c:numRef>
              <c:f>'[1]Bhangar khal (Data)'!$I$195:$I$208</c:f>
              <c:numCache>
                <c:formatCode>General</c:formatCode>
                <c:ptCount val="14"/>
                <c:pt idx="6">
                  <c:v>0</c:v>
                </c:pt>
                <c:pt idx="7">
                  <c:v>5</c:v>
                </c:pt>
                <c:pt idx="8">
                  <c:v>6</c:v>
                </c:pt>
                <c:pt idx="9">
                  <c:v>8.7899999999999991</c:v>
                </c:pt>
                <c:pt idx="10">
                  <c:v>10.29</c:v>
                </c:pt>
                <c:pt idx="11">
                  <c:v>11.79</c:v>
                </c:pt>
                <c:pt idx="12">
                  <c:v>13.889999999999999</c:v>
                </c:pt>
                <c:pt idx="13">
                  <c:v>16</c:v>
                </c:pt>
              </c:numCache>
            </c:numRef>
          </c:xVal>
          <c:yVal>
            <c:numRef>
              <c:f>'[1]Bhangar khal (Data)'!$J$195:$J$208</c:f>
              <c:numCache>
                <c:formatCode>General</c:formatCode>
                <c:ptCount val="14"/>
                <c:pt idx="6">
                  <c:v>0.37</c:v>
                </c:pt>
                <c:pt idx="7">
                  <c:v>0.36499999999999999</c:v>
                </c:pt>
                <c:pt idx="8">
                  <c:v>0.36</c:v>
                </c:pt>
                <c:pt idx="9">
                  <c:v>-1.5</c:v>
                </c:pt>
                <c:pt idx="10">
                  <c:v>-1.5</c:v>
                </c:pt>
                <c:pt idx="11">
                  <c:v>-1.5</c:v>
                </c:pt>
                <c:pt idx="12">
                  <c:v>-0.1</c:v>
                </c:pt>
                <c:pt idx="13">
                  <c:v>2.06</c:v>
                </c:pt>
              </c:numCache>
            </c:numRef>
          </c:yVal>
          <c:smooth val="0"/>
          <c:extLst>
            <c:ext xmlns:c16="http://schemas.microsoft.com/office/drawing/2014/chart" uri="{C3380CC4-5D6E-409C-BE32-E72D297353CC}">
              <c16:uniqueId val="{00000001-77AE-402D-918B-ABB6721C6034}"/>
            </c:ext>
          </c:extLst>
        </c:ser>
        <c:dLbls>
          <c:showLegendKey val="0"/>
          <c:showVal val="0"/>
          <c:showCatName val="0"/>
          <c:showSerName val="0"/>
          <c:showPercent val="0"/>
          <c:showBubbleSize val="0"/>
        </c:dLbls>
        <c:axId val="213026304"/>
        <c:axId val="213027840"/>
      </c:scatterChart>
      <c:valAx>
        <c:axId val="213026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027840"/>
        <c:crosses val="autoZero"/>
        <c:crossBetween val="midCat"/>
      </c:valAx>
      <c:valAx>
        <c:axId val="213027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026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(Data)'!$B$211:$B$224</c:f>
              <c:numCache>
                <c:formatCode>General</c:formatCode>
                <c:ptCount val="14"/>
                <c:pt idx="0">
                  <c:v>0</c:v>
                </c:pt>
                <c:pt idx="1">
                  <c:v>5</c:v>
                </c:pt>
                <c:pt idx="2">
                  <c:v>10</c:v>
                </c:pt>
                <c:pt idx="3">
                  <c:v>11</c:v>
                </c:pt>
                <c:pt idx="4">
                  <c:v>12</c:v>
                </c:pt>
                <c:pt idx="5">
                  <c:v>13</c:v>
                </c:pt>
                <c:pt idx="6">
                  <c:v>14</c:v>
                </c:pt>
                <c:pt idx="7">
                  <c:v>15</c:v>
                </c:pt>
                <c:pt idx="8">
                  <c:v>16</c:v>
                </c:pt>
                <c:pt idx="9">
                  <c:v>18</c:v>
                </c:pt>
                <c:pt idx="10">
                  <c:v>20</c:v>
                </c:pt>
                <c:pt idx="11">
                  <c:v>22</c:v>
                </c:pt>
                <c:pt idx="12">
                  <c:v>25</c:v>
                </c:pt>
                <c:pt idx="13">
                  <c:v>30</c:v>
                </c:pt>
              </c:numCache>
            </c:numRef>
          </c:xVal>
          <c:yVal>
            <c:numRef>
              <c:f>'[1]Bhangar khal (Data)'!$C$211:$C$224</c:f>
              <c:numCache>
                <c:formatCode>General</c:formatCode>
                <c:ptCount val="14"/>
                <c:pt idx="0">
                  <c:v>0.30499999999999999</c:v>
                </c:pt>
                <c:pt idx="1">
                  <c:v>0.31</c:v>
                </c:pt>
                <c:pt idx="2">
                  <c:v>0.32</c:v>
                </c:pt>
                <c:pt idx="3">
                  <c:v>-0.04</c:v>
                </c:pt>
                <c:pt idx="4">
                  <c:v>-0.19500000000000001</c:v>
                </c:pt>
                <c:pt idx="5">
                  <c:v>-0.38500000000000001</c:v>
                </c:pt>
                <c:pt idx="6">
                  <c:v>-0.43</c:v>
                </c:pt>
                <c:pt idx="7">
                  <c:v>-0.39</c:v>
                </c:pt>
                <c:pt idx="8">
                  <c:v>-0.2</c:v>
                </c:pt>
                <c:pt idx="9">
                  <c:v>1.909</c:v>
                </c:pt>
                <c:pt idx="10">
                  <c:v>1.905</c:v>
                </c:pt>
                <c:pt idx="11">
                  <c:v>0.36</c:v>
                </c:pt>
                <c:pt idx="12">
                  <c:v>0.35499999999999998</c:v>
                </c:pt>
                <c:pt idx="13">
                  <c:v>0.35</c:v>
                </c:pt>
              </c:numCache>
            </c:numRef>
          </c:yVal>
          <c:smooth val="0"/>
          <c:extLst>
            <c:ext xmlns:c16="http://schemas.microsoft.com/office/drawing/2014/chart" uri="{C3380CC4-5D6E-409C-BE32-E72D297353CC}">
              <c16:uniqueId val="{00000000-DD33-4760-8D0E-5D0605F2F333}"/>
            </c:ext>
          </c:extLst>
        </c:ser>
        <c:ser>
          <c:idx val="1"/>
          <c:order val="1"/>
          <c:spPr>
            <a:ln w="12700">
              <a:solidFill>
                <a:srgbClr val="FF00FF"/>
              </a:solidFill>
              <a:prstDash val="solid"/>
            </a:ln>
          </c:spPr>
          <c:marker>
            <c:symbol val="none"/>
          </c:marker>
          <c:xVal>
            <c:numRef>
              <c:f>'[1]Bhangar khal (Data)'!$I$211:$I$224</c:f>
              <c:numCache>
                <c:formatCode>General</c:formatCode>
                <c:ptCount val="14"/>
                <c:pt idx="7">
                  <c:v>0</c:v>
                </c:pt>
                <c:pt idx="8">
                  <c:v>5</c:v>
                </c:pt>
                <c:pt idx="9">
                  <c:v>8</c:v>
                </c:pt>
                <c:pt idx="10">
                  <c:v>10.73</c:v>
                </c:pt>
                <c:pt idx="11">
                  <c:v>12.23</c:v>
                </c:pt>
                <c:pt idx="12">
                  <c:v>13.73</c:v>
                </c:pt>
                <c:pt idx="13">
                  <c:v>15.605</c:v>
                </c:pt>
              </c:numCache>
            </c:numRef>
          </c:xVal>
          <c:yVal>
            <c:numRef>
              <c:f>'[1]Bhangar khal (Data)'!$J$211:$J$224</c:f>
              <c:numCache>
                <c:formatCode>General</c:formatCode>
                <c:ptCount val="14"/>
                <c:pt idx="7">
                  <c:v>0.30499999999999999</c:v>
                </c:pt>
                <c:pt idx="8">
                  <c:v>0.31</c:v>
                </c:pt>
                <c:pt idx="9">
                  <c:v>0.32</c:v>
                </c:pt>
                <c:pt idx="10">
                  <c:v>-1.5</c:v>
                </c:pt>
                <c:pt idx="11">
                  <c:v>-1.5</c:v>
                </c:pt>
                <c:pt idx="12">
                  <c:v>-1.5</c:v>
                </c:pt>
                <c:pt idx="13">
                  <c:v>-0.25</c:v>
                </c:pt>
              </c:numCache>
            </c:numRef>
          </c:yVal>
          <c:smooth val="0"/>
          <c:extLst>
            <c:ext xmlns:c16="http://schemas.microsoft.com/office/drawing/2014/chart" uri="{C3380CC4-5D6E-409C-BE32-E72D297353CC}">
              <c16:uniqueId val="{00000001-DD33-4760-8D0E-5D0605F2F333}"/>
            </c:ext>
          </c:extLst>
        </c:ser>
        <c:dLbls>
          <c:showLegendKey val="0"/>
          <c:showVal val="0"/>
          <c:showCatName val="0"/>
          <c:showSerName val="0"/>
          <c:showPercent val="0"/>
          <c:showBubbleSize val="0"/>
        </c:dLbls>
        <c:axId val="213135360"/>
        <c:axId val="213136896"/>
      </c:scatterChart>
      <c:valAx>
        <c:axId val="2131353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36896"/>
        <c:crosses val="autoZero"/>
        <c:crossBetween val="midCat"/>
      </c:valAx>
      <c:valAx>
        <c:axId val="213136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353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(Data)'!$B$226:$B$239</c:f>
              <c:numCache>
                <c:formatCode>General</c:formatCode>
                <c:ptCount val="14"/>
                <c:pt idx="0">
                  <c:v>0</c:v>
                </c:pt>
                <c:pt idx="1">
                  <c:v>5</c:v>
                </c:pt>
                <c:pt idx="2">
                  <c:v>10</c:v>
                </c:pt>
                <c:pt idx="3">
                  <c:v>11</c:v>
                </c:pt>
                <c:pt idx="4">
                  <c:v>12</c:v>
                </c:pt>
                <c:pt idx="5">
                  <c:v>13</c:v>
                </c:pt>
                <c:pt idx="6">
                  <c:v>14</c:v>
                </c:pt>
                <c:pt idx="7">
                  <c:v>15</c:v>
                </c:pt>
                <c:pt idx="8">
                  <c:v>16</c:v>
                </c:pt>
                <c:pt idx="9">
                  <c:v>18</c:v>
                </c:pt>
                <c:pt idx="10">
                  <c:v>20</c:v>
                </c:pt>
                <c:pt idx="11">
                  <c:v>22</c:v>
                </c:pt>
                <c:pt idx="12">
                  <c:v>25</c:v>
                </c:pt>
                <c:pt idx="13">
                  <c:v>30</c:v>
                </c:pt>
              </c:numCache>
            </c:numRef>
          </c:xVal>
          <c:yVal>
            <c:numRef>
              <c:f>'[1]Bhangar khal (Data)'!$C$226:$C$239</c:f>
              <c:numCache>
                <c:formatCode>General</c:formatCode>
                <c:ptCount val="14"/>
                <c:pt idx="0">
                  <c:v>0.31900000000000001</c:v>
                </c:pt>
                <c:pt idx="1">
                  <c:v>0.315</c:v>
                </c:pt>
                <c:pt idx="2">
                  <c:v>0.309</c:v>
                </c:pt>
                <c:pt idx="3">
                  <c:v>0.06</c:v>
                </c:pt>
                <c:pt idx="4">
                  <c:v>-0.16500000000000001</c:v>
                </c:pt>
                <c:pt idx="5">
                  <c:v>-0.34</c:v>
                </c:pt>
                <c:pt idx="6">
                  <c:v>-0.39</c:v>
                </c:pt>
                <c:pt idx="7">
                  <c:v>-0.33100000000000002</c:v>
                </c:pt>
                <c:pt idx="8">
                  <c:v>-0.16600000000000001</c:v>
                </c:pt>
                <c:pt idx="9">
                  <c:v>1.8</c:v>
                </c:pt>
                <c:pt idx="10">
                  <c:v>1.7949999999999999</c:v>
                </c:pt>
                <c:pt idx="11">
                  <c:v>0.34</c:v>
                </c:pt>
                <c:pt idx="12">
                  <c:v>0.33500000000000002</c:v>
                </c:pt>
                <c:pt idx="13">
                  <c:v>0.33</c:v>
                </c:pt>
              </c:numCache>
            </c:numRef>
          </c:yVal>
          <c:smooth val="0"/>
          <c:extLst>
            <c:ext xmlns:c16="http://schemas.microsoft.com/office/drawing/2014/chart" uri="{C3380CC4-5D6E-409C-BE32-E72D297353CC}">
              <c16:uniqueId val="{00000000-6F7E-4172-BBEB-2447AB27707A}"/>
            </c:ext>
          </c:extLst>
        </c:ser>
        <c:ser>
          <c:idx val="1"/>
          <c:order val="1"/>
          <c:spPr>
            <a:ln w="12700">
              <a:solidFill>
                <a:srgbClr val="FF00FF"/>
              </a:solidFill>
              <a:prstDash val="solid"/>
            </a:ln>
          </c:spPr>
          <c:marker>
            <c:symbol val="none"/>
          </c:marker>
          <c:xVal>
            <c:numRef>
              <c:f>'[1]Bhangar khal (Data)'!$I$226:$I$239</c:f>
              <c:numCache>
                <c:formatCode>General</c:formatCode>
                <c:ptCount val="14"/>
                <c:pt idx="7">
                  <c:v>0</c:v>
                </c:pt>
                <c:pt idx="8">
                  <c:v>5</c:v>
                </c:pt>
                <c:pt idx="9">
                  <c:v>7.8</c:v>
                </c:pt>
                <c:pt idx="10">
                  <c:v>10.513500000000001</c:v>
                </c:pt>
                <c:pt idx="11">
                  <c:v>12.013500000000001</c:v>
                </c:pt>
                <c:pt idx="12">
                  <c:v>13.513500000000001</c:v>
                </c:pt>
                <c:pt idx="13">
                  <c:v>15.388500000000001</c:v>
                </c:pt>
              </c:numCache>
            </c:numRef>
          </c:xVal>
          <c:yVal>
            <c:numRef>
              <c:f>'[1]Bhangar khal (Data)'!$J$226:$J$239</c:f>
              <c:numCache>
                <c:formatCode>General</c:formatCode>
                <c:ptCount val="14"/>
                <c:pt idx="7">
                  <c:v>0.31900000000000001</c:v>
                </c:pt>
                <c:pt idx="8">
                  <c:v>0.315</c:v>
                </c:pt>
                <c:pt idx="9">
                  <c:v>0.309</c:v>
                </c:pt>
                <c:pt idx="10">
                  <c:v>-1.5</c:v>
                </c:pt>
                <c:pt idx="11">
                  <c:v>-1.5</c:v>
                </c:pt>
                <c:pt idx="12">
                  <c:v>-1.5</c:v>
                </c:pt>
                <c:pt idx="13">
                  <c:v>-0.25</c:v>
                </c:pt>
              </c:numCache>
            </c:numRef>
          </c:yVal>
          <c:smooth val="0"/>
          <c:extLst>
            <c:ext xmlns:c16="http://schemas.microsoft.com/office/drawing/2014/chart" uri="{C3380CC4-5D6E-409C-BE32-E72D297353CC}">
              <c16:uniqueId val="{00000001-6F7E-4172-BBEB-2447AB27707A}"/>
            </c:ext>
          </c:extLst>
        </c:ser>
        <c:dLbls>
          <c:showLegendKey val="0"/>
          <c:showVal val="0"/>
          <c:showCatName val="0"/>
          <c:showSerName val="0"/>
          <c:showPercent val="0"/>
          <c:showBubbleSize val="0"/>
        </c:dLbls>
        <c:axId val="213170432"/>
        <c:axId val="213172224"/>
      </c:scatterChart>
      <c:valAx>
        <c:axId val="213170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72224"/>
        <c:crosses val="autoZero"/>
        <c:crossBetween val="midCat"/>
      </c:valAx>
      <c:valAx>
        <c:axId val="213172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170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(Data)'!$B$242:$B$257</c:f>
              <c:numCache>
                <c:formatCode>General</c:formatCode>
                <c:ptCount val="16"/>
                <c:pt idx="0">
                  <c:v>0</c:v>
                </c:pt>
                <c:pt idx="1">
                  <c:v>5</c:v>
                </c:pt>
                <c:pt idx="2">
                  <c:v>10</c:v>
                </c:pt>
                <c:pt idx="3">
                  <c:v>11</c:v>
                </c:pt>
                <c:pt idx="4">
                  <c:v>12</c:v>
                </c:pt>
                <c:pt idx="5">
                  <c:v>13</c:v>
                </c:pt>
                <c:pt idx="6">
                  <c:v>14</c:v>
                </c:pt>
                <c:pt idx="7">
                  <c:v>14.5</c:v>
                </c:pt>
                <c:pt idx="8">
                  <c:v>15</c:v>
                </c:pt>
                <c:pt idx="9">
                  <c:v>16</c:v>
                </c:pt>
                <c:pt idx="10">
                  <c:v>17</c:v>
                </c:pt>
                <c:pt idx="11">
                  <c:v>19</c:v>
                </c:pt>
                <c:pt idx="12">
                  <c:v>20</c:v>
                </c:pt>
                <c:pt idx="13">
                  <c:v>22</c:v>
                </c:pt>
                <c:pt idx="14">
                  <c:v>25</c:v>
                </c:pt>
                <c:pt idx="15">
                  <c:v>27</c:v>
                </c:pt>
              </c:numCache>
            </c:numRef>
          </c:xVal>
          <c:yVal>
            <c:numRef>
              <c:f>'[1]Bhangar khal (Data)'!$C$242:$C$257</c:f>
              <c:numCache>
                <c:formatCode>General</c:formatCode>
                <c:ptCount val="16"/>
                <c:pt idx="0">
                  <c:v>0.311</c:v>
                </c:pt>
                <c:pt idx="1">
                  <c:v>0.30099999999999999</c:v>
                </c:pt>
                <c:pt idx="2">
                  <c:v>0.29599999999999999</c:v>
                </c:pt>
                <c:pt idx="3">
                  <c:v>-0.154</c:v>
                </c:pt>
                <c:pt idx="4">
                  <c:v>-0.42399999999999999</c:v>
                </c:pt>
                <c:pt idx="5">
                  <c:v>-0.61499999999999999</c:v>
                </c:pt>
                <c:pt idx="6">
                  <c:v>-0.81599999999999995</c:v>
                </c:pt>
                <c:pt idx="7">
                  <c:v>-0.86399999999999999</c:v>
                </c:pt>
                <c:pt idx="8">
                  <c:v>-0.81299999999999994</c:v>
                </c:pt>
                <c:pt idx="9">
                  <c:v>-0.61599999999999999</c:v>
                </c:pt>
                <c:pt idx="10">
                  <c:v>-0.315</c:v>
                </c:pt>
                <c:pt idx="11">
                  <c:v>1.8859999999999999</c:v>
                </c:pt>
                <c:pt idx="12">
                  <c:v>1.8779999999999999</c:v>
                </c:pt>
                <c:pt idx="13">
                  <c:v>0.246</c:v>
                </c:pt>
                <c:pt idx="14">
                  <c:v>-0.154</c:v>
                </c:pt>
                <c:pt idx="15">
                  <c:v>-0.68400000000000005</c:v>
                </c:pt>
              </c:numCache>
            </c:numRef>
          </c:yVal>
          <c:smooth val="0"/>
          <c:extLst>
            <c:ext xmlns:c16="http://schemas.microsoft.com/office/drawing/2014/chart" uri="{C3380CC4-5D6E-409C-BE32-E72D297353CC}">
              <c16:uniqueId val="{00000000-CB9B-4BBF-B1EB-51B9B44F67D3}"/>
            </c:ext>
          </c:extLst>
        </c:ser>
        <c:ser>
          <c:idx val="1"/>
          <c:order val="1"/>
          <c:spPr>
            <a:ln w="12700">
              <a:solidFill>
                <a:srgbClr val="FF00FF"/>
              </a:solidFill>
              <a:prstDash val="solid"/>
            </a:ln>
          </c:spPr>
          <c:marker>
            <c:symbol val="none"/>
          </c:marker>
          <c:xVal>
            <c:numRef>
              <c:f>'[1]Bhangar khal (Data)'!$I$242:$I$257</c:f>
              <c:numCache>
                <c:formatCode>General</c:formatCode>
                <c:ptCount val="16"/>
                <c:pt idx="7">
                  <c:v>0</c:v>
                </c:pt>
                <c:pt idx="8">
                  <c:v>5</c:v>
                </c:pt>
                <c:pt idx="9">
                  <c:v>9.5</c:v>
                </c:pt>
                <c:pt idx="10">
                  <c:v>12.193999999999999</c:v>
                </c:pt>
                <c:pt idx="11">
                  <c:v>13.693999999999999</c:v>
                </c:pt>
                <c:pt idx="12">
                  <c:v>15.193999999999999</c:v>
                </c:pt>
                <c:pt idx="13">
                  <c:v>17.068999999999999</c:v>
                </c:pt>
                <c:pt idx="14">
                  <c:v>19</c:v>
                </c:pt>
                <c:pt idx="15">
                  <c:v>20</c:v>
                </c:pt>
              </c:numCache>
            </c:numRef>
          </c:xVal>
          <c:yVal>
            <c:numRef>
              <c:f>'[1]Bhangar khal (Data)'!$J$242:$J$257</c:f>
              <c:numCache>
                <c:formatCode>General</c:formatCode>
                <c:ptCount val="16"/>
                <c:pt idx="7">
                  <c:v>0.311</c:v>
                </c:pt>
                <c:pt idx="8">
                  <c:v>0.30099999999999999</c:v>
                </c:pt>
                <c:pt idx="9">
                  <c:v>0.29599999999999999</c:v>
                </c:pt>
                <c:pt idx="10">
                  <c:v>-1.5</c:v>
                </c:pt>
                <c:pt idx="11">
                  <c:v>-1.5</c:v>
                </c:pt>
                <c:pt idx="12">
                  <c:v>-1.5</c:v>
                </c:pt>
                <c:pt idx="13">
                  <c:v>-0.25</c:v>
                </c:pt>
                <c:pt idx="14">
                  <c:v>1.8859999999999999</c:v>
                </c:pt>
                <c:pt idx="15">
                  <c:v>1.8779999999999999</c:v>
                </c:pt>
              </c:numCache>
            </c:numRef>
          </c:yVal>
          <c:smooth val="0"/>
          <c:extLst>
            <c:ext xmlns:c16="http://schemas.microsoft.com/office/drawing/2014/chart" uri="{C3380CC4-5D6E-409C-BE32-E72D297353CC}">
              <c16:uniqueId val="{00000001-CB9B-4BBF-B1EB-51B9B44F67D3}"/>
            </c:ext>
          </c:extLst>
        </c:ser>
        <c:dLbls>
          <c:showLegendKey val="0"/>
          <c:showVal val="0"/>
          <c:showCatName val="0"/>
          <c:showSerName val="0"/>
          <c:showPercent val="0"/>
          <c:showBubbleSize val="0"/>
        </c:dLbls>
        <c:axId val="213271680"/>
        <c:axId val="213273216"/>
      </c:scatterChart>
      <c:valAx>
        <c:axId val="213271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73216"/>
        <c:crosses val="autoZero"/>
        <c:crossBetween val="midCat"/>
      </c:valAx>
      <c:valAx>
        <c:axId val="213273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71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(Data)'!$B$261:$B$273</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'[1]Bhangar khal (Data)'!$C$261:$C$273</c:f>
              <c:numCache>
                <c:formatCode>General</c:formatCode>
                <c:ptCount val="13"/>
                <c:pt idx="0">
                  <c:v>0.28100000000000003</c:v>
                </c:pt>
                <c:pt idx="1">
                  <c:v>0.27600000000000002</c:v>
                </c:pt>
                <c:pt idx="2">
                  <c:v>0.27100000000000002</c:v>
                </c:pt>
                <c:pt idx="3">
                  <c:v>-0.28399999999999997</c:v>
                </c:pt>
                <c:pt idx="4">
                  <c:v>-0.64500000000000002</c:v>
                </c:pt>
                <c:pt idx="5">
                  <c:v>-0.86499999999999999</c:v>
                </c:pt>
                <c:pt idx="6">
                  <c:v>-0.92100000000000004</c:v>
                </c:pt>
                <c:pt idx="7">
                  <c:v>-0.86399999999999999</c:v>
                </c:pt>
                <c:pt idx="8">
                  <c:v>-0.64600000000000002</c:v>
                </c:pt>
                <c:pt idx="9">
                  <c:v>-0.29899999999999999</c:v>
                </c:pt>
                <c:pt idx="10">
                  <c:v>0.26100000000000001</c:v>
                </c:pt>
                <c:pt idx="11">
                  <c:v>0.26600000000000001</c:v>
                </c:pt>
                <c:pt idx="12">
                  <c:v>0.27100000000000002</c:v>
                </c:pt>
              </c:numCache>
            </c:numRef>
          </c:yVal>
          <c:smooth val="0"/>
          <c:extLst>
            <c:ext xmlns:c16="http://schemas.microsoft.com/office/drawing/2014/chart" uri="{C3380CC4-5D6E-409C-BE32-E72D297353CC}">
              <c16:uniqueId val="{00000000-63AD-4668-A481-833634048C0B}"/>
            </c:ext>
          </c:extLst>
        </c:ser>
        <c:ser>
          <c:idx val="1"/>
          <c:order val="1"/>
          <c:spPr>
            <a:ln w="12700">
              <a:solidFill>
                <a:srgbClr val="FF00FF"/>
              </a:solidFill>
              <a:prstDash val="solid"/>
            </a:ln>
          </c:spPr>
          <c:marker>
            <c:symbol val="none"/>
          </c:marker>
          <c:xVal>
            <c:numRef>
              <c:f>'[1]Bhangar khal (Data)'!$I$262:$I$273</c:f>
              <c:numCache>
                <c:formatCode>General</c:formatCode>
                <c:ptCount val="12"/>
                <c:pt idx="0">
                  <c:v>0</c:v>
                </c:pt>
                <c:pt idx="1">
                  <c:v>5</c:v>
                </c:pt>
                <c:pt idx="2">
                  <c:v>10</c:v>
                </c:pt>
                <c:pt idx="3">
                  <c:v>12.656499999999999</c:v>
                </c:pt>
                <c:pt idx="4">
                  <c:v>14.156499999999999</c:v>
                </c:pt>
                <c:pt idx="5">
                  <c:v>15.656499999999999</c:v>
                </c:pt>
                <c:pt idx="6">
                  <c:v>18.305499999999999</c:v>
                </c:pt>
                <c:pt idx="7">
                  <c:v>25</c:v>
                </c:pt>
                <c:pt idx="8">
                  <c:v>30</c:v>
                </c:pt>
              </c:numCache>
            </c:numRef>
          </c:xVal>
          <c:yVal>
            <c:numRef>
              <c:f>'[1]Bhangar khal (Data)'!$J$262:$J$273</c:f>
              <c:numCache>
                <c:formatCode>General</c:formatCode>
                <c:ptCount val="12"/>
                <c:pt idx="0">
                  <c:v>0.28100000000000003</c:v>
                </c:pt>
                <c:pt idx="1">
                  <c:v>0.27600000000000002</c:v>
                </c:pt>
                <c:pt idx="2">
                  <c:v>0.27100000000000002</c:v>
                </c:pt>
                <c:pt idx="3">
                  <c:v>-1.5</c:v>
                </c:pt>
                <c:pt idx="4">
                  <c:v>-1.5</c:v>
                </c:pt>
                <c:pt idx="5">
                  <c:v>-1.5</c:v>
                </c:pt>
                <c:pt idx="6">
                  <c:v>0.26600000000000001</c:v>
                </c:pt>
                <c:pt idx="7">
                  <c:v>0.26600000000000001</c:v>
                </c:pt>
                <c:pt idx="8">
                  <c:v>0.27100000000000002</c:v>
                </c:pt>
              </c:numCache>
            </c:numRef>
          </c:yVal>
          <c:smooth val="0"/>
          <c:extLst>
            <c:ext xmlns:c16="http://schemas.microsoft.com/office/drawing/2014/chart" uri="{C3380CC4-5D6E-409C-BE32-E72D297353CC}">
              <c16:uniqueId val="{00000001-63AD-4668-A481-833634048C0B}"/>
            </c:ext>
          </c:extLst>
        </c:ser>
        <c:dLbls>
          <c:showLegendKey val="0"/>
          <c:showVal val="0"/>
          <c:showCatName val="0"/>
          <c:showSerName val="0"/>
          <c:showPercent val="0"/>
          <c:showBubbleSize val="0"/>
        </c:dLbls>
        <c:axId val="213298560"/>
        <c:axId val="213308544"/>
      </c:scatterChart>
      <c:valAx>
        <c:axId val="213298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308544"/>
        <c:crosses val="autoZero"/>
        <c:crossBetween val="midCat"/>
      </c:valAx>
      <c:valAx>
        <c:axId val="213308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98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(Data)'!$B$277:$B$289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'[1]Bhangar khal (Data)'!$C$277:$C$289</c:f>
              <c:numCache>
                <c:formatCode>General</c:formatCode>
                <c:ptCount val="13"/>
                <c:pt idx="0">
                  <c:v>0.28599999999999998</c:v>
                </c:pt>
                <c:pt idx="1">
                  <c:v>0.28100000000000003</c:v>
                </c:pt>
                <c:pt idx="2">
                  <c:v>0.27600000000000002</c:v>
                </c:pt>
                <c:pt idx="3">
                  <c:v>-0.14599999999999999</c:v>
                </c:pt>
                <c:pt idx="4">
                  <c:v>-0.44500000000000001</c:v>
                </c:pt>
                <c:pt idx="5">
                  <c:v>-0.78900000000000003</c:v>
                </c:pt>
                <c:pt idx="6">
                  <c:v>-0.84499999999999997</c:v>
                </c:pt>
                <c:pt idx="7">
                  <c:v>-0.79400000000000004</c:v>
                </c:pt>
                <c:pt idx="8">
                  <c:v>-0.45400000000000001</c:v>
                </c:pt>
                <c:pt idx="9">
                  <c:v>-0.14499999999999999</c:v>
                </c:pt>
                <c:pt idx="10">
                  <c:v>0.29599999999999999</c:v>
                </c:pt>
                <c:pt idx="11">
                  <c:v>0.30099999999999999</c:v>
                </c:pt>
                <c:pt idx="12">
                  <c:v>0.30599999999999999</c:v>
                </c:pt>
              </c:numCache>
            </c:numRef>
          </c:yVal>
          <c:smooth val="0"/>
          <c:extLst>
            <c:ext xmlns:c16="http://schemas.microsoft.com/office/drawing/2014/chart" uri="{C3380CC4-5D6E-409C-BE32-E72D297353CC}">
              <c16:uniqueId val="{00000000-2C75-466D-9F76-F3F94C7B89A6}"/>
            </c:ext>
          </c:extLst>
        </c:ser>
        <c:ser>
          <c:idx val="1"/>
          <c:order val="1"/>
          <c:spPr>
            <a:ln w="12700">
              <a:solidFill>
                <a:srgbClr val="FF00FF"/>
              </a:solidFill>
              <a:prstDash val="solid"/>
            </a:ln>
          </c:spPr>
          <c:marker>
            <c:symbol val="none"/>
          </c:marker>
          <c:xVal>
            <c:numRef>
              <c:f>'[1]Bhangar khal (Data)'!$I$278:$I$289</c:f>
              <c:numCache>
                <c:formatCode>General</c:formatCode>
                <c:ptCount val="12"/>
                <c:pt idx="4">
                  <c:v>0</c:v>
                </c:pt>
                <c:pt idx="5">
                  <c:v>5</c:v>
                </c:pt>
                <c:pt idx="6">
                  <c:v>9.6999999999999993</c:v>
                </c:pt>
                <c:pt idx="7">
                  <c:v>12.363999999999999</c:v>
                </c:pt>
                <c:pt idx="8">
                  <c:v>13.863999999999999</c:v>
                </c:pt>
                <c:pt idx="9">
                  <c:v>15.363999999999999</c:v>
                </c:pt>
                <c:pt idx="10">
                  <c:v>18.012999999999998</c:v>
                </c:pt>
                <c:pt idx="11">
                  <c:v>25</c:v>
                </c:pt>
              </c:numCache>
            </c:numRef>
          </c:xVal>
          <c:yVal>
            <c:numRef>
              <c:f>'[1]Bhangar khal (Data)'!$J$278:$J$289</c:f>
              <c:numCache>
                <c:formatCode>General</c:formatCode>
                <c:ptCount val="12"/>
                <c:pt idx="4">
                  <c:v>0.28599999999999998</c:v>
                </c:pt>
                <c:pt idx="5">
                  <c:v>0.28100000000000003</c:v>
                </c:pt>
                <c:pt idx="6">
                  <c:v>0.27600000000000002</c:v>
                </c:pt>
                <c:pt idx="7">
                  <c:v>-1.5</c:v>
                </c:pt>
                <c:pt idx="8">
                  <c:v>-1.5</c:v>
                </c:pt>
                <c:pt idx="9">
                  <c:v>-1.5</c:v>
                </c:pt>
                <c:pt idx="10">
                  <c:v>0.26600000000000001</c:v>
                </c:pt>
                <c:pt idx="11">
                  <c:v>0.30099999999999999</c:v>
                </c:pt>
              </c:numCache>
            </c:numRef>
          </c:yVal>
          <c:smooth val="0"/>
          <c:extLst>
            <c:ext xmlns:c16="http://schemas.microsoft.com/office/drawing/2014/chart" uri="{C3380CC4-5D6E-409C-BE32-E72D297353CC}">
              <c16:uniqueId val="{00000001-2C75-466D-9F76-F3F94C7B89A6}"/>
            </c:ext>
          </c:extLst>
        </c:ser>
        <c:dLbls>
          <c:showLegendKey val="0"/>
          <c:showVal val="0"/>
          <c:showCatName val="0"/>
          <c:showSerName val="0"/>
          <c:showPercent val="0"/>
          <c:showBubbleSize val="0"/>
        </c:dLbls>
        <c:axId val="213219200"/>
        <c:axId val="213220736"/>
      </c:scatterChart>
      <c:valAx>
        <c:axId val="213219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20736"/>
        <c:crosses val="autoZero"/>
        <c:crossBetween val="midCat"/>
      </c:valAx>
      <c:valAx>
        <c:axId val="213220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19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(Data)'!$B$293:$B$305</c:f>
              <c:numCache>
                <c:formatCode>General</c:formatCode>
                <c:ptCount val="13"/>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'[1]Bhangar khal (Data)'!$C$293:$C$305</c:f>
              <c:numCache>
                <c:formatCode>General</c:formatCode>
                <c:ptCount val="13"/>
                <c:pt idx="0">
                  <c:v>0.14799999999999999</c:v>
                </c:pt>
                <c:pt idx="1">
                  <c:v>0.14299999999999999</c:v>
                </c:pt>
                <c:pt idx="2">
                  <c:v>0.13800000000000001</c:v>
                </c:pt>
                <c:pt idx="3">
                  <c:v>6.2E-2</c:v>
                </c:pt>
                <c:pt idx="4">
                  <c:v>-0.11700000000000001</c:v>
                </c:pt>
                <c:pt idx="5">
                  <c:v>-0.21199999999999999</c:v>
                </c:pt>
                <c:pt idx="6">
                  <c:v>-0.27200000000000002</c:v>
                </c:pt>
                <c:pt idx="7">
                  <c:v>-0.222</c:v>
                </c:pt>
                <c:pt idx="8">
                  <c:v>-0.11799999999999999</c:v>
                </c:pt>
                <c:pt idx="9">
                  <c:v>6.8000000000000005E-2</c:v>
                </c:pt>
                <c:pt idx="10">
                  <c:v>0.14799999999999999</c:v>
                </c:pt>
                <c:pt idx="11">
                  <c:v>0.153</c:v>
                </c:pt>
                <c:pt idx="12">
                  <c:v>0.158</c:v>
                </c:pt>
              </c:numCache>
            </c:numRef>
          </c:yVal>
          <c:smooth val="0"/>
          <c:extLst>
            <c:ext xmlns:c16="http://schemas.microsoft.com/office/drawing/2014/chart" uri="{C3380CC4-5D6E-409C-BE32-E72D297353CC}">
              <c16:uniqueId val="{00000000-6C80-4FE4-9D5D-E556ADF6C737}"/>
            </c:ext>
          </c:extLst>
        </c:ser>
        <c:ser>
          <c:idx val="1"/>
          <c:order val="1"/>
          <c:spPr>
            <a:ln w="12700">
              <a:solidFill>
                <a:srgbClr val="FF00FF"/>
              </a:solidFill>
              <a:prstDash val="solid"/>
            </a:ln>
          </c:spPr>
          <c:marker>
            <c:symbol val="none"/>
          </c:marker>
          <c:xVal>
            <c:numRef>
              <c:f>'[1]Bhangar khal (Data)'!$I$293:$I$305</c:f>
              <c:numCache>
                <c:formatCode>General</c:formatCode>
                <c:ptCount val="13"/>
                <c:pt idx="3">
                  <c:v>0</c:v>
                </c:pt>
                <c:pt idx="4">
                  <c:v>5</c:v>
                </c:pt>
                <c:pt idx="5">
                  <c:v>9</c:v>
                </c:pt>
                <c:pt idx="6">
                  <c:v>11.457000000000001</c:v>
                </c:pt>
                <c:pt idx="7">
                  <c:v>12.957000000000001</c:v>
                </c:pt>
                <c:pt idx="8">
                  <c:v>14.457000000000001</c:v>
                </c:pt>
                <c:pt idx="9">
                  <c:v>16.936500000000002</c:v>
                </c:pt>
                <c:pt idx="10">
                  <c:v>20</c:v>
                </c:pt>
                <c:pt idx="11">
                  <c:v>25</c:v>
                </c:pt>
              </c:numCache>
            </c:numRef>
          </c:xVal>
          <c:yVal>
            <c:numRef>
              <c:f>'[1]Bhangar khal (Data)'!$J$293:$J$305</c:f>
              <c:numCache>
                <c:formatCode>General</c:formatCode>
                <c:ptCount val="13"/>
                <c:pt idx="3">
                  <c:v>0.14799999999999999</c:v>
                </c:pt>
                <c:pt idx="4">
                  <c:v>0.14299999999999999</c:v>
                </c:pt>
                <c:pt idx="5">
                  <c:v>0.13800000000000001</c:v>
                </c:pt>
                <c:pt idx="6">
                  <c:v>-1.5</c:v>
                </c:pt>
                <c:pt idx="7">
                  <c:v>-1.5</c:v>
                </c:pt>
                <c:pt idx="8">
                  <c:v>-1.5</c:v>
                </c:pt>
                <c:pt idx="9">
                  <c:v>0.153</c:v>
                </c:pt>
                <c:pt idx="10">
                  <c:v>0.153</c:v>
                </c:pt>
                <c:pt idx="11">
                  <c:v>0.158</c:v>
                </c:pt>
              </c:numCache>
            </c:numRef>
          </c:yVal>
          <c:smooth val="0"/>
          <c:extLst>
            <c:ext xmlns:c16="http://schemas.microsoft.com/office/drawing/2014/chart" uri="{C3380CC4-5D6E-409C-BE32-E72D297353CC}">
              <c16:uniqueId val="{00000001-6C80-4FE4-9D5D-E556ADF6C737}"/>
            </c:ext>
          </c:extLst>
        </c:ser>
        <c:dLbls>
          <c:showLegendKey val="0"/>
          <c:showVal val="0"/>
          <c:showCatName val="0"/>
          <c:showSerName val="0"/>
          <c:showPercent val="0"/>
          <c:showBubbleSize val="0"/>
        </c:dLbls>
        <c:axId val="213250432"/>
        <c:axId val="213251968"/>
      </c:scatterChart>
      <c:valAx>
        <c:axId val="213250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51968"/>
        <c:crosses val="autoZero"/>
        <c:crossBetween val="midCat"/>
      </c:valAx>
      <c:valAx>
        <c:axId val="213251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250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(Data)'!$B$309:$B$322</c:f>
              <c:numCache>
                <c:formatCode>General</c:formatCode>
                <c:ptCount val="14"/>
                <c:pt idx="0">
                  <c:v>0</c:v>
                </c:pt>
                <c:pt idx="1">
                  <c:v>5</c:v>
                </c:pt>
                <c:pt idx="2">
                  <c:v>10</c:v>
                </c:pt>
                <c:pt idx="3">
                  <c:v>11</c:v>
                </c:pt>
                <c:pt idx="4">
                  <c:v>12</c:v>
                </c:pt>
                <c:pt idx="5">
                  <c:v>12.5</c:v>
                </c:pt>
                <c:pt idx="6">
                  <c:v>13</c:v>
                </c:pt>
                <c:pt idx="7">
                  <c:v>13.5</c:v>
                </c:pt>
                <c:pt idx="8">
                  <c:v>14</c:v>
                </c:pt>
                <c:pt idx="9">
                  <c:v>16</c:v>
                </c:pt>
                <c:pt idx="10">
                  <c:v>20</c:v>
                </c:pt>
                <c:pt idx="11">
                  <c:v>25</c:v>
                </c:pt>
              </c:numCache>
            </c:numRef>
          </c:xVal>
          <c:yVal>
            <c:numRef>
              <c:f>'[1]Bhangar khal (Data)'!$C$309:$C$322</c:f>
              <c:numCache>
                <c:formatCode>General</c:formatCode>
                <c:ptCount val="14"/>
                <c:pt idx="0">
                  <c:v>-3.2000000000000001E-2</c:v>
                </c:pt>
                <c:pt idx="1">
                  <c:v>-3.5000000000000003E-2</c:v>
                </c:pt>
                <c:pt idx="2">
                  <c:v>-4.2000000000000003E-2</c:v>
                </c:pt>
                <c:pt idx="3">
                  <c:v>-0.23799999999999999</c:v>
                </c:pt>
                <c:pt idx="4">
                  <c:v>-0.442</c:v>
                </c:pt>
                <c:pt idx="5">
                  <c:v>-0.627</c:v>
                </c:pt>
                <c:pt idx="6">
                  <c:v>-0.68200000000000005</c:v>
                </c:pt>
                <c:pt idx="7">
                  <c:v>-0.63200000000000001</c:v>
                </c:pt>
                <c:pt idx="8">
                  <c:v>-0.39300000000000002</c:v>
                </c:pt>
                <c:pt idx="9">
                  <c:v>-0.23200000000000001</c:v>
                </c:pt>
                <c:pt idx="10">
                  <c:v>-1.2E-2</c:v>
                </c:pt>
                <c:pt idx="11">
                  <c:v>-7.0000000000000001E-3</c:v>
                </c:pt>
              </c:numCache>
            </c:numRef>
          </c:yVal>
          <c:smooth val="0"/>
          <c:extLst>
            <c:ext xmlns:c16="http://schemas.microsoft.com/office/drawing/2014/chart" uri="{C3380CC4-5D6E-409C-BE32-E72D297353CC}">
              <c16:uniqueId val="{00000000-41BF-4243-8E84-0C38217CF2B2}"/>
            </c:ext>
          </c:extLst>
        </c:ser>
        <c:ser>
          <c:idx val="1"/>
          <c:order val="1"/>
          <c:spPr>
            <a:ln w="12700">
              <a:solidFill>
                <a:srgbClr val="FF00FF"/>
              </a:solidFill>
              <a:prstDash val="solid"/>
            </a:ln>
          </c:spPr>
          <c:marker>
            <c:symbol val="none"/>
          </c:marker>
          <c:xVal>
            <c:numRef>
              <c:f>'[1]Bhangar khal (Data)'!$I$310:$I$322</c:f>
              <c:numCache>
                <c:formatCode>General</c:formatCode>
                <c:ptCount val="13"/>
                <c:pt idx="3">
                  <c:v>0</c:v>
                </c:pt>
                <c:pt idx="4">
                  <c:v>5</c:v>
                </c:pt>
                <c:pt idx="5">
                  <c:v>10</c:v>
                </c:pt>
                <c:pt idx="6">
                  <c:v>12.186999999999999</c:v>
                </c:pt>
                <c:pt idx="7">
                  <c:v>13.686999999999999</c:v>
                </c:pt>
                <c:pt idx="8">
                  <c:v>15.186999999999999</c:v>
                </c:pt>
                <c:pt idx="9">
                  <c:v>17.212</c:v>
                </c:pt>
                <c:pt idx="10">
                  <c:v>20</c:v>
                </c:pt>
                <c:pt idx="11">
                  <c:v>25</c:v>
                </c:pt>
              </c:numCache>
            </c:numRef>
          </c:xVal>
          <c:yVal>
            <c:numRef>
              <c:f>'[1]Bhangar khal (Data)'!$J$310:$J$322</c:f>
              <c:numCache>
                <c:formatCode>General</c:formatCode>
                <c:ptCount val="13"/>
                <c:pt idx="3">
                  <c:v>-3.2000000000000001E-2</c:v>
                </c:pt>
                <c:pt idx="4">
                  <c:v>-3.5000000000000003E-2</c:v>
                </c:pt>
                <c:pt idx="5">
                  <c:v>-4.2000000000000003E-2</c:v>
                </c:pt>
                <c:pt idx="6">
                  <c:v>-1.5</c:v>
                </c:pt>
                <c:pt idx="7">
                  <c:v>-1.5</c:v>
                </c:pt>
                <c:pt idx="8">
                  <c:v>-1.5</c:v>
                </c:pt>
                <c:pt idx="9">
                  <c:v>-0.15</c:v>
                </c:pt>
                <c:pt idx="10">
                  <c:v>-1.2E-2</c:v>
                </c:pt>
                <c:pt idx="11">
                  <c:v>-7.0000000000000001E-3</c:v>
                </c:pt>
              </c:numCache>
            </c:numRef>
          </c:yVal>
          <c:smooth val="0"/>
          <c:extLst>
            <c:ext xmlns:c16="http://schemas.microsoft.com/office/drawing/2014/chart" uri="{C3380CC4-5D6E-409C-BE32-E72D297353CC}">
              <c16:uniqueId val="{00000001-41BF-4243-8E84-0C38217CF2B2}"/>
            </c:ext>
          </c:extLst>
        </c:ser>
        <c:dLbls>
          <c:showLegendKey val="0"/>
          <c:showVal val="0"/>
          <c:showCatName val="0"/>
          <c:showSerName val="0"/>
          <c:showPercent val="0"/>
          <c:showBubbleSize val="0"/>
        </c:dLbls>
        <c:axId val="213412480"/>
        <c:axId val="213418368"/>
      </c:scatterChart>
      <c:valAx>
        <c:axId val="213412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18368"/>
        <c:crosses val="autoZero"/>
        <c:crossBetween val="midCat"/>
      </c:valAx>
      <c:valAx>
        <c:axId val="213418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12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(Data)'!$B$21:$B$37</c:f>
              <c:numCache>
                <c:formatCode>General</c:formatCode>
                <c:ptCount val="17"/>
                <c:pt idx="0">
                  <c:v>0</c:v>
                </c:pt>
                <c:pt idx="1">
                  <c:v>2</c:v>
                </c:pt>
                <c:pt idx="2">
                  <c:v>5</c:v>
                </c:pt>
                <c:pt idx="3">
                  <c:v>7</c:v>
                </c:pt>
                <c:pt idx="4">
                  <c:v>10</c:v>
                </c:pt>
                <c:pt idx="5">
                  <c:v>12</c:v>
                </c:pt>
                <c:pt idx="6">
                  <c:v>14</c:v>
                </c:pt>
                <c:pt idx="7">
                  <c:v>16</c:v>
                </c:pt>
                <c:pt idx="8">
                  <c:v>17</c:v>
                </c:pt>
                <c:pt idx="9">
                  <c:v>18</c:v>
                </c:pt>
                <c:pt idx="10">
                  <c:v>20</c:v>
                </c:pt>
                <c:pt idx="11">
                  <c:v>22</c:v>
                </c:pt>
                <c:pt idx="12">
                  <c:v>24</c:v>
                </c:pt>
                <c:pt idx="13">
                  <c:v>28</c:v>
                </c:pt>
                <c:pt idx="14">
                  <c:v>30</c:v>
                </c:pt>
                <c:pt idx="15">
                  <c:v>32</c:v>
                </c:pt>
                <c:pt idx="16">
                  <c:v>34</c:v>
                </c:pt>
              </c:numCache>
            </c:numRef>
          </c:xVal>
          <c:yVal>
            <c:numRef>
              <c:f>'[1]Bhangar khal (Data)'!$C$21:$C$37</c:f>
              <c:numCache>
                <c:formatCode>General</c:formatCode>
                <c:ptCount val="17"/>
                <c:pt idx="0">
                  <c:v>-0.94799999999999995</c:v>
                </c:pt>
                <c:pt idx="1">
                  <c:v>-0.71399999999999997</c:v>
                </c:pt>
                <c:pt idx="2">
                  <c:v>-0.44800000000000001</c:v>
                </c:pt>
                <c:pt idx="3">
                  <c:v>0.68200000000000005</c:v>
                </c:pt>
                <c:pt idx="4">
                  <c:v>0.69199999999999995</c:v>
                </c:pt>
                <c:pt idx="5">
                  <c:v>-0.14599999999999999</c:v>
                </c:pt>
                <c:pt idx="6">
                  <c:v>-0.40899999999999997</c:v>
                </c:pt>
                <c:pt idx="7">
                  <c:v>-0.69199999999999995</c:v>
                </c:pt>
                <c:pt idx="8">
                  <c:v>-0.73799999999999999</c:v>
                </c:pt>
                <c:pt idx="9">
                  <c:v>-0.68899999999999995</c:v>
                </c:pt>
                <c:pt idx="10">
                  <c:v>-0.41</c:v>
                </c:pt>
                <c:pt idx="11">
                  <c:v>-0.114</c:v>
                </c:pt>
                <c:pt idx="12">
                  <c:v>1.242</c:v>
                </c:pt>
                <c:pt idx="13">
                  <c:v>1.234</c:v>
                </c:pt>
                <c:pt idx="14">
                  <c:v>-0.54800000000000004</c:v>
                </c:pt>
                <c:pt idx="15">
                  <c:v>-0.97799999999999998</c:v>
                </c:pt>
                <c:pt idx="16">
                  <c:v>-1.448</c:v>
                </c:pt>
              </c:numCache>
            </c:numRef>
          </c:yVal>
          <c:smooth val="0"/>
          <c:extLst>
            <c:ext xmlns:c16="http://schemas.microsoft.com/office/drawing/2014/chart" uri="{C3380CC4-5D6E-409C-BE32-E72D297353CC}">
              <c16:uniqueId val="{00000000-8999-436E-A6C6-58114E49CE7C}"/>
            </c:ext>
          </c:extLst>
        </c:ser>
        <c:ser>
          <c:idx val="1"/>
          <c:order val="1"/>
          <c:spPr>
            <a:ln w="12700">
              <a:solidFill>
                <a:srgbClr val="FF00FF"/>
              </a:solidFill>
              <a:prstDash val="solid"/>
            </a:ln>
          </c:spPr>
          <c:marker>
            <c:symbol val="none"/>
          </c:marker>
          <c:xVal>
            <c:numRef>
              <c:f>'[1]Bhangar khal (Data)'!$I$22:$I$37</c:f>
              <c:numCache>
                <c:formatCode>General</c:formatCode>
                <c:ptCount val="16"/>
                <c:pt idx="0">
                  <c:v>0</c:v>
                </c:pt>
                <c:pt idx="1">
                  <c:v>2</c:v>
                </c:pt>
                <c:pt idx="2">
                  <c:v>5</c:v>
                </c:pt>
                <c:pt idx="3">
                  <c:v>7</c:v>
                </c:pt>
                <c:pt idx="4">
                  <c:v>10</c:v>
                </c:pt>
                <c:pt idx="5">
                  <c:v>12</c:v>
                </c:pt>
                <c:pt idx="6">
                  <c:v>14</c:v>
                </c:pt>
                <c:pt idx="7">
                  <c:v>15.6365</c:v>
                </c:pt>
                <c:pt idx="8">
                  <c:v>17.136499999999998</c:v>
                </c:pt>
                <c:pt idx="9">
                  <c:v>18.636499999999998</c:v>
                </c:pt>
                <c:pt idx="10">
                  <c:v>20.286499999999997</c:v>
                </c:pt>
                <c:pt idx="11">
                  <c:v>22</c:v>
                </c:pt>
                <c:pt idx="12">
                  <c:v>24</c:v>
                </c:pt>
                <c:pt idx="13">
                  <c:v>28</c:v>
                </c:pt>
                <c:pt idx="14">
                  <c:v>30</c:v>
                </c:pt>
                <c:pt idx="15">
                  <c:v>32</c:v>
                </c:pt>
              </c:numCache>
            </c:numRef>
          </c:xVal>
          <c:yVal>
            <c:numRef>
              <c:f>'[1]Bhangar khal (Data)'!$J$22:$J$37</c:f>
              <c:numCache>
                <c:formatCode>General</c:formatCode>
                <c:ptCount val="16"/>
                <c:pt idx="0">
                  <c:v>-0.94799999999999995</c:v>
                </c:pt>
                <c:pt idx="1">
                  <c:v>-0.71399999999999997</c:v>
                </c:pt>
                <c:pt idx="2">
                  <c:v>-0.44800000000000001</c:v>
                </c:pt>
                <c:pt idx="3">
                  <c:v>0.68200000000000005</c:v>
                </c:pt>
                <c:pt idx="4">
                  <c:v>0.69199999999999995</c:v>
                </c:pt>
                <c:pt idx="5">
                  <c:v>-0.14599999999999999</c:v>
                </c:pt>
                <c:pt idx="6">
                  <c:v>-0.40899999999999997</c:v>
                </c:pt>
                <c:pt idx="7">
                  <c:v>-1.5</c:v>
                </c:pt>
                <c:pt idx="8">
                  <c:v>-1.5</c:v>
                </c:pt>
                <c:pt idx="9">
                  <c:v>-1.5</c:v>
                </c:pt>
                <c:pt idx="10">
                  <c:v>-0.4</c:v>
                </c:pt>
                <c:pt idx="11">
                  <c:v>-0.114</c:v>
                </c:pt>
                <c:pt idx="12">
                  <c:v>1.242</c:v>
                </c:pt>
                <c:pt idx="13">
                  <c:v>1.234</c:v>
                </c:pt>
                <c:pt idx="14">
                  <c:v>-0.54800000000000004</c:v>
                </c:pt>
                <c:pt idx="15">
                  <c:v>-0.97799999999999998</c:v>
                </c:pt>
              </c:numCache>
            </c:numRef>
          </c:yVal>
          <c:smooth val="0"/>
          <c:extLst>
            <c:ext xmlns:c16="http://schemas.microsoft.com/office/drawing/2014/chart" uri="{C3380CC4-5D6E-409C-BE32-E72D297353CC}">
              <c16:uniqueId val="{00000001-8999-436E-A6C6-58114E49CE7C}"/>
            </c:ext>
          </c:extLst>
        </c:ser>
        <c:dLbls>
          <c:showLegendKey val="0"/>
          <c:showVal val="0"/>
          <c:showCatName val="0"/>
          <c:showSerName val="0"/>
          <c:showPercent val="0"/>
          <c:showBubbleSize val="0"/>
        </c:dLbls>
        <c:axId val="212137472"/>
        <c:axId val="212139008"/>
      </c:scatterChart>
      <c:valAx>
        <c:axId val="21213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139008"/>
        <c:crosses val="autoZero"/>
        <c:crossBetween val="midCat"/>
      </c:valAx>
      <c:valAx>
        <c:axId val="212139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13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(Data)'!$B$324:$B$341</c:f>
              <c:numCache>
                <c:formatCode>General</c:formatCode>
                <c:ptCount val="18"/>
                <c:pt idx="0">
                  <c:v>0</c:v>
                </c:pt>
                <c:pt idx="1">
                  <c:v>5</c:v>
                </c:pt>
                <c:pt idx="2">
                  <c:v>6</c:v>
                </c:pt>
                <c:pt idx="3">
                  <c:v>10</c:v>
                </c:pt>
                <c:pt idx="4">
                  <c:v>11</c:v>
                </c:pt>
                <c:pt idx="5">
                  <c:v>12</c:v>
                </c:pt>
                <c:pt idx="6">
                  <c:v>12.5</c:v>
                </c:pt>
                <c:pt idx="7">
                  <c:v>13</c:v>
                </c:pt>
                <c:pt idx="8">
                  <c:v>13.5</c:v>
                </c:pt>
                <c:pt idx="9">
                  <c:v>14</c:v>
                </c:pt>
                <c:pt idx="10">
                  <c:v>15</c:v>
                </c:pt>
                <c:pt idx="11">
                  <c:v>16</c:v>
                </c:pt>
                <c:pt idx="12">
                  <c:v>17</c:v>
                </c:pt>
                <c:pt idx="13">
                  <c:v>18</c:v>
                </c:pt>
                <c:pt idx="14">
                  <c:v>19</c:v>
                </c:pt>
                <c:pt idx="15">
                  <c:v>20</c:v>
                </c:pt>
                <c:pt idx="16">
                  <c:v>22</c:v>
                </c:pt>
                <c:pt idx="17">
                  <c:v>23</c:v>
                </c:pt>
              </c:numCache>
            </c:numRef>
          </c:xVal>
          <c:yVal>
            <c:numRef>
              <c:f>'[1]Bhangar khal (Data)'!$C$324:$C$341</c:f>
              <c:numCache>
                <c:formatCode>General</c:formatCode>
                <c:ptCount val="18"/>
                <c:pt idx="0">
                  <c:v>-0.72</c:v>
                </c:pt>
                <c:pt idx="1">
                  <c:v>-0.48099999999999998</c:v>
                </c:pt>
                <c:pt idx="2">
                  <c:v>-8.1000000000000003E-2</c:v>
                </c:pt>
                <c:pt idx="3">
                  <c:v>-0.121</c:v>
                </c:pt>
                <c:pt idx="4">
                  <c:v>-0.182</c:v>
                </c:pt>
                <c:pt idx="5">
                  <c:v>-0.38100000000000001</c:v>
                </c:pt>
                <c:pt idx="6">
                  <c:v>-0.57799999999999996</c:v>
                </c:pt>
                <c:pt idx="7">
                  <c:v>-0.63</c:v>
                </c:pt>
                <c:pt idx="8">
                  <c:v>-0.57999999999999996</c:v>
                </c:pt>
                <c:pt idx="9">
                  <c:v>-0.39500000000000002</c:v>
                </c:pt>
                <c:pt idx="10">
                  <c:v>-0.12</c:v>
                </c:pt>
                <c:pt idx="11">
                  <c:v>0.38</c:v>
                </c:pt>
                <c:pt idx="12">
                  <c:v>0.37</c:v>
                </c:pt>
                <c:pt idx="13">
                  <c:v>1.69</c:v>
                </c:pt>
                <c:pt idx="14">
                  <c:v>1.6950000000000001</c:v>
                </c:pt>
                <c:pt idx="15">
                  <c:v>-0.18</c:v>
                </c:pt>
                <c:pt idx="16">
                  <c:v>-0.52</c:v>
                </c:pt>
                <c:pt idx="17">
                  <c:v>-0.92</c:v>
                </c:pt>
              </c:numCache>
            </c:numRef>
          </c:yVal>
          <c:smooth val="0"/>
          <c:extLst>
            <c:ext xmlns:c16="http://schemas.microsoft.com/office/drawing/2014/chart" uri="{C3380CC4-5D6E-409C-BE32-E72D297353CC}">
              <c16:uniqueId val="{00000000-24A3-4BE7-AE8F-7AC31FF1708F}"/>
            </c:ext>
          </c:extLst>
        </c:ser>
        <c:ser>
          <c:idx val="1"/>
          <c:order val="1"/>
          <c:spPr>
            <a:ln w="12700">
              <a:solidFill>
                <a:srgbClr val="FF00FF"/>
              </a:solidFill>
              <a:prstDash val="solid"/>
            </a:ln>
          </c:spPr>
          <c:marker>
            <c:symbol val="none"/>
          </c:marker>
          <c:xVal>
            <c:numRef>
              <c:f>'[1]Bhangar khal (Data)'!$I$324:$I$341</c:f>
              <c:numCache>
                <c:formatCode>General</c:formatCode>
                <c:ptCount val="18"/>
                <c:pt idx="5">
                  <c:v>0</c:v>
                </c:pt>
                <c:pt idx="6">
                  <c:v>5</c:v>
                </c:pt>
                <c:pt idx="7">
                  <c:v>6</c:v>
                </c:pt>
                <c:pt idx="8">
                  <c:v>9</c:v>
                </c:pt>
                <c:pt idx="9">
                  <c:v>11.0685</c:v>
                </c:pt>
                <c:pt idx="10">
                  <c:v>12.5685</c:v>
                </c:pt>
                <c:pt idx="11">
                  <c:v>14.0685</c:v>
                </c:pt>
                <c:pt idx="12">
                  <c:v>16.093499999999999</c:v>
                </c:pt>
                <c:pt idx="13">
                  <c:v>17</c:v>
                </c:pt>
                <c:pt idx="14">
                  <c:v>18</c:v>
                </c:pt>
                <c:pt idx="15">
                  <c:v>19</c:v>
                </c:pt>
                <c:pt idx="16">
                  <c:v>20</c:v>
                </c:pt>
                <c:pt idx="17">
                  <c:v>22</c:v>
                </c:pt>
              </c:numCache>
            </c:numRef>
          </c:xVal>
          <c:yVal>
            <c:numRef>
              <c:f>'[1]Bhangar khal (Data)'!$J$324:$J$341</c:f>
              <c:numCache>
                <c:formatCode>General</c:formatCode>
                <c:ptCount val="18"/>
                <c:pt idx="5">
                  <c:v>-0.72</c:v>
                </c:pt>
                <c:pt idx="6">
                  <c:v>-0.48099999999999998</c:v>
                </c:pt>
                <c:pt idx="7">
                  <c:v>-8.1000000000000003E-2</c:v>
                </c:pt>
                <c:pt idx="8">
                  <c:v>-0.121</c:v>
                </c:pt>
                <c:pt idx="9">
                  <c:v>-1.5</c:v>
                </c:pt>
                <c:pt idx="10">
                  <c:v>-1.5</c:v>
                </c:pt>
                <c:pt idx="11">
                  <c:v>-1.5</c:v>
                </c:pt>
                <c:pt idx="12">
                  <c:v>-0.15</c:v>
                </c:pt>
                <c:pt idx="13">
                  <c:v>0.37</c:v>
                </c:pt>
                <c:pt idx="14">
                  <c:v>1.69</c:v>
                </c:pt>
                <c:pt idx="15">
                  <c:v>1.6950000000000001</c:v>
                </c:pt>
                <c:pt idx="16">
                  <c:v>-0.18</c:v>
                </c:pt>
                <c:pt idx="17">
                  <c:v>-0.52</c:v>
                </c:pt>
              </c:numCache>
            </c:numRef>
          </c:yVal>
          <c:smooth val="0"/>
          <c:extLst>
            <c:ext xmlns:c16="http://schemas.microsoft.com/office/drawing/2014/chart" uri="{C3380CC4-5D6E-409C-BE32-E72D297353CC}">
              <c16:uniqueId val="{00000001-24A3-4BE7-AE8F-7AC31FF1708F}"/>
            </c:ext>
          </c:extLst>
        </c:ser>
        <c:dLbls>
          <c:showLegendKey val="0"/>
          <c:showVal val="0"/>
          <c:showCatName val="0"/>
          <c:showSerName val="0"/>
          <c:showPercent val="0"/>
          <c:showBubbleSize val="0"/>
        </c:dLbls>
        <c:axId val="213451904"/>
        <c:axId val="213453440"/>
      </c:scatterChart>
      <c:valAx>
        <c:axId val="213451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53440"/>
        <c:crosses val="autoZero"/>
        <c:crossBetween val="midCat"/>
      </c:valAx>
      <c:valAx>
        <c:axId val="213453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51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(Data)'!$B$343:$B$353</c:f>
              <c:numCache>
                <c:formatCode>General</c:formatCode>
                <c:ptCount val="11"/>
                <c:pt idx="0">
                  <c:v>0</c:v>
                </c:pt>
                <c:pt idx="1">
                  <c:v>4</c:v>
                </c:pt>
                <c:pt idx="2">
                  <c:v>6</c:v>
                </c:pt>
                <c:pt idx="3">
                  <c:v>8</c:v>
                </c:pt>
                <c:pt idx="4">
                  <c:v>9</c:v>
                </c:pt>
                <c:pt idx="5">
                  <c:v>10</c:v>
                </c:pt>
                <c:pt idx="6">
                  <c:v>11</c:v>
                </c:pt>
                <c:pt idx="7">
                  <c:v>12</c:v>
                </c:pt>
                <c:pt idx="8">
                  <c:v>14</c:v>
                </c:pt>
                <c:pt idx="9">
                  <c:v>16</c:v>
                </c:pt>
                <c:pt idx="10">
                  <c:v>19</c:v>
                </c:pt>
              </c:numCache>
            </c:numRef>
          </c:xVal>
          <c:yVal>
            <c:numRef>
              <c:f>'[1]Bhangar khal (Data)'!$C$343:$C$353</c:f>
              <c:numCache>
                <c:formatCode>General</c:formatCode>
                <c:ptCount val="11"/>
                <c:pt idx="0">
                  <c:v>1.431</c:v>
                </c:pt>
                <c:pt idx="1">
                  <c:v>1.4259999999999999</c:v>
                </c:pt>
                <c:pt idx="2">
                  <c:v>-2.5999999999999999E-2</c:v>
                </c:pt>
                <c:pt idx="3">
                  <c:v>-0.374</c:v>
                </c:pt>
                <c:pt idx="4">
                  <c:v>-0.52500000000000002</c:v>
                </c:pt>
                <c:pt idx="5">
                  <c:v>-0.57399999999999995</c:v>
                </c:pt>
                <c:pt idx="6">
                  <c:v>-0.52900000000000003</c:v>
                </c:pt>
                <c:pt idx="7">
                  <c:v>-0.38200000000000001</c:v>
                </c:pt>
                <c:pt idx="8">
                  <c:v>-2.5000000000000001E-2</c:v>
                </c:pt>
                <c:pt idx="9">
                  <c:v>1.9810000000000001</c:v>
                </c:pt>
                <c:pt idx="10">
                  <c:v>1.976</c:v>
                </c:pt>
              </c:numCache>
            </c:numRef>
          </c:yVal>
          <c:smooth val="0"/>
          <c:extLst>
            <c:ext xmlns:c16="http://schemas.microsoft.com/office/drawing/2014/chart" uri="{C3380CC4-5D6E-409C-BE32-E72D297353CC}">
              <c16:uniqueId val="{00000000-316C-4527-99E8-5EE358F038CA}"/>
            </c:ext>
          </c:extLst>
        </c:ser>
        <c:ser>
          <c:idx val="1"/>
          <c:order val="1"/>
          <c:spPr>
            <a:ln w="12700">
              <a:solidFill>
                <a:srgbClr val="FF00FF"/>
              </a:solidFill>
              <a:prstDash val="solid"/>
            </a:ln>
          </c:spPr>
          <c:marker>
            <c:symbol val="none"/>
          </c:marker>
          <c:xVal>
            <c:numRef>
              <c:f>'[1]Bhangar khal (Data)'!$I$343:$I$353</c:f>
              <c:numCache>
                <c:formatCode>General</c:formatCode>
                <c:ptCount val="11"/>
                <c:pt idx="4">
                  <c:v>0</c:v>
                </c:pt>
                <c:pt idx="5">
                  <c:v>4</c:v>
                </c:pt>
                <c:pt idx="6">
                  <c:v>6</c:v>
                </c:pt>
                <c:pt idx="7">
                  <c:v>8.2110000000000003</c:v>
                </c:pt>
                <c:pt idx="8">
                  <c:v>9.7110000000000003</c:v>
                </c:pt>
                <c:pt idx="9">
                  <c:v>11.211</c:v>
                </c:pt>
                <c:pt idx="10">
                  <c:v>13.236000000000001</c:v>
                </c:pt>
              </c:numCache>
            </c:numRef>
          </c:xVal>
          <c:yVal>
            <c:numRef>
              <c:f>'[1]Bhangar khal (Data)'!$J$343:$J$353</c:f>
              <c:numCache>
                <c:formatCode>General</c:formatCode>
                <c:ptCount val="11"/>
                <c:pt idx="4">
                  <c:v>1.431</c:v>
                </c:pt>
                <c:pt idx="5">
                  <c:v>1.4259999999999999</c:v>
                </c:pt>
                <c:pt idx="6">
                  <c:v>-2.5999999999999999E-2</c:v>
                </c:pt>
                <c:pt idx="7">
                  <c:v>-1.5</c:v>
                </c:pt>
                <c:pt idx="8">
                  <c:v>-1.5</c:v>
                </c:pt>
                <c:pt idx="9">
                  <c:v>-1.5</c:v>
                </c:pt>
                <c:pt idx="10">
                  <c:v>-0.15</c:v>
                </c:pt>
              </c:numCache>
            </c:numRef>
          </c:yVal>
          <c:smooth val="0"/>
          <c:extLst>
            <c:ext xmlns:c16="http://schemas.microsoft.com/office/drawing/2014/chart" uri="{C3380CC4-5D6E-409C-BE32-E72D297353CC}">
              <c16:uniqueId val="{00000001-316C-4527-99E8-5EE358F038CA}"/>
            </c:ext>
          </c:extLst>
        </c:ser>
        <c:dLbls>
          <c:showLegendKey val="0"/>
          <c:showVal val="0"/>
          <c:showCatName val="0"/>
          <c:showSerName val="0"/>
          <c:showPercent val="0"/>
          <c:showBubbleSize val="0"/>
        </c:dLbls>
        <c:axId val="213487616"/>
        <c:axId val="213489152"/>
      </c:scatterChart>
      <c:valAx>
        <c:axId val="213487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89152"/>
        <c:crosses val="autoZero"/>
        <c:crossBetween val="midCat"/>
      </c:valAx>
      <c:valAx>
        <c:axId val="213489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487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(Data)'!$B$355:$B$370</c:f>
              <c:numCache>
                <c:formatCode>General</c:formatCode>
                <c:ptCount val="16"/>
                <c:pt idx="0">
                  <c:v>0</c:v>
                </c:pt>
                <c:pt idx="1">
                  <c:v>6</c:v>
                </c:pt>
                <c:pt idx="2">
                  <c:v>7</c:v>
                </c:pt>
                <c:pt idx="3">
                  <c:v>10</c:v>
                </c:pt>
                <c:pt idx="4">
                  <c:v>12</c:v>
                </c:pt>
                <c:pt idx="5">
                  <c:v>14</c:v>
                </c:pt>
                <c:pt idx="6">
                  <c:v>16</c:v>
                </c:pt>
                <c:pt idx="7">
                  <c:v>17</c:v>
                </c:pt>
                <c:pt idx="8">
                  <c:v>18</c:v>
                </c:pt>
                <c:pt idx="9">
                  <c:v>20</c:v>
                </c:pt>
                <c:pt idx="10">
                  <c:v>22</c:v>
                </c:pt>
                <c:pt idx="11">
                  <c:v>24</c:v>
                </c:pt>
                <c:pt idx="12">
                  <c:v>25</c:v>
                </c:pt>
                <c:pt idx="13">
                  <c:v>26</c:v>
                </c:pt>
                <c:pt idx="14">
                  <c:v>30</c:v>
                </c:pt>
                <c:pt idx="15">
                  <c:v>35</c:v>
                </c:pt>
              </c:numCache>
            </c:numRef>
          </c:xVal>
          <c:yVal>
            <c:numRef>
              <c:f>'[1]Bhangar khal (Data)'!$C$355:$C$370</c:f>
              <c:numCache>
                <c:formatCode>General</c:formatCode>
                <c:ptCount val="16"/>
                <c:pt idx="0">
                  <c:v>0.36899999999999999</c:v>
                </c:pt>
                <c:pt idx="1">
                  <c:v>0.36399999999999999</c:v>
                </c:pt>
                <c:pt idx="2">
                  <c:v>1.83</c:v>
                </c:pt>
                <c:pt idx="3">
                  <c:v>1.8260000000000001</c:v>
                </c:pt>
                <c:pt idx="4">
                  <c:v>-0.217</c:v>
                </c:pt>
                <c:pt idx="5">
                  <c:v>-0.55600000000000005</c:v>
                </c:pt>
                <c:pt idx="6">
                  <c:v>-0.73599999999999999</c:v>
                </c:pt>
                <c:pt idx="7">
                  <c:v>-0.79100000000000004</c:v>
                </c:pt>
                <c:pt idx="8">
                  <c:v>-0.73699999999999999</c:v>
                </c:pt>
                <c:pt idx="9">
                  <c:v>-0.56599999999999995</c:v>
                </c:pt>
                <c:pt idx="10">
                  <c:v>-0.218</c:v>
                </c:pt>
                <c:pt idx="11">
                  <c:v>1.734</c:v>
                </c:pt>
                <c:pt idx="12">
                  <c:v>1.7290000000000001</c:v>
                </c:pt>
                <c:pt idx="13">
                  <c:v>0.28399999999999997</c:v>
                </c:pt>
                <c:pt idx="14">
                  <c:v>0.27900000000000003</c:v>
                </c:pt>
                <c:pt idx="15">
                  <c:v>0.27400000000000002</c:v>
                </c:pt>
              </c:numCache>
            </c:numRef>
          </c:yVal>
          <c:smooth val="0"/>
          <c:extLst>
            <c:ext xmlns:c16="http://schemas.microsoft.com/office/drawing/2014/chart" uri="{C3380CC4-5D6E-409C-BE32-E72D297353CC}">
              <c16:uniqueId val="{00000000-0C39-4A65-B5F7-AAA48BA9E03B}"/>
            </c:ext>
          </c:extLst>
        </c:ser>
        <c:ser>
          <c:idx val="1"/>
          <c:order val="1"/>
          <c:spPr>
            <a:ln w="12700">
              <a:solidFill>
                <a:srgbClr val="FF00FF"/>
              </a:solidFill>
              <a:prstDash val="solid"/>
            </a:ln>
          </c:spPr>
          <c:marker>
            <c:symbol val="none"/>
          </c:marker>
          <c:xVal>
            <c:numRef>
              <c:f>'[1]Bhangar khal (Data)'!$I$355:$I$370</c:f>
              <c:numCache>
                <c:formatCode>General</c:formatCode>
                <c:ptCount val="16"/>
                <c:pt idx="8">
                  <c:v>0</c:v>
                </c:pt>
                <c:pt idx="9">
                  <c:v>6</c:v>
                </c:pt>
                <c:pt idx="10">
                  <c:v>7</c:v>
                </c:pt>
                <c:pt idx="11">
                  <c:v>10</c:v>
                </c:pt>
                <c:pt idx="12">
                  <c:v>12</c:v>
                </c:pt>
                <c:pt idx="13">
                  <c:v>13</c:v>
                </c:pt>
                <c:pt idx="14">
                  <c:v>14.725</c:v>
                </c:pt>
                <c:pt idx="15">
                  <c:v>16.225000000000001</c:v>
                </c:pt>
              </c:numCache>
            </c:numRef>
          </c:xVal>
          <c:yVal>
            <c:numRef>
              <c:f>'[1]Bhangar khal (Data)'!$J$355:$J$370</c:f>
              <c:numCache>
                <c:formatCode>General</c:formatCode>
                <c:ptCount val="16"/>
                <c:pt idx="8">
                  <c:v>0.36899999999999999</c:v>
                </c:pt>
                <c:pt idx="9">
                  <c:v>0.36399999999999999</c:v>
                </c:pt>
                <c:pt idx="10">
                  <c:v>1.83</c:v>
                </c:pt>
                <c:pt idx="11">
                  <c:v>1.8260000000000001</c:v>
                </c:pt>
                <c:pt idx="12">
                  <c:v>-0.217</c:v>
                </c:pt>
                <c:pt idx="13">
                  <c:v>-0.35</c:v>
                </c:pt>
                <c:pt idx="14">
                  <c:v>-1.5</c:v>
                </c:pt>
                <c:pt idx="15">
                  <c:v>-1.5</c:v>
                </c:pt>
              </c:numCache>
            </c:numRef>
          </c:yVal>
          <c:smooth val="0"/>
          <c:extLst>
            <c:ext xmlns:c16="http://schemas.microsoft.com/office/drawing/2014/chart" uri="{C3380CC4-5D6E-409C-BE32-E72D297353CC}">
              <c16:uniqueId val="{00000001-0C39-4A65-B5F7-AAA48BA9E03B}"/>
            </c:ext>
          </c:extLst>
        </c:ser>
        <c:dLbls>
          <c:showLegendKey val="0"/>
          <c:showVal val="0"/>
          <c:showCatName val="0"/>
          <c:showSerName val="0"/>
          <c:showPercent val="0"/>
          <c:showBubbleSize val="0"/>
        </c:dLbls>
        <c:axId val="213526400"/>
        <c:axId val="213527936"/>
      </c:scatterChart>
      <c:valAx>
        <c:axId val="213526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27936"/>
        <c:crosses val="autoZero"/>
        <c:crossBetween val="midCat"/>
      </c:valAx>
      <c:valAx>
        <c:axId val="213527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26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(Data)'!$B$372:$B$387</c:f>
              <c:numCache>
                <c:formatCode>General</c:formatCode>
                <c:ptCount val="16"/>
                <c:pt idx="0">
                  <c:v>0</c:v>
                </c:pt>
                <c:pt idx="1">
                  <c:v>6</c:v>
                </c:pt>
                <c:pt idx="2">
                  <c:v>7</c:v>
                </c:pt>
                <c:pt idx="3">
                  <c:v>10</c:v>
                </c:pt>
                <c:pt idx="4">
                  <c:v>12</c:v>
                </c:pt>
                <c:pt idx="5">
                  <c:v>14</c:v>
                </c:pt>
                <c:pt idx="6">
                  <c:v>16</c:v>
                </c:pt>
                <c:pt idx="7">
                  <c:v>17</c:v>
                </c:pt>
                <c:pt idx="8">
                  <c:v>18</c:v>
                </c:pt>
                <c:pt idx="9">
                  <c:v>20</c:v>
                </c:pt>
                <c:pt idx="10">
                  <c:v>22</c:v>
                </c:pt>
                <c:pt idx="11">
                  <c:v>24</c:v>
                </c:pt>
                <c:pt idx="12">
                  <c:v>25</c:v>
                </c:pt>
                <c:pt idx="13">
                  <c:v>30</c:v>
                </c:pt>
                <c:pt idx="14">
                  <c:v>35</c:v>
                </c:pt>
              </c:numCache>
            </c:numRef>
          </c:xVal>
          <c:yVal>
            <c:numRef>
              <c:f>'[1]Bhangar khal (Data)'!$C$372:$C$387</c:f>
              <c:numCache>
                <c:formatCode>General</c:formatCode>
                <c:ptCount val="16"/>
                <c:pt idx="0">
                  <c:v>0.48899999999999999</c:v>
                </c:pt>
                <c:pt idx="1">
                  <c:v>0.48299999999999998</c:v>
                </c:pt>
                <c:pt idx="2">
                  <c:v>1.9339999999999999</c:v>
                </c:pt>
                <c:pt idx="3">
                  <c:v>1.9259999999999999</c:v>
                </c:pt>
                <c:pt idx="4">
                  <c:v>-0.16600000000000001</c:v>
                </c:pt>
                <c:pt idx="5">
                  <c:v>-0.41699999999999998</c:v>
                </c:pt>
                <c:pt idx="6">
                  <c:v>-0.65500000000000003</c:v>
                </c:pt>
                <c:pt idx="7">
                  <c:v>-0.68600000000000005</c:v>
                </c:pt>
                <c:pt idx="8">
                  <c:v>-0.63700000000000001</c:v>
                </c:pt>
                <c:pt idx="9">
                  <c:v>-0.46600000000000003</c:v>
                </c:pt>
                <c:pt idx="10">
                  <c:v>-0.16700000000000001</c:v>
                </c:pt>
                <c:pt idx="11">
                  <c:v>1.88</c:v>
                </c:pt>
                <c:pt idx="12">
                  <c:v>1.8839999999999999</c:v>
                </c:pt>
                <c:pt idx="13">
                  <c:v>0.49399999999999999</c:v>
                </c:pt>
                <c:pt idx="14">
                  <c:v>0.48899999999999999</c:v>
                </c:pt>
              </c:numCache>
            </c:numRef>
          </c:yVal>
          <c:smooth val="0"/>
          <c:extLst>
            <c:ext xmlns:c16="http://schemas.microsoft.com/office/drawing/2014/chart" uri="{C3380CC4-5D6E-409C-BE32-E72D297353CC}">
              <c16:uniqueId val="{00000000-850A-4D02-AD58-1EC9B29755FB}"/>
            </c:ext>
          </c:extLst>
        </c:ser>
        <c:ser>
          <c:idx val="1"/>
          <c:order val="1"/>
          <c:spPr>
            <a:ln w="12700">
              <a:solidFill>
                <a:srgbClr val="FF00FF"/>
              </a:solidFill>
              <a:prstDash val="solid"/>
            </a:ln>
          </c:spPr>
          <c:marker>
            <c:symbol val="none"/>
          </c:marker>
          <c:xVal>
            <c:numRef>
              <c:f>'[1]Bhangar khal (Data)'!$I$372:$I$387</c:f>
              <c:numCache>
                <c:formatCode>General</c:formatCode>
                <c:ptCount val="16"/>
                <c:pt idx="9">
                  <c:v>0</c:v>
                </c:pt>
                <c:pt idx="10">
                  <c:v>6</c:v>
                </c:pt>
                <c:pt idx="11">
                  <c:v>7</c:v>
                </c:pt>
                <c:pt idx="12">
                  <c:v>10</c:v>
                </c:pt>
                <c:pt idx="13">
                  <c:v>12</c:v>
                </c:pt>
                <c:pt idx="14">
                  <c:v>13</c:v>
                </c:pt>
                <c:pt idx="15">
                  <c:v>14.8</c:v>
                </c:pt>
              </c:numCache>
            </c:numRef>
          </c:xVal>
          <c:yVal>
            <c:numRef>
              <c:f>'[1]Bhangar khal (Data)'!$J$372:$J$387</c:f>
              <c:numCache>
                <c:formatCode>General</c:formatCode>
                <c:ptCount val="16"/>
                <c:pt idx="9">
                  <c:v>0.48899999999999999</c:v>
                </c:pt>
                <c:pt idx="10">
                  <c:v>0.48299999999999998</c:v>
                </c:pt>
                <c:pt idx="11">
                  <c:v>1.9339999999999999</c:v>
                </c:pt>
                <c:pt idx="12">
                  <c:v>1.9259999999999999</c:v>
                </c:pt>
                <c:pt idx="13">
                  <c:v>-0.16600000000000001</c:v>
                </c:pt>
                <c:pt idx="14">
                  <c:v>-0.3</c:v>
                </c:pt>
                <c:pt idx="15">
                  <c:v>-1.5</c:v>
                </c:pt>
              </c:numCache>
            </c:numRef>
          </c:yVal>
          <c:smooth val="0"/>
          <c:extLst>
            <c:ext xmlns:c16="http://schemas.microsoft.com/office/drawing/2014/chart" uri="{C3380CC4-5D6E-409C-BE32-E72D297353CC}">
              <c16:uniqueId val="{00000001-850A-4D02-AD58-1EC9B29755FB}"/>
            </c:ext>
          </c:extLst>
        </c:ser>
        <c:dLbls>
          <c:showLegendKey val="0"/>
          <c:showVal val="0"/>
          <c:showCatName val="0"/>
          <c:showSerName val="0"/>
          <c:showPercent val="0"/>
          <c:showBubbleSize val="0"/>
        </c:dLbls>
        <c:axId val="213561728"/>
        <c:axId val="213563264"/>
      </c:scatterChart>
      <c:valAx>
        <c:axId val="213561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63264"/>
        <c:crosses val="autoZero"/>
        <c:crossBetween val="midCat"/>
      </c:valAx>
      <c:valAx>
        <c:axId val="213563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61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(Data)'!$B$391:$B$405</c:f>
              <c:numCache>
                <c:formatCode>General</c:formatCode>
                <c:ptCount val="15"/>
                <c:pt idx="0">
                  <c:v>0</c:v>
                </c:pt>
                <c:pt idx="1">
                  <c:v>3</c:v>
                </c:pt>
                <c:pt idx="2">
                  <c:v>4</c:v>
                </c:pt>
                <c:pt idx="3">
                  <c:v>5</c:v>
                </c:pt>
                <c:pt idx="4">
                  <c:v>7</c:v>
                </c:pt>
                <c:pt idx="5">
                  <c:v>8</c:v>
                </c:pt>
                <c:pt idx="6">
                  <c:v>9</c:v>
                </c:pt>
                <c:pt idx="7">
                  <c:v>10</c:v>
                </c:pt>
                <c:pt idx="8">
                  <c:v>11</c:v>
                </c:pt>
                <c:pt idx="9">
                  <c:v>12</c:v>
                </c:pt>
                <c:pt idx="10">
                  <c:v>13</c:v>
                </c:pt>
                <c:pt idx="11">
                  <c:v>15</c:v>
                </c:pt>
                <c:pt idx="12">
                  <c:v>20</c:v>
                </c:pt>
                <c:pt idx="13">
                  <c:v>25</c:v>
                </c:pt>
              </c:numCache>
            </c:numRef>
          </c:xVal>
          <c:yVal>
            <c:numRef>
              <c:f>'[1]Bhangar khal (Data)'!$C$391:$C$405</c:f>
              <c:numCache>
                <c:formatCode>General</c:formatCode>
                <c:ptCount val="15"/>
                <c:pt idx="0">
                  <c:v>1.929</c:v>
                </c:pt>
                <c:pt idx="1">
                  <c:v>1.9179999999999999</c:v>
                </c:pt>
                <c:pt idx="2">
                  <c:v>1.125</c:v>
                </c:pt>
                <c:pt idx="3">
                  <c:v>1.119</c:v>
                </c:pt>
                <c:pt idx="4">
                  <c:v>0.17799999999999999</c:v>
                </c:pt>
                <c:pt idx="5">
                  <c:v>-0.187</c:v>
                </c:pt>
                <c:pt idx="6">
                  <c:v>-0.35099999999999998</c:v>
                </c:pt>
                <c:pt idx="7">
                  <c:v>-0.38100000000000001</c:v>
                </c:pt>
                <c:pt idx="8">
                  <c:v>-0.32200000000000001</c:v>
                </c:pt>
                <c:pt idx="9">
                  <c:v>-3.5999999999999997E-2</c:v>
                </c:pt>
                <c:pt idx="10">
                  <c:v>0.27400000000000002</c:v>
                </c:pt>
                <c:pt idx="11">
                  <c:v>0.33600000000000002</c:v>
                </c:pt>
                <c:pt idx="12">
                  <c:v>0.33900000000000002</c:v>
                </c:pt>
                <c:pt idx="13">
                  <c:v>0.34899999999999998</c:v>
                </c:pt>
              </c:numCache>
            </c:numRef>
          </c:yVal>
          <c:smooth val="0"/>
          <c:extLst>
            <c:ext xmlns:c16="http://schemas.microsoft.com/office/drawing/2014/chart" uri="{C3380CC4-5D6E-409C-BE32-E72D297353CC}">
              <c16:uniqueId val="{00000000-2E54-4142-A852-8E79A0B1E496}"/>
            </c:ext>
          </c:extLst>
        </c:ser>
        <c:ser>
          <c:idx val="1"/>
          <c:order val="1"/>
          <c:spPr>
            <a:ln w="12700">
              <a:solidFill>
                <a:srgbClr val="FF00FF"/>
              </a:solidFill>
              <a:prstDash val="solid"/>
            </a:ln>
          </c:spPr>
          <c:marker>
            <c:symbol val="none"/>
          </c:marker>
          <c:xVal>
            <c:numRef>
              <c:f>'[1]Bhangar khal (Data)'!$I$391:$I$405</c:f>
              <c:numCache>
                <c:formatCode>General</c:formatCode>
                <c:ptCount val="15"/>
                <c:pt idx="2">
                  <c:v>0</c:v>
                </c:pt>
                <c:pt idx="3">
                  <c:v>3</c:v>
                </c:pt>
                <c:pt idx="4">
                  <c:v>4</c:v>
                </c:pt>
                <c:pt idx="5">
                  <c:v>5</c:v>
                </c:pt>
                <c:pt idx="6">
                  <c:v>8.9284999999999997</c:v>
                </c:pt>
                <c:pt idx="7">
                  <c:v>10.4285</c:v>
                </c:pt>
                <c:pt idx="8">
                  <c:v>11.9285</c:v>
                </c:pt>
                <c:pt idx="9">
                  <c:v>13.4285</c:v>
                </c:pt>
                <c:pt idx="10">
                  <c:v>15</c:v>
                </c:pt>
                <c:pt idx="11">
                  <c:v>20</c:v>
                </c:pt>
                <c:pt idx="12">
                  <c:v>25</c:v>
                </c:pt>
              </c:numCache>
            </c:numRef>
          </c:xVal>
          <c:yVal>
            <c:numRef>
              <c:f>'[1]Bhangar khal (Data)'!$J$391:$J$405</c:f>
              <c:numCache>
                <c:formatCode>General</c:formatCode>
                <c:ptCount val="15"/>
                <c:pt idx="2">
                  <c:v>1.929</c:v>
                </c:pt>
                <c:pt idx="3">
                  <c:v>1.9179999999999999</c:v>
                </c:pt>
                <c:pt idx="4">
                  <c:v>1.125</c:v>
                </c:pt>
                <c:pt idx="5">
                  <c:v>1.119</c:v>
                </c:pt>
                <c:pt idx="6">
                  <c:v>-1.5</c:v>
                </c:pt>
                <c:pt idx="7">
                  <c:v>-1.5</c:v>
                </c:pt>
                <c:pt idx="8">
                  <c:v>-1.5</c:v>
                </c:pt>
                <c:pt idx="9">
                  <c:v>-0.5</c:v>
                </c:pt>
                <c:pt idx="10">
                  <c:v>0.33600000000000002</c:v>
                </c:pt>
                <c:pt idx="11">
                  <c:v>0.33900000000000002</c:v>
                </c:pt>
                <c:pt idx="12">
                  <c:v>0.34899999999999998</c:v>
                </c:pt>
              </c:numCache>
            </c:numRef>
          </c:yVal>
          <c:smooth val="0"/>
          <c:extLst>
            <c:ext xmlns:c16="http://schemas.microsoft.com/office/drawing/2014/chart" uri="{C3380CC4-5D6E-409C-BE32-E72D297353CC}">
              <c16:uniqueId val="{00000001-2E54-4142-A852-8E79A0B1E496}"/>
            </c:ext>
          </c:extLst>
        </c:ser>
        <c:dLbls>
          <c:showLegendKey val="0"/>
          <c:showVal val="0"/>
          <c:showCatName val="0"/>
          <c:showSerName val="0"/>
          <c:showPercent val="0"/>
          <c:showBubbleSize val="0"/>
        </c:dLbls>
        <c:axId val="212679296"/>
        <c:axId val="212689280"/>
      </c:scatterChart>
      <c:valAx>
        <c:axId val="212679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89280"/>
        <c:crosses val="autoZero"/>
        <c:crossBetween val="midCat"/>
      </c:valAx>
      <c:valAx>
        <c:axId val="212689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79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(Data)'!$B$408:$B$420</c:f>
              <c:numCache>
                <c:formatCode>General</c:formatCode>
                <c:ptCount val="13"/>
                <c:pt idx="0">
                  <c:v>0</c:v>
                </c:pt>
                <c:pt idx="1">
                  <c:v>3</c:v>
                </c:pt>
                <c:pt idx="2">
                  <c:v>5</c:v>
                </c:pt>
                <c:pt idx="3">
                  <c:v>6</c:v>
                </c:pt>
                <c:pt idx="4">
                  <c:v>7</c:v>
                </c:pt>
                <c:pt idx="5">
                  <c:v>8</c:v>
                </c:pt>
                <c:pt idx="6">
                  <c:v>9</c:v>
                </c:pt>
                <c:pt idx="7">
                  <c:v>10</c:v>
                </c:pt>
                <c:pt idx="8">
                  <c:v>11</c:v>
                </c:pt>
                <c:pt idx="9">
                  <c:v>12</c:v>
                </c:pt>
                <c:pt idx="10">
                  <c:v>20</c:v>
                </c:pt>
                <c:pt idx="11">
                  <c:v>25</c:v>
                </c:pt>
              </c:numCache>
            </c:numRef>
          </c:xVal>
          <c:yVal>
            <c:numRef>
              <c:f>'[1]Bhangar khal (Data)'!$C$408:$C$420</c:f>
              <c:numCache>
                <c:formatCode>General</c:formatCode>
                <c:ptCount val="13"/>
                <c:pt idx="0">
                  <c:v>2.1680000000000001</c:v>
                </c:pt>
                <c:pt idx="1">
                  <c:v>2.173</c:v>
                </c:pt>
                <c:pt idx="2">
                  <c:v>-0.32700000000000001</c:v>
                </c:pt>
                <c:pt idx="3">
                  <c:v>-0.47799999999999998</c:v>
                </c:pt>
                <c:pt idx="4">
                  <c:v>-0.76200000000000001</c:v>
                </c:pt>
                <c:pt idx="5">
                  <c:v>-0.75700000000000001</c:v>
                </c:pt>
                <c:pt idx="6">
                  <c:v>-0.69699999999999995</c:v>
                </c:pt>
                <c:pt idx="7">
                  <c:v>-0.47899999999999998</c:v>
                </c:pt>
                <c:pt idx="8">
                  <c:v>-0.27800000000000002</c:v>
                </c:pt>
                <c:pt idx="9">
                  <c:v>0.373</c:v>
                </c:pt>
                <c:pt idx="10">
                  <c:v>0.378</c:v>
                </c:pt>
                <c:pt idx="11">
                  <c:v>0.38300000000000001</c:v>
                </c:pt>
              </c:numCache>
            </c:numRef>
          </c:yVal>
          <c:smooth val="0"/>
          <c:extLst>
            <c:ext xmlns:c16="http://schemas.microsoft.com/office/drawing/2014/chart" uri="{C3380CC4-5D6E-409C-BE32-E72D297353CC}">
              <c16:uniqueId val="{00000000-2D63-4727-837E-F84C6AFC7225}"/>
            </c:ext>
          </c:extLst>
        </c:ser>
        <c:ser>
          <c:idx val="1"/>
          <c:order val="1"/>
          <c:spPr>
            <a:ln w="12700">
              <a:solidFill>
                <a:srgbClr val="FF00FF"/>
              </a:solidFill>
              <a:prstDash val="solid"/>
            </a:ln>
          </c:spPr>
          <c:marker>
            <c:symbol val="none"/>
          </c:marker>
          <c:xVal>
            <c:numRef>
              <c:f>'[1]Bhangar khal (Data)'!$I$408:$I$420</c:f>
              <c:numCache>
                <c:formatCode>General</c:formatCode>
                <c:ptCount val="13"/>
                <c:pt idx="4">
                  <c:v>0</c:v>
                </c:pt>
                <c:pt idx="5">
                  <c:v>3</c:v>
                </c:pt>
                <c:pt idx="6">
                  <c:v>5</c:v>
                </c:pt>
                <c:pt idx="7">
                  <c:v>6.7595000000000001</c:v>
                </c:pt>
                <c:pt idx="8">
                  <c:v>8.2594999999999992</c:v>
                </c:pt>
                <c:pt idx="9">
                  <c:v>9.7594999999999992</c:v>
                </c:pt>
                <c:pt idx="10">
                  <c:v>12.576499999999999</c:v>
                </c:pt>
                <c:pt idx="11">
                  <c:v>20</c:v>
                </c:pt>
                <c:pt idx="12">
                  <c:v>25</c:v>
                </c:pt>
              </c:numCache>
            </c:numRef>
          </c:xVal>
          <c:yVal>
            <c:numRef>
              <c:f>'[1]Bhangar khal (Data)'!$J$408:$J$420</c:f>
              <c:numCache>
                <c:formatCode>General</c:formatCode>
                <c:ptCount val="13"/>
                <c:pt idx="4">
                  <c:v>2.1680000000000001</c:v>
                </c:pt>
                <c:pt idx="5">
                  <c:v>2.173</c:v>
                </c:pt>
                <c:pt idx="6">
                  <c:v>-0.32700000000000001</c:v>
                </c:pt>
                <c:pt idx="7">
                  <c:v>-1.5</c:v>
                </c:pt>
                <c:pt idx="8">
                  <c:v>-1.5</c:v>
                </c:pt>
                <c:pt idx="9">
                  <c:v>-1.5</c:v>
                </c:pt>
                <c:pt idx="10">
                  <c:v>0.378</c:v>
                </c:pt>
                <c:pt idx="11">
                  <c:v>0.378</c:v>
                </c:pt>
                <c:pt idx="12">
                  <c:v>0.38300000000000001</c:v>
                </c:pt>
              </c:numCache>
            </c:numRef>
          </c:yVal>
          <c:smooth val="0"/>
          <c:extLst>
            <c:ext xmlns:c16="http://schemas.microsoft.com/office/drawing/2014/chart" uri="{C3380CC4-5D6E-409C-BE32-E72D297353CC}">
              <c16:uniqueId val="{00000001-2D63-4727-837E-F84C6AFC7225}"/>
            </c:ext>
          </c:extLst>
        </c:ser>
        <c:dLbls>
          <c:showLegendKey val="0"/>
          <c:showVal val="0"/>
          <c:showCatName val="0"/>
          <c:showSerName val="0"/>
          <c:showPercent val="0"/>
          <c:showBubbleSize val="0"/>
        </c:dLbls>
        <c:axId val="212710144"/>
        <c:axId val="212711680"/>
      </c:scatterChart>
      <c:valAx>
        <c:axId val="2127101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11680"/>
        <c:crosses val="autoZero"/>
        <c:crossBetween val="midCat"/>
      </c:valAx>
      <c:valAx>
        <c:axId val="212711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10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(Data)'!$B$423:$B$435</c:f>
              <c:numCache>
                <c:formatCode>General</c:formatCode>
                <c:ptCount val="13"/>
                <c:pt idx="0">
                  <c:v>0</c:v>
                </c:pt>
                <c:pt idx="1">
                  <c:v>4</c:v>
                </c:pt>
                <c:pt idx="2">
                  <c:v>6</c:v>
                </c:pt>
                <c:pt idx="3">
                  <c:v>7</c:v>
                </c:pt>
                <c:pt idx="4">
                  <c:v>8</c:v>
                </c:pt>
                <c:pt idx="5">
                  <c:v>9</c:v>
                </c:pt>
                <c:pt idx="6">
                  <c:v>10</c:v>
                </c:pt>
                <c:pt idx="7">
                  <c:v>11</c:v>
                </c:pt>
                <c:pt idx="8">
                  <c:v>12</c:v>
                </c:pt>
                <c:pt idx="9">
                  <c:v>14</c:v>
                </c:pt>
                <c:pt idx="10">
                  <c:v>20</c:v>
                </c:pt>
                <c:pt idx="11">
                  <c:v>25</c:v>
                </c:pt>
              </c:numCache>
            </c:numRef>
          </c:xVal>
          <c:yVal>
            <c:numRef>
              <c:f>'[1]Bhangar khal (Data)'!$C$423:$C$435</c:f>
              <c:numCache>
                <c:formatCode>General</c:formatCode>
                <c:ptCount val="13"/>
                <c:pt idx="0">
                  <c:v>2.1179999999999999</c:v>
                </c:pt>
                <c:pt idx="1">
                  <c:v>2.1230000000000002</c:v>
                </c:pt>
                <c:pt idx="2">
                  <c:v>-0.33200000000000002</c:v>
                </c:pt>
                <c:pt idx="3">
                  <c:v>-0.57199999999999995</c:v>
                </c:pt>
                <c:pt idx="4">
                  <c:v>-0.77500000000000002</c:v>
                </c:pt>
                <c:pt idx="5">
                  <c:v>-0.82699999999999996</c:v>
                </c:pt>
                <c:pt idx="6">
                  <c:v>-0.77200000000000002</c:v>
                </c:pt>
                <c:pt idx="7">
                  <c:v>-0.57299999999999995</c:v>
                </c:pt>
                <c:pt idx="8">
                  <c:v>-0.32700000000000001</c:v>
                </c:pt>
                <c:pt idx="9">
                  <c:v>0.40799999999999997</c:v>
                </c:pt>
                <c:pt idx="10">
                  <c:v>0.41299999999999998</c:v>
                </c:pt>
                <c:pt idx="11">
                  <c:v>0.41799999999999998</c:v>
                </c:pt>
              </c:numCache>
            </c:numRef>
          </c:yVal>
          <c:smooth val="0"/>
          <c:extLst>
            <c:ext xmlns:c16="http://schemas.microsoft.com/office/drawing/2014/chart" uri="{C3380CC4-5D6E-409C-BE32-E72D297353CC}">
              <c16:uniqueId val="{00000000-8546-41DB-A4F2-D8469AF55092}"/>
            </c:ext>
          </c:extLst>
        </c:ser>
        <c:ser>
          <c:idx val="1"/>
          <c:order val="1"/>
          <c:spPr>
            <a:ln w="12700">
              <a:solidFill>
                <a:srgbClr val="FF00FF"/>
              </a:solidFill>
              <a:prstDash val="solid"/>
            </a:ln>
          </c:spPr>
          <c:marker>
            <c:symbol val="none"/>
          </c:marker>
          <c:xVal>
            <c:numRef>
              <c:f>'[1]Bhangar khal (Data)'!$I$423:$I$435</c:f>
              <c:numCache>
                <c:formatCode>General</c:formatCode>
                <c:ptCount val="13"/>
                <c:pt idx="5">
                  <c:v>0</c:v>
                </c:pt>
                <c:pt idx="6">
                  <c:v>4</c:v>
                </c:pt>
                <c:pt idx="7">
                  <c:v>6</c:v>
                </c:pt>
                <c:pt idx="8">
                  <c:v>7.7519999999999998</c:v>
                </c:pt>
                <c:pt idx="9">
                  <c:v>9.2519999999999989</c:v>
                </c:pt>
                <c:pt idx="10">
                  <c:v>10.751999999999999</c:v>
                </c:pt>
                <c:pt idx="11">
                  <c:v>13.376999999999999</c:v>
                </c:pt>
                <c:pt idx="12">
                  <c:v>14</c:v>
                </c:pt>
              </c:numCache>
            </c:numRef>
          </c:xVal>
          <c:yVal>
            <c:numRef>
              <c:f>'[1]Bhangar khal (Data)'!$J$423:$J$435</c:f>
              <c:numCache>
                <c:formatCode>General</c:formatCode>
                <c:ptCount val="13"/>
                <c:pt idx="5">
                  <c:v>2.1179999999999999</c:v>
                </c:pt>
                <c:pt idx="6">
                  <c:v>2.1230000000000002</c:v>
                </c:pt>
                <c:pt idx="7">
                  <c:v>-0.33200000000000002</c:v>
                </c:pt>
                <c:pt idx="8">
                  <c:v>-1.5</c:v>
                </c:pt>
                <c:pt idx="9">
                  <c:v>-1.5</c:v>
                </c:pt>
                <c:pt idx="10">
                  <c:v>-1.5</c:v>
                </c:pt>
                <c:pt idx="11">
                  <c:v>0.25</c:v>
                </c:pt>
                <c:pt idx="12">
                  <c:v>0.40799999999999997</c:v>
                </c:pt>
              </c:numCache>
            </c:numRef>
          </c:yVal>
          <c:smooth val="0"/>
          <c:extLst>
            <c:ext xmlns:c16="http://schemas.microsoft.com/office/drawing/2014/chart" uri="{C3380CC4-5D6E-409C-BE32-E72D297353CC}">
              <c16:uniqueId val="{00000001-8546-41DB-A4F2-D8469AF55092}"/>
            </c:ext>
          </c:extLst>
        </c:ser>
        <c:dLbls>
          <c:showLegendKey val="0"/>
          <c:showVal val="0"/>
          <c:showCatName val="0"/>
          <c:showSerName val="0"/>
          <c:showPercent val="0"/>
          <c:showBubbleSize val="0"/>
        </c:dLbls>
        <c:axId val="212749696"/>
        <c:axId val="212755584"/>
      </c:scatterChart>
      <c:valAx>
        <c:axId val="212749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55584"/>
        <c:crosses val="autoZero"/>
        <c:crossBetween val="midCat"/>
      </c:valAx>
      <c:valAx>
        <c:axId val="212755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49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(Data)'!$B$438:$B$452</c:f>
              <c:numCache>
                <c:formatCode>General</c:formatCode>
                <c:ptCount val="15"/>
                <c:pt idx="0">
                  <c:v>0</c:v>
                </c:pt>
                <c:pt idx="1">
                  <c:v>7</c:v>
                </c:pt>
                <c:pt idx="2">
                  <c:v>10</c:v>
                </c:pt>
                <c:pt idx="3">
                  <c:v>12</c:v>
                </c:pt>
                <c:pt idx="4">
                  <c:v>13</c:v>
                </c:pt>
                <c:pt idx="5">
                  <c:v>14</c:v>
                </c:pt>
                <c:pt idx="6">
                  <c:v>15</c:v>
                </c:pt>
                <c:pt idx="7">
                  <c:v>16</c:v>
                </c:pt>
                <c:pt idx="8">
                  <c:v>17</c:v>
                </c:pt>
                <c:pt idx="9">
                  <c:v>18</c:v>
                </c:pt>
                <c:pt idx="10">
                  <c:v>20</c:v>
                </c:pt>
                <c:pt idx="11">
                  <c:v>25</c:v>
                </c:pt>
                <c:pt idx="12">
                  <c:v>30</c:v>
                </c:pt>
              </c:numCache>
            </c:numRef>
          </c:xVal>
          <c:yVal>
            <c:numRef>
              <c:f>'[1]Bhangar khal (Data)'!$C$438:$C$452</c:f>
              <c:numCache>
                <c:formatCode>General</c:formatCode>
                <c:ptCount val="15"/>
                <c:pt idx="0">
                  <c:v>1.774</c:v>
                </c:pt>
                <c:pt idx="1">
                  <c:v>1.794</c:v>
                </c:pt>
                <c:pt idx="2">
                  <c:v>1.804</c:v>
                </c:pt>
                <c:pt idx="3">
                  <c:v>-0.13700000000000001</c:v>
                </c:pt>
                <c:pt idx="4">
                  <c:v>-0.45700000000000002</c:v>
                </c:pt>
                <c:pt idx="5">
                  <c:v>-0.67600000000000005</c:v>
                </c:pt>
                <c:pt idx="6">
                  <c:v>-0.73599999999999999</c:v>
                </c:pt>
                <c:pt idx="7">
                  <c:v>-0.68100000000000005</c:v>
                </c:pt>
                <c:pt idx="8">
                  <c:v>-0.45600000000000002</c:v>
                </c:pt>
                <c:pt idx="9">
                  <c:v>-0.17599999999999999</c:v>
                </c:pt>
                <c:pt idx="10">
                  <c:v>0.41399999999999998</c:v>
                </c:pt>
                <c:pt idx="11">
                  <c:v>0.40899999999999997</c:v>
                </c:pt>
                <c:pt idx="12">
                  <c:v>0.40400000000000003</c:v>
                </c:pt>
              </c:numCache>
            </c:numRef>
          </c:yVal>
          <c:smooth val="0"/>
          <c:extLst>
            <c:ext xmlns:c16="http://schemas.microsoft.com/office/drawing/2014/chart" uri="{C3380CC4-5D6E-409C-BE32-E72D297353CC}">
              <c16:uniqueId val="{00000000-6C9E-499A-8DCB-62F5F2BF8C6E}"/>
            </c:ext>
          </c:extLst>
        </c:ser>
        <c:ser>
          <c:idx val="1"/>
          <c:order val="1"/>
          <c:spPr>
            <a:ln w="12700">
              <a:solidFill>
                <a:srgbClr val="FF00FF"/>
              </a:solidFill>
              <a:prstDash val="solid"/>
            </a:ln>
          </c:spPr>
          <c:marker>
            <c:symbol val="none"/>
          </c:marker>
          <c:xVal>
            <c:numRef>
              <c:f>'[1]Bhangar khal (Data)'!$I$438:$I$452</c:f>
              <c:numCache>
                <c:formatCode>General</c:formatCode>
                <c:ptCount val="15"/>
                <c:pt idx="4">
                  <c:v>0</c:v>
                </c:pt>
                <c:pt idx="5">
                  <c:v>7</c:v>
                </c:pt>
                <c:pt idx="6">
                  <c:v>10</c:v>
                </c:pt>
                <c:pt idx="7">
                  <c:v>12</c:v>
                </c:pt>
                <c:pt idx="8">
                  <c:v>14.044499999999999</c:v>
                </c:pt>
                <c:pt idx="9">
                  <c:v>15.544499999999999</c:v>
                </c:pt>
                <c:pt idx="10">
                  <c:v>17.044499999999999</c:v>
                </c:pt>
                <c:pt idx="11">
                  <c:v>19.894500000000001</c:v>
                </c:pt>
                <c:pt idx="12">
                  <c:v>20</c:v>
                </c:pt>
                <c:pt idx="13">
                  <c:v>25</c:v>
                </c:pt>
                <c:pt idx="14">
                  <c:v>30</c:v>
                </c:pt>
              </c:numCache>
            </c:numRef>
          </c:xVal>
          <c:yVal>
            <c:numRef>
              <c:f>'[1]Bhangar khal (Data)'!$J$438:$J$452</c:f>
              <c:numCache>
                <c:formatCode>General</c:formatCode>
                <c:ptCount val="15"/>
                <c:pt idx="4">
                  <c:v>1.774</c:v>
                </c:pt>
                <c:pt idx="5">
                  <c:v>1.794</c:v>
                </c:pt>
                <c:pt idx="6">
                  <c:v>1.804</c:v>
                </c:pt>
                <c:pt idx="7">
                  <c:v>-0.13700000000000001</c:v>
                </c:pt>
                <c:pt idx="8">
                  <c:v>-1.5</c:v>
                </c:pt>
                <c:pt idx="9">
                  <c:v>-1.5</c:v>
                </c:pt>
                <c:pt idx="10">
                  <c:v>-1.5</c:v>
                </c:pt>
                <c:pt idx="11">
                  <c:v>0.4</c:v>
                </c:pt>
                <c:pt idx="12">
                  <c:v>0.41399999999999998</c:v>
                </c:pt>
                <c:pt idx="13">
                  <c:v>0.40899999999999997</c:v>
                </c:pt>
                <c:pt idx="14">
                  <c:v>0.40400000000000003</c:v>
                </c:pt>
              </c:numCache>
            </c:numRef>
          </c:yVal>
          <c:smooth val="0"/>
          <c:extLst>
            <c:ext xmlns:c16="http://schemas.microsoft.com/office/drawing/2014/chart" uri="{C3380CC4-5D6E-409C-BE32-E72D297353CC}">
              <c16:uniqueId val="{00000001-6C9E-499A-8DCB-62F5F2BF8C6E}"/>
            </c:ext>
          </c:extLst>
        </c:ser>
        <c:dLbls>
          <c:showLegendKey val="0"/>
          <c:showVal val="0"/>
          <c:showCatName val="0"/>
          <c:showSerName val="0"/>
          <c:showPercent val="0"/>
          <c:showBubbleSize val="0"/>
        </c:dLbls>
        <c:axId val="212789120"/>
        <c:axId val="212790656"/>
      </c:scatterChart>
      <c:valAx>
        <c:axId val="212789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90656"/>
        <c:crosses val="autoZero"/>
        <c:crossBetween val="midCat"/>
      </c:valAx>
      <c:valAx>
        <c:axId val="212790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789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(Data)'!$B$455:$B$471</c:f>
              <c:numCache>
                <c:formatCode>General</c:formatCode>
                <c:ptCount val="17"/>
                <c:pt idx="0">
                  <c:v>0</c:v>
                </c:pt>
                <c:pt idx="1">
                  <c:v>3</c:v>
                </c:pt>
                <c:pt idx="2">
                  <c:v>6</c:v>
                </c:pt>
                <c:pt idx="3">
                  <c:v>8</c:v>
                </c:pt>
                <c:pt idx="4">
                  <c:v>9</c:v>
                </c:pt>
                <c:pt idx="5">
                  <c:v>10</c:v>
                </c:pt>
                <c:pt idx="6">
                  <c:v>11</c:v>
                </c:pt>
                <c:pt idx="7">
                  <c:v>12</c:v>
                </c:pt>
                <c:pt idx="8">
                  <c:v>13</c:v>
                </c:pt>
                <c:pt idx="9">
                  <c:v>14</c:v>
                </c:pt>
                <c:pt idx="10">
                  <c:v>14.5</c:v>
                </c:pt>
                <c:pt idx="11">
                  <c:v>16</c:v>
                </c:pt>
                <c:pt idx="12">
                  <c:v>17</c:v>
                </c:pt>
                <c:pt idx="13">
                  <c:v>18</c:v>
                </c:pt>
                <c:pt idx="14">
                  <c:v>20</c:v>
                </c:pt>
                <c:pt idx="15">
                  <c:v>25</c:v>
                </c:pt>
              </c:numCache>
            </c:numRef>
          </c:xVal>
          <c:yVal>
            <c:numRef>
              <c:f>'[1]Bhangar khal (Data)'!$C$455:$C$471</c:f>
              <c:numCache>
                <c:formatCode>General</c:formatCode>
                <c:ptCount val="17"/>
                <c:pt idx="0">
                  <c:v>-1.4790000000000001</c:v>
                </c:pt>
                <c:pt idx="1">
                  <c:v>-0.81799999999999995</c:v>
                </c:pt>
                <c:pt idx="2">
                  <c:v>-0.318</c:v>
                </c:pt>
                <c:pt idx="3">
                  <c:v>8.2000000000000003E-2</c:v>
                </c:pt>
                <c:pt idx="4">
                  <c:v>1.6919999999999999</c:v>
                </c:pt>
                <c:pt idx="5">
                  <c:v>1.6970000000000001</c:v>
                </c:pt>
                <c:pt idx="6">
                  <c:v>-8.4000000000000005E-2</c:v>
                </c:pt>
                <c:pt idx="7">
                  <c:v>-0.379</c:v>
                </c:pt>
                <c:pt idx="8">
                  <c:v>-0.57399999999999995</c:v>
                </c:pt>
                <c:pt idx="9">
                  <c:v>-0.628</c:v>
                </c:pt>
                <c:pt idx="10">
                  <c:v>-0.57299999999999995</c:v>
                </c:pt>
                <c:pt idx="11">
                  <c:v>-0.38300000000000001</c:v>
                </c:pt>
                <c:pt idx="12">
                  <c:v>-0.17299999999999999</c:v>
                </c:pt>
                <c:pt idx="13">
                  <c:v>1.5209999999999999</c:v>
                </c:pt>
                <c:pt idx="14">
                  <c:v>1.482</c:v>
                </c:pt>
                <c:pt idx="15">
                  <c:v>1.472</c:v>
                </c:pt>
              </c:numCache>
            </c:numRef>
          </c:yVal>
          <c:smooth val="0"/>
          <c:extLst>
            <c:ext xmlns:c16="http://schemas.microsoft.com/office/drawing/2014/chart" uri="{C3380CC4-5D6E-409C-BE32-E72D297353CC}">
              <c16:uniqueId val="{00000000-4CB9-4D1B-81AF-930EBA574E6A}"/>
            </c:ext>
          </c:extLst>
        </c:ser>
        <c:ser>
          <c:idx val="1"/>
          <c:order val="1"/>
          <c:spPr>
            <a:ln w="12700">
              <a:solidFill>
                <a:srgbClr val="FF00FF"/>
              </a:solidFill>
              <a:prstDash val="solid"/>
            </a:ln>
          </c:spPr>
          <c:marker>
            <c:symbol val="none"/>
          </c:marker>
          <c:xVal>
            <c:numRef>
              <c:f>'[1]Bhangar khal (Data)'!$I$456:$I$471</c:f>
              <c:numCache>
                <c:formatCode>General</c:formatCode>
                <c:ptCount val="16"/>
                <c:pt idx="6">
                  <c:v>0</c:v>
                </c:pt>
                <c:pt idx="7">
                  <c:v>3</c:v>
                </c:pt>
                <c:pt idx="8">
                  <c:v>6</c:v>
                </c:pt>
                <c:pt idx="9">
                  <c:v>8</c:v>
                </c:pt>
                <c:pt idx="10">
                  <c:v>8.5</c:v>
                </c:pt>
                <c:pt idx="11">
                  <c:v>12.25</c:v>
                </c:pt>
                <c:pt idx="12">
                  <c:v>13.75</c:v>
                </c:pt>
                <c:pt idx="13">
                  <c:v>15.25</c:v>
                </c:pt>
                <c:pt idx="14">
                  <c:v>19.722999999999999</c:v>
                </c:pt>
                <c:pt idx="15">
                  <c:v>20</c:v>
                </c:pt>
              </c:numCache>
            </c:numRef>
          </c:xVal>
          <c:yVal>
            <c:numRef>
              <c:f>'[1]Bhangar khal (Data)'!$J$456:$J$471</c:f>
              <c:numCache>
                <c:formatCode>General</c:formatCode>
                <c:ptCount val="16"/>
                <c:pt idx="6">
                  <c:v>-1.4790000000000001</c:v>
                </c:pt>
                <c:pt idx="7">
                  <c:v>-0.81799999999999995</c:v>
                </c:pt>
                <c:pt idx="8">
                  <c:v>-0.318</c:v>
                </c:pt>
                <c:pt idx="9">
                  <c:v>8.2000000000000003E-2</c:v>
                </c:pt>
                <c:pt idx="10">
                  <c:v>1</c:v>
                </c:pt>
                <c:pt idx="11">
                  <c:v>-1.5</c:v>
                </c:pt>
                <c:pt idx="12">
                  <c:v>-1.5</c:v>
                </c:pt>
                <c:pt idx="13">
                  <c:v>-1.5</c:v>
                </c:pt>
                <c:pt idx="14">
                  <c:v>1.482</c:v>
                </c:pt>
                <c:pt idx="15">
                  <c:v>1.482</c:v>
                </c:pt>
              </c:numCache>
            </c:numRef>
          </c:yVal>
          <c:smooth val="0"/>
          <c:extLst>
            <c:ext xmlns:c16="http://schemas.microsoft.com/office/drawing/2014/chart" uri="{C3380CC4-5D6E-409C-BE32-E72D297353CC}">
              <c16:uniqueId val="{00000001-4CB9-4D1B-81AF-930EBA574E6A}"/>
            </c:ext>
          </c:extLst>
        </c:ser>
        <c:dLbls>
          <c:showLegendKey val="0"/>
          <c:showVal val="0"/>
          <c:showCatName val="0"/>
          <c:showSerName val="0"/>
          <c:showPercent val="0"/>
          <c:showBubbleSize val="0"/>
        </c:dLbls>
        <c:axId val="212820352"/>
        <c:axId val="212821888"/>
      </c:scatterChart>
      <c:valAx>
        <c:axId val="2128203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21888"/>
        <c:crosses val="autoZero"/>
        <c:crossBetween val="midCat"/>
      </c:valAx>
      <c:valAx>
        <c:axId val="212821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203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(Data)'!$B$474:$B$489</c:f>
              <c:numCache>
                <c:formatCode>General</c:formatCode>
                <c:ptCount val="16"/>
                <c:pt idx="0">
                  <c:v>0</c:v>
                </c:pt>
                <c:pt idx="1">
                  <c:v>4</c:v>
                </c:pt>
                <c:pt idx="2">
                  <c:v>6</c:v>
                </c:pt>
                <c:pt idx="3">
                  <c:v>8</c:v>
                </c:pt>
                <c:pt idx="4">
                  <c:v>10</c:v>
                </c:pt>
                <c:pt idx="5">
                  <c:v>12</c:v>
                </c:pt>
                <c:pt idx="6">
                  <c:v>14</c:v>
                </c:pt>
                <c:pt idx="7">
                  <c:v>15</c:v>
                </c:pt>
                <c:pt idx="8">
                  <c:v>16</c:v>
                </c:pt>
                <c:pt idx="9">
                  <c:v>18</c:v>
                </c:pt>
                <c:pt idx="10">
                  <c:v>20</c:v>
                </c:pt>
                <c:pt idx="11">
                  <c:v>22</c:v>
                </c:pt>
                <c:pt idx="12">
                  <c:v>23</c:v>
                </c:pt>
                <c:pt idx="13">
                  <c:v>25</c:v>
                </c:pt>
                <c:pt idx="14">
                  <c:v>28</c:v>
                </c:pt>
              </c:numCache>
            </c:numRef>
          </c:xVal>
          <c:yVal>
            <c:numRef>
              <c:f>'[1]Bhangar khal (Data)'!$C$474:$C$489</c:f>
              <c:numCache>
                <c:formatCode>General</c:formatCode>
                <c:ptCount val="16"/>
                <c:pt idx="0">
                  <c:v>2.71</c:v>
                </c:pt>
                <c:pt idx="1">
                  <c:v>2.7149999999999999</c:v>
                </c:pt>
                <c:pt idx="2">
                  <c:v>0.44500000000000001</c:v>
                </c:pt>
                <c:pt idx="3">
                  <c:v>0.435</c:v>
                </c:pt>
                <c:pt idx="4">
                  <c:v>-1.54</c:v>
                </c:pt>
                <c:pt idx="5">
                  <c:v>-1.8360000000000001</c:v>
                </c:pt>
                <c:pt idx="6">
                  <c:v>-2.165</c:v>
                </c:pt>
                <c:pt idx="7">
                  <c:v>-2.2349999999999999</c:v>
                </c:pt>
                <c:pt idx="8">
                  <c:v>-2.1669999999999998</c:v>
                </c:pt>
                <c:pt idx="9">
                  <c:v>-1.837</c:v>
                </c:pt>
                <c:pt idx="10">
                  <c:v>-1.55</c:v>
                </c:pt>
                <c:pt idx="11">
                  <c:v>0.66400000000000003</c:v>
                </c:pt>
                <c:pt idx="12">
                  <c:v>1.27</c:v>
                </c:pt>
                <c:pt idx="13">
                  <c:v>2.2749999999999999</c:v>
                </c:pt>
                <c:pt idx="14">
                  <c:v>2.27</c:v>
                </c:pt>
              </c:numCache>
            </c:numRef>
          </c:yVal>
          <c:smooth val="0"/>
          <c:extLst>
            <c:ext xmlns:c16="http://schemas.microsoft.com/office/drawing/2014/chart" uri="{C3380CC4-5D6E-409C-BE32-E72D297353CC}">
              <c16:uniqueId val="{00000000-817B-480A-B5B4-4BCA4C845C68}"/>
            </c:ext>
          </c:extLst>
        </c:ser>
        <c:ser>
          <c:idx val="1"/>
          <c:order val="1"/>
          <c:spPr>
            <a:ln w="12700">
              <a:solidFill>
                <a:srgbClr val="FF00FF"/>
              </a:solidFill>
              <a:prstDash val="solid"/>
            </a:ln>
          </c:spPr>
          <c:marker>
            <c:symbol val="none"/>
          </c:marker>
          <c:xVal>
            <c:numRef>
              <c:f>'[1]Bhangar khal (Data)'!$I$475:$I$489</c:f>
              <c:numCache>
                <c:formatCode>General</c:formatCode>
                <c:ptCount val="15"/>
                <c:pt idx="9">
                  <c:v>0</c:v>
                </c:pt>
                <c:pt idx="10">
                  <c:v>4</c:v>
                </c:pt>
                <c:pt idx="11">
                  <c:v>6</c:v>
                </c:pt>
                <c:pt idx="12">
                  <c:v>8</c:v>
                </c:pt>
                <c:pt idx="13">
                  <c:v>10</c:v>
                </c:pt>
                <c:pt idx="14">
                  <c:v>12</c:v>
                </c:pt>
              </c:numCache>
            </c:numRef>
          </c:xVal>
          <c:yVal>
            <c:numRef>
              <c:f>'[1]Bhangar khal (Data)'!$J$475:$J$489</c:f>
              <c:numCache>
                <c:formatCode>General</c:formatCode>
                <c:ptCount val="15"/>
                <c:pt idx="9">
                  <c:v>2.71</c:v>
                </c:pt>
                <c:pt idx="10">
                  <c:v>2.7149999999999999</c:v>
                </c:pt>
                <c:pt idx="11">
                  <c:v>0.44500000000000001</c:v>
                </c:pt>
                <c:pt idx="12">
                  <c:v>0.435</c:v>
                </c:pt>
                <c:pt idx="13">
                  <c:v>-1.54</c:v>
                </c:pt>
                <c:pt idx="14">
                  <c:v>-1.8360000000000001</c:v>
                </c:pt>
              </c:numCache>
            </c:numRef>
          </c:yVal>
          <c:smooth val="0"/>
          <c:extLst>
            <c:ext xmlns:c16="http://schemas.microsoft.com/office/drawing/2014/chart" uri="{C3380CC4-5D6E-409C-BE32-E72D297353CC}">
              <c16:uniqueId val="{00000001-817B-480A-B5B4-4BCA4C845C68}"/>
            </c:ext>
          </c:extLst>
        </c:ser>
        <c:dLbls>
          <c:showLegendKey val="0"/>
          <c:showVal val="0"/>
          <c:showCatName val="0"/>
          <c:showSerName val="0"/>
          <c:showPercent val="0"/>
          <c:showBubbleSize val="0"/>
        </c:dLbls>
        <c:axId val="213916288"/>
        <c:axId val="213922176"/>
      </c:scatterChart>
      <c:valAx>
        <c:axId val="213916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22176"/>
        <c:crosses val="autoZero"/>
        <c:crossBetween val="midCat"/>
      </c:valAx>
      <c:valAx>
        <c:axId val="213922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16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(Data)'!$B$41:$B$62</c:f>
              <c:numCache>
                <c:formatCode>General</c:formatCode>
                <c:ptCount val="22"/>
                <c:pt idx="0">
                  <c:v>0</c:v>
                </c:pt>
                <c:pt idx="1">
                  <c:v>5</c:v>
                </c:pt>
                <c:pt idx="2">
                  <c:v>10</c:v>
                </c:pt>
                <c:pt idx="3">
                  <c:v>11</c:v>
                </c:pt>
                <c:pt idx="4">
                  <c:v>12</c:v>
                </c:pt>
                <c:pt idx="5">
                  <c:v>12.5</c:v>
                </c:pt>
                <c:pt idx="6">
                  <c:v>13</c:v>
                </c:pt>
                <c:pt idx="7">
                  <c:v>13.5</c:v>
                </c:pt>
                <c:pt idx="8">
                  <c:v>14</c:v>
                </c:pt>
                <c:pt idx="9">
                  <c:v>15</c:v>
                </c:pt>
                <c:pt idx="10">
                  <c:v>16</c:v>
                </c:pt>
                <c:pt idx="11">
                  <c:v>19</c:v>
                </c:pt>
              </c:numCache>
            </c:numRef>
          </c:xVal>
          <c:yVal>
            <c:numRef>
              <c:f>'[1]Bhangar khal (Data)'!$C$41:$C$62</c:f>
              <c:numCache>
                <c:formatCode>General</c:formatCode>
                <c:ptCount val="22"/>
                <c:pt idx="0">
                  <c:v>0.38600000000000001</c:v>
                </c:pt>
                <c:pt idx="1">
                  <c:v>0.377</c:v>
                </c:pt>
                <c:pt idx="2">
                  <c:v>0.36699999999999999</c:v>
                </c:pt>
                <c:pt idx="3">
                  <c:v>-0.253</c:v>
                </c:pt>
                <c:pt idx="4">
                  <c:v>-0.504</c:v>
                </c:pt>
                <c:pt idx="5">
                  <c:v>-0.73299999999999998</c:v>
                </c:pt>
                <c:pt idx="6">
                  <c:v>-0.79300000000000004</c:v>
                </c:pt>
                <c:pt idx="7">
                  <c:v>-0.73399999999999999</c:v>
                </c:pt>
                <c:pt idx="8">
                  <c:v>-0.505</c:v>
                </c:pt>
                <c:pt idx="9">
                  <c:v>-0.248</c:v>
                </c:pt>
                <c:pt idx="10">
                  <c:v>1.7969999999999999</c:v>
                </c:pt>
                <c:pt idx="11">
                  <c:v>1.792</c:v>
                </c:pt>
              </c:numCache>
            </c:numRef>
          </c:yVal>
          <c:smooth val="0"/>
          <c:extLst>
            <c:ext xmlns:c16="http://schemas.microsoft.com/office/drawing/2014/chart" uri="{C3380CC4-5D6E-409C-BE32-E72D297353CC}">
              <c16:uniqueId val="{00000000-56D2-438A-A3D0-CAE3752E11A1}"/>
            </c:ext>
          </c:extLst>
        </c:ser>
        <c:ser>
          <c:idx val="1"/>
          <c:order val="1"/>
          <c:spPr>
            <a:ln w="12700">
              <a:solidFill>
                <a:srgbClr val="FF00FF"/>
              </a:solidFill>
              <a:prstDash val="solid"/>
            </a:ln>
          </c:spPr>
          <c:marker>
            <c:symbol val="none"/>
          </c:marker>
          <c:xVal>
            <c:numRef>
              <c:f>'[1]Bhangar khal (Data)'!$I$41:$I$62</c:f>
              <c:numCache>
                <c:formatCode>General</c:formatCode>
                <c:ptCount val="22"/>
                <c:pt idx="6">
                  <c:v>0</c:v>
                </c:pt>
                <c:pt idx="7">
                  <c:v>5</c:v>
                </c:pt>
                <c:pt idx="8">
                  <c:v>6.8</c:v>
                </c:pt>
                <c:pt idx="9">
                  <c:v>9.6005000000000003</c:v>
                </c:pt>
                <c:pt idx="10">
                  <c:v>11.1005</c:v>
                </c:pt>
                <c:pt idx="11">
                  <c:v>12.6005</c:v>
                </c:pt>
                <c:pt idx="12">
                  <c:v>14.3255</c:v>
                </c:pt>
                <c:pt idx="13">
                  <c:v>15</c:v>
                </c:pt>
                <c:pt idx="14">
                  <c:v>16</c:v>
                </c:pt>
                <c:pt idx="15">
                  <c:v>19</c:v>
                </c:pt>
              </c:numCache>
            </c:numRef>
          </c:xVal>
          <c:yVal>
            <c:numRef>
              <c:f>'[1]Bhangar khal (Data)'!$J$41:$J$62</c:f>
              <c:numCache>
                <c:formatCode>General</c:formatCode>
                <c:ptCount val="22"/>
                <c:pt idx="6">
                  <c:v>0.38600000000000001</c:v>
                </c:pt>
                <c:pt idx="7">
                  <c:v>0.377</c:v>
                </c:pt>
                <c:pt idx="8">
                  <c:v>0.36699999999999999</c:v>
                </c:pt>
                <c:pt idx="9">
                  <c:v>-1.5</c:v>
                </c:pt>
                <c:pt idx="10">
                  <c:v>-1.5</c:v>
                </c:pt>
                <c:pt idx="11">
                  <c:v>-1.5</c:v>
                </c:pt>
                <c:pt idx="12">
                  <c:v>-0.35</c:v>
                </c:pt>
                <c:pt idx="13">
                  <c:v>-0.248</c:v>
                </c:pt>
                <c:pt idx="14">
                  <c:v>1.7969999999999999</c:v>
                </c:pt>
                <c:pt idx="15">
                  <c:v>1.792</c:v>
                </c:pt>
              </c:numCache>
            </c:numRef>
          </c:yVal>
          <c:smooth val="0"/>
          <c:extLst>
            <c:ext xmlns:c16="http://schemas.microsoft.com/office/drawing/2014/chart" uri="{C3380CC4-5D6E-409C-BE32-E72D297353CC}">
              <c16:uniqueId val="{00000001-56D2-438A-A3D0-CAE3752E11A1}"/>
            </c:ext>
          </c:extLst>
        </c:ser>
        <c:dLbls>
          <c:showLegendKey val="0"/>
          <c:showVal val="0"/>
          <c:showCatName val="0"/>
          <c:showSerName val="0"/>
          <c:showPercent val="0"/>
          <c:showBubbleSize val="0"/>
        </c:dLbls>
        <c:axId val="208392960"/>
        <c:axId val="208394496"/>
      </c:scatterChart>
      <c:valAx>
        <c:axId val="208392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394496"/>
        <c:crosses val="autoZero"/>
        <c:crossBetween val="midCat"/>
      </c:valAx>
      <c:valAx>
        <c:axId val="208394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392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(Data)'!$B$492:$B$516</c:f>
              <c:numCache>
                <c:formatCode>General</c:formatCode>
                <c:ptCount val="2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'[1]Bhangar khal (Data)'!$C$492:$C$516</c:f>
              <c:numCache>
                <c:formatCode>General</c:formatCode>
                <c:ptCount val="25"/>
                <c:pt idx="0">
                  <c:v>1.0089999999999999</c:v>
                </c:pt>
                <c:pt idx="1">
                  <c:v>1.004</c:v>
                </c:pt>
                <c:pt idx="2">
                  <c:v>0.99299999999999999</c:v>
                </c:pt>
                <c:pt idx="3">
                  <c:v>-0.94099999999999995</c:v>
                </c:pt>
                <c:pt idx="4">
                  <c:v>-1.141</c:v>
                </c:pt>
                <c:pt idx="5">
                  <c:v>-1.6020000000000001</c:v>
                </c:pt>
                <c:pt idx="6">
                  <c:v>-1.8320000000000001</c:v>
                </c:pt>
                <c:pt idx="7">
                  <c:v>-1.891</c:v>
                </c:pt>
                <c:pt idx="8">
                  <c:v>-1.831</c:v>
                </c:pt>
                <c:pt idx="9">
                  <c:v>-1.651</c:v>
                </c:pt>
                <c:pt idx="10">
                  <c:v>-1.141</c:v>
                </c:pt>
                <c:pt idx="11">
                  <c:v>-0.751</c:v>
                </c:pt>
                <c:pt idx="12">
                  <c:v>0.75900000000000001</c:v>
                </c:pt>
                <c:pt idx="13">
                  <c:v>0.76400000000000001</c:v>
                </c:pt>
                <c:pt idx="14">
                  <c:v>0.76900000000000002</c:v>
                </c:pt>
              </c:numCache>
            </c:numRef>
          </c:yVal>
          <c:smooth val="0"/>
          <c:extLst>
            <c:ext xmlns:c16="http://schemas.microsoft.com/office/drawing/2014/chart" uri="{C3380CC4-5D6E-409C-BE32-E72D297353CC}">
              <c16:uniqueId val="{00000000-2AAA-41BB-A4DA-CA84C9E10C05}"/>
            </c:ext>
          </c:extLst>
        </c:ser>
        <c:ser>
          <c:idx val="1"/>
          <c:order val="1"/>
          <c:spPr>
            <a:ln w="12700">
              <a:solidFill>
                <a:srgbClr val="FF00FF"/>
              </a:solidFill>
              <a:prstDash val="solid"/>
            </a:ln>
          </c:spPr>
          <c:marker>
            <c:symbol val="none"/>
          </c:marker>
          <c:xVal>
            <c:numRef>
              <c:f>'[1]Bhangar khal (Data)'!$I$493:$I$517</c:f>
              <c:numCache>
                <c:formatCode>General</c:formatCode>
                <c:ptCount val="25"/>
                <c:pt idx="7">
                  <c:v>0</c:v>
                </c:pt>
                <c:pt idx="8">
                  <c:v>5</c:v>
                </c:pt>
                <c:pt idx="9">
                  <c:v>10</c:v>
                </c:pt>
                <c:pt idx="10">
                  <c:v>12</c:v>
                </c:pt>
                <c:pt idx="11">
                  <c:v>14</c:v>
                </c:pt>
                <c:pt idx="12">
                  <c:v>16</c:v>
                </c:pt>
                <c:pt idx="13">
                  <c:v>18</c:v>
                </c:pt>
                <c:pt idx="14">
                  <c:v>20</c:v>
                </c:pt>
                <c:pt idx="15">
                  <c:v>22</c:v>
                </c:pt>
                <c:pt idx="16">
                  <c:v>24</c:v>
                </c:pt>
                <c:pt idx="17">
                  <c:v>26</c:v>
                </c:pt>
                <c:pt idx="18">
                  <c:v>28</c:v>
                </c:pt>
                <c:pt idx="19">
                  <c:v>30</c:v>
                </c:pt>
                <c:pt idx="20">
                  <c:v>35</c:v>
                </c:pt>
                <c:pt idx="21">
                  <c:v>40</c:v>
                </c:pt>
              </c:numCache>
            </c:numRef>
          </c:xVal>
          <c:yVal>
            <c:numRef>
              <c:f>'[1]Bhangar khal (Data)'!$J$493:$J$517</c:f>
              <c:numCache>
                <c:formatCode>General</c:formatCode>
                <c:ptCount val="25"/>
                <c:pt idx="7">
                  <c:v>1.0089999999999999</c:v>
                </c:pt>
                <c:pt idx="8">
                  <c:v>1.004</c:v>
                </c:pt>
                <c:pt idx="9">
                  <c:v>0.99299999999999999</c:v>
                </c:pt>
                <c:pt idx="10">
                  <c:v>-0.94099999999999995</c:v>
                </c:pt>
                <c:pt idx="11">
                  <c:v>-1.141</c:v>
                </c:pt>
                <c:pt idx="12">
                  <c:v>-1.6020000000000001</c:v>
                </c:pt>
                <c:pt idx="13">
                  <c:v>-1.8320000000000001</c:v>
                </c:pt>
                <c:pt idx="14">
                  <c:v>-1.891</c:v>
                </c:pt>
                <c:pt idx="15">
                  <c:v>-1.831</c:v>
                </c:pt>
                <c:pt idx="16">
                  <c:v>-1.651</c:v>
                </c:pt>
                <c:pt idx="17">
                  <c:v>-1.141</c:v>
                </c:pt>
                <c:pt idx="18">
                  <c:v>-0.751</c:v>
                </c:pt>
                <c:pt idx="19">
                  <c:v>0.75900000000000001</c:v>
                </c:pt>
                <c:pt idx="20">
                  <c:v>0.76400000000000001</c:v>
                </c:pt>
                <c:pt idx="21">
                  <c:v>0.76900000000000002</c:v>
                </c:pt>
              </c:numCache>
            </c:numRef>
          </c:yVal>
          <c:smooth val="0"/>
          <c:extLst>
            <c:ext xmlns:c16="http://schemas.microsoft.com/office/drawing/2014/chart" uri="{C3380CC4-5D6E-409C-BE32-E72D297353CC}">
              <c16:uniqueId val="{00000001-2AAA-41BB-A4DA-CA84C9E10C05}"/>
            </c:ext>
          </c:extLst>
        </c:ser>
        <c:dLbls>
          <c:showLegendKey val="0"/>
          <c:showVal val="0"/>
          <c:showCatName val="0"/>
          <c:showSerName val="0"/>
          <c:showPercent val="0"/>
          <c:showBubbleSize val="0"/>
        </c:dLbls>
        <c:axId val="213947520"/>
        <c:axId val="213949056"/>
      </c:scatterChart>
      <c:valAx>
        <c:axId val="213947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49056"/>
        <c:crosses val="autoZero"/>
        <c:crossBetween val="midCat"/>
      </c:valAx>
      <c:valAx>
        <c:axId val="213949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947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(Data)'!$B$64:$B$79</c:f>
              <c:numCache>
                <c:formatCode>General</c:formatCode>
                <c:ptCount val="16"/>
                <c:pt idx="0">
                  <c:v>0</c:v>
                </c:pt>
                <c:pt idx="1">
                  <c:v>2</c:v>
                </c:pt>
                <c:pt idx="2">
                  <c:v>5</c:v>
                </c:pt>
                <c:pt idx="3">
                  <c:v>7</c:v>
                </c:pt>
                <c:pt idx="4">
                  <c:v>8</c:v>
                </c:pt>
                <c:pt idx="5">
                  <c:v>9</c:v>
                </c:pt>
                <c:pt idx="6">
                  <c:v>9.5</c:v>
                </c:pt>
                <c:pt idx="7">
                  <c:v>10</c:v>
                </c:pt>
                <c:pt idx="8">
                  <c:v>10.5</c:v>
                </c:pt>
                <c:pt idx="9">
                  <c:v>11</c:v>
                </c:pt>
                <c:pt idx="10">
                  <c:v>12</c:v>
                </c:pt>
                <c:pt idx="11">
                  <c:v>13</c:v>
                </c:pt>
                <c:pt idx="12">
                  <c:v>14</c:v>
                </c:pt>
                <c:pt idx="13">
                  <c:v>14</c:v>
                </c:pt>
                <c:pt idx="14">
                  <c:v>15</c:v>
                </c:pt>
                <c:pt idx="15">
                  <c:v>18</c:v>
                </c:pt>
              </c:numCache>
            </c:numRef>
          </c:xVal>
          <c:yVal>
            <c:numRef>
              <c:f>'[1]Bhangar khal (Data)'!$C$64:$C$79</c:f>
              <c:numCache>
                <c:formatCode>General</c:formatCode>
                <c:ptCount val="16"/>
                <c:pt idx="0">
                  <c:v>-0.92500000000000004</c:v>
                </c:pt>
                <c:pt idx="1">
                  <c:v>-0.71199999999999997</c:v>
                </c:pt>
                <c:pt idx="2">
                  <c:v>-0.45</c:v>
                </c:pt>
                <c:pt idx="3">
                  <c:v>0.314</c:v>
                </c:pt>
                <c:pt idx="4">
                  <c:v>0.312</c:v>
                </c:pt>
                <c:pt idx="5">
                  <c:v>-6.0999999999999999E-2</c:v>
                </c:pt>
                <c:pt idx="6">
                  <c:v>-0.311</c:v>
                </c:pt>
                <c:pt idx="7">
                  <c:v>-0.502</c:v>
                </c:pt>
                <c:pt idx="8">
                  <c:v>-0.55000000000000004</c:v>
                </c:pt>
                <c:pt idx="9">
                  <c:v>-0.501</c:v>
                </c:pt>
                <c:pt idx="10">
                  <c:v>-0.312</c:v>
                </c:pt>
                <c:pt idx="11">
                  <c:v>-0.06</c:v>
                </c:pt>
                <c:pt idx="12">
                  <c:v>0.48899999999999999</c:v>
                </c:pt>
                <c:pt idx="13">
                  <c:v>0.51500000000000001</c:v>
                </c:pt>
                <c:pt idx="14">
                  <c:v>2.08</c:v>
                </c:pt>
                <c:pt idx="15">
                  <c:v>2.0750000000000002</c:v>
                </c:pt>
              </c:numCache>
            </c:numRef>
          </c:yVal>
          <c:smooth val="0"/>
          <c:extLst>
            <c:ext xmlns:c16="http://schemas.microsoft.com/office/drawing/2014/chart" uri="{C3380CC4-5D6E-409C-BE32-E72D297353CC}">
              <c16:uniqueId val="{00000000-F7A7-4BE2-A995-F7E4822A076C}"/>
            </c:ext>
          </c:extLst>
        </c:ser>
        <c:ser>
          <c:idx val="1"/>
          <c:order val="1"/>
          <c:spPr>
            <a:ln w="12700">
              <a:solidFill>
                <a:srgbClr val="FF00FF"/>
              </a:solidFill>
              <a:prstDash val="solid"/>
            </a:ln>
          </c:spPr>
          <c:marker>
            <c:symbol val="none"/>
          </c:marker>
          <c:xVal>
            <c:numRef>
              <c:f>'[1]Bhangar khal (Data)'!$I$64:$I$79</c:f>
              <c:numCache>
                <c:formatCode>General</c:formatCode>
                <c:ptCount val="16"/>
                <c:pt idx="6">
                  <c:v>0</c:v>
                </c:pt>
                <c:pt idx="7">
                  <c:v>2</c:v>
                </c:pt>
                <c:pt idx="8">
                  <c:v>5</c:v>
                </c:pt>
                <c:pt idx="9">
                  <c:v>5.5</c:v>
                </c:pt>
                <c:pt idx="10">
                  <c:v>7.375</c:v>
                </c:pt>
                <c:pt idx="11">
                  <c:v>8.875</c:v>
                </c:pt>
                <c:pt idx="12">
                  <c:v>10.375</c:v>
                </c:pt>
                <c:pt idx="13">
                  <c:v>12.1</c:v>
                </c:pt>
                <c:pt idx="14">
                  <c:v>13</c:v>
                </c:pt>
                <c:pt idx="15">
                  <c:v>14</c:v>
                </c:pt>
              </c:numCache>
            </c:numRef>
          </c:xVal>
          <c:yVal>
            <c:numRef>
              <c:f>'[1]Bhangar khal (Data)'!$J$64:$J$79</c:f>
              <c:numCache>
                <c:formatCode>General</c:formatCode>
                <c:ptCount val="16"/>
                <c:pt idx="6">
                  <c:v>-0.92500000000000004</c:v>
                </c:pt>
                <c:pt idx="7">
                  <c:v>-0.71199999999999997</c:v>
                </c:pt>
                <c:pt idx="8">
                  <c:v>-0.45</c:v>
                </c:pt>
                <c:pt idx="9">
                  <c:v>-0.25</c:v>
                </c:pt>
                <c:pt idx="10">
                  <c:v>-1.5</c:v>
                </c:pt>
                <c:pt idx="11">
                  <c:v>-1.5</c:v>
                </c:pt>
                <c:pt idx="12">
                  <c:v>-1.5</c:v>
                </c:pt>
                <c:pt idx="13">
                  <c:v>-0.35</c:v>
                </c:pt>
                <c:pt idx="14">
                  <c:v>-0.06</c:v>
                </c:pt>
                <c:pt idx="15">
                  <c:v>0.48899999999999999</c:v>
                </c:pt>
              </c:numCache>
            </c:numRef>
          </c:yVal>
          <c:smooth val="0"/>
          <c:extLst>
            <c:ext xmlns:c16="http://schemas.microsoft.com/office/drawing/2014/chart" uri="{C3380CC4-5D6E-409C-BE32-E72D297353CC}">
              <c16:uniqueId val="{00000001-F7A7-4BE2-A995-F7E4822A076C}"/>
            </c:ext>
          </c:extLst>
        </c:ser>
        <c:dLbls>
          <c:showLegendKey val="0"/>
          <c:showVal val="0"/>
          <c:showCatName val="0"/>
          <c:showSerName val="0"/>
          <c:showPercent val="0"/>
          <c:showBubbleSize val="0"/>
        </c:dLbls>
        <c:axId val="211745024"/>
        <c:axId val="212602880"/>
      </c:scatterChart>
      <c:valAx>
        <c:axId val="211745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02880"/>
        <c:crosses val="autoZero"/>
        <c:crossBetween val="midCat"/>
      </c:valAx>
      <c:valAx>
        <c:axId val="212602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1745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(Data)'!$B$81:$B$94</c:f>
              <c:numCache>
                <c:formatCode>General</c:formatCode>
                <c:ptCount val="14"/>
                <c:pt idx="0">
                  <c:v>0</c:v>
                </c:pt>
                <c:pt idx="1">
                  <c:v>2</c:v>
                </c:pt>
                <c:pt idx="2">
                  <c:v>5</c:v>
                </c:pt>
                <c:pt idx="3">
                  <c:v>6</c:v>
                </c:pt>
                <c:pt idx="4">
                  <c:v>8</c:v>
                </c:pt>
                <c:pt idx="5">
                  <c:v>9</c:v>
                </c:pt>
                <c:pt idx="6">
                  <c:v>10</c:v>
                </c:pt>
                <c:pt idx="7">
                  <c:v>11</c:v>
                </c:pt>
                <c:pt idx="8">
                  <c:v>12</c:v>
                </c:pt>
                <c:pt idx="9">
                  <c:v>13</c:v>
                </c:pt>
                <c:pt idx="10">
                  <c:v>14</c:v>
                </c:pt>
                <c:pt idx="11">
                  <c:v>15</c:v>
                </c:pt>
                <c:pt idx="12">
                  <c:v>16</c:v>
                </c:pt>
                <c:pt idx="13">
                  <c:v>19</c:v>
                </c:pt>
              </c:numCache>
            </c:numRef>
          </c:xVal>
          <c:yVal>
            <c:numRef>
              <c:f>'[1]Bhangar khal (Data)'!$C$81:$C$94</c:f>
              <c:numCache>
                <c:formatCode>General</c:formatCode>
                <c:ptCount val="14"/>
                <c:pt idx="0">
                  <c:v>-1.1299999999999999</c:v>
                </c:pt>
                <c:pt idx="1">
                  <c:v>-0.73</c:v>
                </c:pt>
                <c:pt idx="2">
                  <c:v>-0.43</c:v>
                </c:pt>
                <c:pt idx="3">
                  <c:v>0.39500000000000002</c:v>
                </c:pt>
                <c:pt idx="4">
                  <c:v>0.40400000000000003</c:v>
                </c:pt>
                <c:pt idx="5">
                  <c:v>-0.14499999999999999</c:v>
                </c:pt>
                <c:pt idx="6">
                  <c:v>-0.39100000000000001</c:v>
                </c:pt>
                <c:pt idx="7">
                  <c:v>-0.58199999999999996</c:v>
                </c:pt>
                <c:pt idx="8">
                  <c:v>-0.62</c:v>
                </c:pt>
                <c:pt idx="9">
                  <c:v>-0.58099999999999996</c:v>
                </c:pt>
                <c:pt idx="10">
                  <c:v>-0.39200000000000002</c:v>
                </c:pt>
                <c:pt idx="11">
                  <c:v>-0.14000000000000001</c:v>
                </c:pt>
                <c:pt idx="12">
                  <c:v>1.88</c:v>
                </c:pt>
                <c:pt idx="13">
                  <c:v>1.8720000000000001</c:v>
                </c:pt>
              </c:numCache>
            </c:numRef>
          </c:yVal>
          <c:smooth val="0"/>
          <c:extLst>
            <c:ext xmlns:c16="http://schemas.microsoft.com/office/drawing/2014/chart" uri="{C3380CC4-5D6E-409C-BE32-E72D297353CC}">
              <c16:uniqueId val="{00000000-55A5-4125-89DA-1A98F1103A8A}"/>
            </c:ext>
          </c:extLst>
        </c:ser>
        <c:ser>
          <c:idx val="1"/>
          <c:order val="1"/>
          <c:spPr>
            <a:ln w="12700">
              <a:solidFill>
                <a:srgbClr val="FF00FF"/>
              </a:solidFill>
              <a:prstDash val="solid"/>
            </a:ln>
          </c:spPr>
          <c:marker>
            <c:symbol val="none"/>
          </c:marker>
          <c:xVal>
            <c:numRef>
              <c:f>'[1]Bhangar khal (Data)'!$I$82:$I$94</c:f>
              <c:numCache>
                <c:formatCode>General</c:formatCode>
                <c:ptCount val="13"/>
                <c:pt idx="0">
                  <c:v>2</c:v>
                </c:pt>
                <c:pt idx="1">
                  <c:v>5</c:v>
                </c:pt>
                <c:pt idx="2">
                  <c:v>6</c:v>
                </c:pt>
                <c:pt idx="3">
                  <c:v>6.5</c:v>
                </c:pt>
                <c:pt idx="4">
                  <c:v>9.3559999999999999</c:v>
                </c:pt>
                <c:pt idx="5">
                  <c:v>10.856</c:v>
                </c:pt>
                <c:pt idx="6">
                  <c:v>12.356</c:v>
                </c:pt>
                <c:pt idx="7">
                  <c:v>14.081</c:v>
                </c:pt>
                <c:pt idx="8">
                  <c:v>15</c:v>
                </c:pt>
                <c:pt idx="9">
                  <c:v>16</c:v>
                </c:pt>
                <c:pt idx="10">
                  <c:v>19</c:v>
                </c:pt>
              </c:numCache>
            </c:numRef>
          </c:xVal>
          <c:yVal>
            <c:numRef>
              <c:f>'[1]Bhangar khal (Data)'!$J$82:$J$94</c:f>
              <c:numCache>
                <c:formatCode>General</c:formatCode>
                <c:ptCount val="13"/>
                <c:pt idx="0">
                  <c:v>-0.73</c:v>
                </c:pt>
                <c:pt idx="1">
                  <c:v>-0.43</c:v>
                </c:pt>
                <c:pt idx="2">
                  <c:v>0.39500000000000002</c:v>
                </c:pt>
                <c:pt idx="3">
                  <c:v>0.40400000000000003</c:v>
                </c:pt>
                <c:pt idx="4">
                  <c:v>-1.5</c:v>
                </c:pt>
                <c:pt idx="5">
                  <c:v>-1.5</c:v>
                </c:pt>
                <c:pt idx="6">
                  <c:v>-1.5</c:v>
                </c:pt>
                <c:pt idx="7">
                  <c:v>-0.35</c:v>
                </c:pt>
                <c:pt idx="8">
                  <c:v>-0.14000000000000001</c:v>
                </c:pt>
                <c:pt idx="9">
                  <c:v>1.88</c:v>
                </c:pt>
                <c:pt idx="10">
                  <c:v>1.8720000000000001</c:v>
                </c:pt>
              </c:numCache>
            </c:numRef>
          </c:yVal>
          <c:smooth val="0"/>
          <c:extLst>
            <c:ext xmlns:c16="http://schemas.microsoft.com/office/drawing/2014/chart" uri="{C3380CC4-5D6E-409C-BE32-E72D297353CC}">
              <c16:uniqueId val="{00000001-55A5-4125-89DA-1A98F1103A8A}"/>
            </c:ext>
          </c:extLst>
        </c:ser>
        <c:dLbls>
          <c:showLegendKey val="0"/>
          <c:showVal val="0"/>
          <c:showCatName val="0"/>
          <c:showSerName val="0"/>
          <c:showPercent val="0"/>
          <c:showBubbleSize val="0"/>
        </c:dLbls>
        <c:axId val="212632320"/>
        <c:axId val="212633856"/>
      </c:scatterChart>
      <c:valAx>
        <c:axId val="212632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33856"/>
        <c:crosses val="autoZero"/>
        <c:crossBetween val="midCat"/>
      </c:valAx>
      <c:valAx>
        <c:axId val="212633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632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(Data)'!$B$96:$B$110</c:f>
              <c:numCache>
                <c:formatCode>General</c:formatCode>
                <c:ptCount val="15"/>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33</c:v>
                </c:pt>
              </c:numCache>
            </c:numRef>
          </c:xVal>
          <c:yVal>
            <c:numRef>
              <c:f>'[1]Bhangar khal (Data)'!$C$96:$C$110</c:f>
              <c:numCache>
                <c:formatCode>General</c:formatCode>
                <c:ptCount val="15"/>
                <c:pt idx="0">
                  <c:v>1.702</c:v>
                </c:pt>
                <c:pt idx="1">
                  <c:v>1.6930000000000001</c:v>
                </c:pt>
                <c:pt idx="2">
                  <c:v>-7.0000000000000001E-3</c:v>
                </c:pt>
                <c:pt idx="3">
                  <c:v>-0.158</c:v>
                </c:pt>
                <c:pt idx="4">
                  <c:v>-0.40699999999999997</c:v>
                </c:pt>
                <c:pt idx="5">
                  <c:v>-0.44800000000000001</c:v>
                </c:pt>
                <c:pt idx="6">
                  <c:v>-0.54800000000000004</c:v>
                </c:pt>
                <c:pt idx="7">
                  <c:v>-0.59899999999999998</c:v>
                </c:pt>
                <c:pt idx="8">
                  <c:v>-0.54900000000000004</c:v>
                </c:pt>
                <c:pt idx="9">
                  <c:v>-0.44900000000000001</c:v>
                </c:pt>
                <c:pt idx="10">
                  <c:v>-0.35799999999999998</c:v>
                </c:pt>
                <c:pt idx="11">
                  <c:v>-0.20699999999999999</c:v>
                </c:pt>
                <c:pt idx="12">
                  <c:v>-4.2000000000000003E-2</c:v>
                </c:pt>
                <c:pt idx="13">
                  <c:v>0.63300000000000001</c:v>
                </c:pt>
                <c:pt idx="14">
                  <c:v>0.628</c:v>
                </c:pt>
              </c:numCache>
            </c:numRef>
          </c:yVal>
          <c:smooth val="0"/>
          <c:extLst>
            <c:ext xmlns:c16="http://schemas.microsoft.com/office/drawing/2014/chart" uri="{C3380CC4-5D6E-409C-BE32-E72D297353CC}">
              <c16:uniqueId val="{00000000-2956-41D7-8F69-36A866C30732}"/>
            </c:ext>
          </c:extLst>
        </c:ser>
        <c:ser>
          <c:idx val="1"/>
          <c:order val="1"/>
          <c:spPr>
            <a:ln w="12700">
              <a:solidFill>
                <a:srgbClr val="FF00FF"/>
              </a:solidFill>
              <a:prstDash val="solid"/>
            </a:ln>
          </c:spPr>
          <c:marker>
            <c:symbol val="none"/>
          </c:marker>
          <c:xVal>
            <c:numRef>
              <c:f>'[1]Bhangar khal (Data)'!$I$96:$I$110</c:f>
              <c:numCache>
                <c:formatCode>General</c:formatCode>
                <c:ptCount val="15"/>
                <c:pt idx="4">
                  <c:v>0</c:v>
                </c:pt>
                <c:pt idx="5">
                  <c:v>4</c:v>
                </c:pt>
                <c:pt idx="6">
                  <c:v>6</c:v>
                </c:pt>
                <c:pt idx="7">
                  <c:v>8</c:v>
                </c:pt>
                <c:pt idx="8">
                  <c:v>10</c:v>
                </c:pt>
                <c:pt idx="9">
                  <c:v>12</c:v>
                </c:pt>
                <c:pt idx="10">
                  <c:v>14</c:v>
                </c:pt>
                <c:pt idx="11">
                  <c:v>15.428000000000001</c:v>
                </c:pt>
                <c:pt idx="12">
                  <c:v>16.928000000000001</c:v>
                </c:pt>
                <c:pt idx="13">
                  <c:v>18.428000000000001</c:v>
                </c:pt>
                <c:pt idx="14">
                  <c:v>19.928000000000001</c:v>
                </c:pt>
              </c:numCache>
            </c:numRef>
          </c:xVal>
          <c:yVal>
            <c:numRef>
              <c:f>'[1]Bhangar khal (Data)'!$J$96:$J$110</c:f>
              <c:numCache>
                <c:formatCode>General</c:formatCode>
                <c:ptCount val="15"/>
                <c:pt idx="4">
                  <c:v>1.702</c:v>
                </c:pt>
                <c:pt idx="5">
                  <c:v>1.6930000000000001</c:v>
                </c:pt>
                <c:pt idx="6">
                  <c:v>-7.0000000000000001E-3</c:v>
                </c:pt>
                <c:pt idx="7">
                  <c:v>-0.158</c:v>
                </c:pt>
                <c:pt idx="8">
                  <c:v>-0.40699999999999997</c:v>
                </c:pt>
                <c:pt idx="9">
                  <c:v>-0.44800000000000001</c:v>
                </c:pt>
                <c:pt idx="10">
                  <c:v>-0.54800000000000004</c:v>
                </c:pt>
                <c:pt idx="11">
                  <c:v>-1.5</c:v>
                </c:pt>
                <c:pt idx="12">
                  <c:v>-1.5</c:v>
                </c:pt>
                <c:pt idx="13">
                  <c:v>-1.5</c:v>
                </c:pt>
                <c:pt idx="14">
                  <c:v>-0.5</c:v>
                </c:pt>
              </c:numCache>
            </c:numRef>
          </c:yVal>
          <c:smooth val="0"/>
          <c:extLst>
            <c:ext xmlns:c16="http://schemas.microsoft.com/office/drawing/2014/chart" uri="{C3380CC4-5D6E-409C-BE32-E72D297353CC}">
              <c16:uniqueId val="{00000001-2956-41D7-8F69-36A866C30732}"/>
            </c:ext>
          </c:extLst>
        </c:ser>
        <c:dLbls>
          <c:showLegendKey val="0"/>
          <c:showVal val="0"/>
          <c:showCatName val="0"/>
          <c:showSerName val="0"/>
          <c:showPercent val="0"/>
          <c:showBubbleSize val="0"/>
        </c:dLbls>
        <c:axId val="212417536"/>
        <c:axId val="212419328"/>
      </c:scatterChart>
      <c:valAx>
        <c:axId val="212417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19328"/>
        <c:crosses val="autoZero"/>
        <c:crossBetween val="midCat"/>
      </c:valAx>
      <c:valAx>
        <c:axId val="212419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1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(Data)'!$B$112:$B$127</c:f>
              <c:numCache>
                <c:formatCode>General</c:formatCode>
                <c:ptCount val="16"/>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18</c:v>
                </c:pt>
              </c:numCache>
            </c:numRef>
          </c:xVal>
          <c:yVal>
            <c:numRef>
              <c:f>'[1]Bhangar khal (Data)'!$C$112:$C$127</c:f>
              <c:numCache>
                <c:formatCode>General</c:formatCode>
                <c:ptCount val="16"/>
                <c:pt idx="0">
                  <c:v>-0.70299999999999996</c:v>
                </c:pt>
                <c:pt idx="1">
                  <c:v>-0.39700000000000002</c:v>
                </c:pt>
                <c:pt idx="2">
                  <c:v>0.38500000000000001</c:v>
                </c:pt>
                <c:pt idx="3">
                  <c:v>1.8680000000000001</c:v>
                </c:pt>
                <c:pt idx="4">
                  <c:v>1.873</c:v>
                </c:pt>
                <c:pt idx="5">
                  <c:v>0.14199999999999999</c:v>
                </c:pt>
                <c:pt idx="6">
                  <c:v>-0.112</c:v>
                </c:pt>
                <c:pt idx="7">
                  <c:v>-0.307</c:v>
                </c:pt>
                <c:pt idx="8">
                  <c:v>-0.44800000000000001</c:v>
                </c:pt>
                <c:pt idx="9">
                  <c:v>-0.497</c:v>
                </c:pt>
                <c:pt idx="10">
                  <c:v>-0.44900000000000001</c:v>
                </c:pt>
                <c:pt idx="11">
                  <c:v>-0.28699999999999998</c:v>
                </c:pt>
                <c:pt idx="12">
                  <c:v>-5.8000000000000003E-2</c:v>
                </c:pt>
                <c:pt idx="13">
                  <c:v>0.188</c:v>
                </c:pt>
                <c:pt idx="14">
                  <c:v>1.8180000000000001</c:v>
                </c:pt>
                <c:pt idx="15">
                  <c:v>1.8149999999999999</c:v>
                </c:pt>
              </c:numCache>
            </c:numRef>
          </c:yVal>
          <c:smooth val="0"/>
          <c:extLst>
            <c:ext xmlns:c16="http://schemas.microsoft.com/office/drawing/2014/chart" uri="{C3380CC4-5D6E-409C-BE32-E72D297353CC}">
              <c16:uniqueId val="{00000000-4E3B-4CEE-9629-C05D33128749}"/>
            </c:ext>
          </c:extLst>
        </c:ser>
        <c:ser>
          <c:idx val="1"/>
          <c:order val="1"/>
          <c:spPr>
            <a:ln w="12700">
              <a:solidFill>
                <a:srgbClr val="FF00FF"/>
              </a:solidFill>
              <a:prstDash val="solid"/>
            </a:ln>
          </c:spPr>
          <c:marker>
            <c:symbol val="none"/>
          </c:marker>
          <c:xVal>
            <c:numRef>
              <c:f>'[1]Bhangar khal (Data)'!$I$113:$I$127</c:f>
              <c:numCache>
                <c:formatCode>General</c:formatCode>
                <c:ptCount val="15"/>
                <c:pt idx="0">
                  <c:v>2</c:v>
                </c:pt>
                <c:pt idx="1">
                  <c:v>3</c:v>
                </c:pt>
                <c:pt idx="2">
                  <c:v>4</c:v>
                </c:pt>
                <c:pt idx="3">
                  <c:v>5</c:v>
                </c:pt>
                <c:pt idx="4">
                  <c:v>6</c:v>
                </c:pt>
                <c:pt idx="5">
                  <c:v>8.463000000000001</c:v>
                </c:pt>
                <c:pt idx="6">
                  <c:v>9.963000000000001</c:v>
                </c:pt>
                <c:pt idx="7">
                  <c:v>11.463000000000001</c:v>
                </c:pt>
                <c:pt idx="8">
                  <c:v>13.863000000000001</c:v>
                </c:pt>
                <c:pt idx="9">
                  <c:v>14</c:v>
                </c:pt>
                <c:pt idx="10">
                  <c:v>15</c:v>
                </c:pt>
                <c:pt idx="11">
                  <c:v>18</c:v>
                </c:pt>
              </c:numCache>
            </c:numRef>
          </c:xVal>
          <c:yVal>
            <c:numRef>
              <c:f>'[1]Bhangar khal (Data)'!$J$113:$J$127</c:f>
              <c:numCache>
                <c:formatCode>General</c:formatCode>
                <c:ptCount val="15"/>
                <c:pt idx="0">
                  <c:v>-0.39700000000000002</c:v>
                </c:pt>
                <c:pt idx="1">
                  <c:v>0.38500000000000001</c:v>
                </c:pt>
                <c:pt idx="2">
                  <c:v>1.8680000000000001</c:v>
                </c:pt>
                <c:pt idx="3">
                  <c:v>1.873</c:v>
                </c:pt>
                <c:pt idx="4">
                  <c:v>0.14199999999999999</c:v>
                </c:pt>
                <c:pt idx="5">
                  <c:v>-1.5</c:v>
                </c:pt>
                <c:pt idx="6">
                  <c:v>-1.5</c:v>
                </c:pt>
                <c:pt idx="7">
                  <c:v>-1.5</c:v>
                </c:pt>
                <c:pt idx="8">
                  <c:v>0.1</c:v>
                </c:pt>
                <c:pt idx="9">
                  <c:v>0.188</c:v>
                </c:pt>
                <c:pt idx="10">
                  <c:v>1.8180000000000001</c:v>
                </c:pt>
                <c:pt idx="11">
                  <c:v>1.8149999999999999</c:v>
                </c:pt>
              </c:numCache>
            </c:numRef>
          </c:yVal>
          <c:smooth val="0"/>
          <c:extLst>
            <c:ext xmlns:c16="http://schemas.microsoft.com/office/drawing/2014/chart" uri="{C3380CC4-5D6E-409C-BE32-E72D297353CC}">
              <c16:uniqueId val="{00000001-4E3B-4CEE-9629-C05D33128749}"/>
            </c:ext>
          </c:extLst>
        </c:ser>
        <c:dLbls>
          <c:showLegendKey val="0"/>
          <c:showVal val="0"/>
          <c:showCatName val="0"/>
          <c:showSerName val="0"/>
          <c:showPercent val="0"/>
          <c:showBubbleSize val="0"/>
        </c:dLbls>
        <c:axId val="212452864"/>
        <c:axId val="212454400"/>
      </c:scatterChart>
      <c:valAx>
        <c:axId val="212452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54400"/>
        <c:crosses val="autoZero"/>
        <c:crossBetween val="midCat"/>
      </c:valAx>
      <c:valAx>
        <c:axId val="212454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452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(Data)'!$B$129:$B$143</c:f>
              <c:numCache>
                <c:formatCode>General</c:formatCode>
                <c:ptCount val="15"/>
                <c:pt idx="0">
                  <c:v>0</c:v>
                </c:pt>
                <c:pt idx="1">
                  <c:v>5</c:v>
                </c:pt>
                <c:pt idx="2">
                  <c:v>10</c:v>
                </c:pt>
                <c:pt idx="3">
                  <c:v>11</c:v>
                </c:pt>
                <c:pt idx="4">
                  <c:v>12</c:v>
                </c:pt>
                <c:pt idx="5">
                  <c:v>13</c:v>
                </c:pt>
                <c:pt idx="6">
                  <c:v>14</c:v>
                </c:pt>
                <c:pt idx="7">
                  <c:v>15</c:v>
                </c:pt>
                <c:pt idx="8">
                  <c:v>16</c:v>
                </c:pt>
                <c:pt idx="9">
                  <c:v>17</c:v>
                </c:pt>
                <c:pt idx="10">
                  <c:v>18</c:v>
                </c:pt>
                <c:pt idx="11">
                  <c:v>19</c:v>
                </c:pt>
                <c:pt idx="12">
                  <c:v>20</c:v>
                </c:pt>
                <c:pt idx="13">
                  <c:v>23</c:v>
                </c:pt>
              </c:numCache>
            </c:numRef>
          </c:xVal>
          <c:yVal>
            <c:numRef>
              <c:f>'[1]Bhangar khal (Data)'!$C$129:$C$143</c:f>
              <c:numCache>
                <c:formatCode>General</c:formatCode>
                <c:ptCount val="15"/>
                <c:pt idx="0">
                  <c:v>0.39300000000000002</c:v>
                </c:pt>
                <c:pt idx="1">
                  <c:v>0.36799999999999999</c:v>
                </c:pt>
                <c:pt idx="2">
                  <c:v>0.35299999999999998</c:v>
                </c:pt>
                <c:pt idx="3">
                  <c:v>0.24199999999999999</c:v>
                </c:pt>
                <c:pt idx="4">
                  <c:v>0.13300000000000001</c:v>
                </c:pt>
                <c:pt idx="5">
                  <c:v>-5.8000000000000003E-2</c:v>
                </c:pt>
                <c:pt idx="6">
                  <c:v>-0.28899999999999998</c:v>
                </c:pt>
                <c:pt idx="7">
                  <c:v>-0.34699999999999998</c:v>
                </c:pt>
                <c:pt idx="8">
                  <c:v>-0.29699999999999999</c:v>
                </c:pt>
                <c:pt idx="9">
                  <c:v>-5.8999999999999997E-2</c:v>
                </c:pt>
                <c:pt idx="10">
                  <c:v>0.128</c:v>
                </c:pt>
                <c:pt idx="11">
                  <c:v>0.28799999999999998</c:v>
                </c:pt>
                <c:pt idx="12">
                  <c:v>1.7929999999999999</c:v>
                </c:pt>
                <c:pt idx="13">
                  <c:v>1.8029999999999999</c:v>
                </c:pt>
              </c:numCache>
            </c:numRef>
          </c:yVal>
          <c:smooth val="0"/>
          <c:extLst>
            <c:ext xmlns:c16="http://schemas.microsoft.com/office/drawing/2014/chart" uri="{C3380CC4-5D6E-409C-BE32-E72D297353CC}">
              <c16:uniqueId val="{00000000-5662-4B93-9FA8-F3635A827287}"/>
            </c:ext>
          </c:extLst>
        </c:ser>
        <c:ser>
          <c:idx val="1"/>
          <c:order val="1"/>
          <c:spPr>
            <a:ln w="12700">
              <a:solidFill>
                <a:srgbClr val="FF00FF"/>
              </a:solidFill>
              <a:prstDash val="solid"/>
            </a:ln>
          </c:spPr>
          <c:marker>
            <c:symbol val="none"/>
          </c:marker>
          <c:xVal>
            <c:numRef>
              <c:f>'[1]Bhangar khal (Data)'!$I$129:$I$143</c:f>
              <c:numCache>
                <c:formatCode>General</c:formatCode>
                <c:ptCount val="15"/>
                <c:pt idx="6">
                  <c:v>0</c:v>
                </c:pt>
                <c:pt idx="7">
                  <c:v>5</c:v>
                </c:pt>
                <c:pt idx="8">
                  <c:v>10</c:v>
                </c:pt>
                <c:pt idx="9">
                  <c:v>12.779500000000001</c:v>
                </c:pt>
                <c:pt idx="10">
                  <c:v>14.279500000000001</c:v>
                </c:pt>
                <c:pt idx="11">
                  <c:v>15.779500000000001</c:v>
                </c:pt>
                <c:pt idx="12">
                  <c:v>18.329499999999999</c:v>
                </c:pt>
                <c:pt idx="13">
                  <c:v>19</c:v>
                </c:pt>
                <c:pt idx="14">
                  <c:v>20</c:v>
                </c:pt>
              </c:numCache>
            </c:numRef>
          </c:xVal>
          <c:yVal>
            <c:numRef>
              <c:f>'[1]Bhangar khal (Data)'!$J$129:$J$143</c:f>
              <c:numCache>
                <c:formatCode>General</c:formatCode>
                <c:ptCount val="15"/>
                <c:pt idx="6">
                  <c:v>0.39300000000000002</c:v>
                </c:pt>
                <c:pt idx="7">
                  <c:v>0.36799999999999999</c:v>
                </c:pt>
                <c:pt idx="8">
                  <c:v>0.35299999999999998</c:v>
                </c:pt>
                <c:pt idx="9">
                  <c:v>-1.5</c:v>
                </c:pt>
                <c:pt idx="10">
                  <c:v>-1.5</c:v>
                </c:pt>
                <c:pt idx="11">
                  <c:v>-1.5</c:v>
                </c:pt>
                <c:pt idx="12">
                  <c:v>0.2</c:v>
                </c:pt>
                <c:pt idx="13">
                  <c:v>0.28799999999999998</c:v>
                </c:pt>
                <c:pt idx="14">
                  <c:v>1.7929999999999999</c:v>
                </c:pt>
              </c:numCache>
            </c:numRef>
          </c:yVal>
          <c:smooth val="0"/>
          <c:extLst>
            <c:ext xmlns:c16="http://schemas.microsoft.com/office/drawing/2014/chart" uri="{C3380CC4-5D6E-409C-BE32-E72D297353CC}">
              <c16:uniqueId val="{00000001-5662-4B93-9FA8-F3635A827287}"/>
            </c:ext>
          </c:extLst>
        </c:ser>
        <c:dLbls>
          <c:showLegendKey val="0"/>
          <c:showVal val="0"/>
          <c:showCatName val="0"/>
          <c:showSerName val="0"/>
          <c:showPercent val="0"/>
          <c:showBubbleSize val="0"/>
        </c:dLbls>
        <c:axId val="212942848"/>
        <c:axId val="212944384"/>
      </c:scatterChart>
      <c:valAx>
        <c:axId val="212942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44384"/>
        <c:crosses val="autoZero"/>
        <c:crossBetween val="midCat"/>
      </c:valAx>
      <c:valAx>
        <c:axId val="212944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42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'[1]Bhangar khal (Data)'!$B$145:$B$158</c:f>
              <c:numCache>
                <c:formatCode>General</c:formatCode>
                <c:ptCount val="14"/>
                <c:pt idx="0">
                  <c:v>0</c:v>
                </c:pt>
                <c:pt idx="1">
                  <c:v>5</c:v>
                </c:pt>
                <c:pt idx="2">
                  <c:v>10</c:v>
                </c:pt>
                <c:pt idx="3">
                  <c:v>11</c:v>
                </c:pt>
                <c:pt idx="4">
                  <c:v>12</c:v>
                </c:pt>
                <c:pt idx="5">
                  <c:v>12.5</c:v>
                </c:pt>
                <c:pt idx="6">
                  <c:v>13</c:v>
                </c:pt>
                <c:pt idx="7">
                  <c:v>13.5</c:v>
                </c:pt>
                <c:pt idx="8">
                  <c:v>14</c:v>
                </c:pt>
                <c:pt idx="9">
                  <c:v>15</c:v>
                </c:pt>
                <c:pt idx="10">
                  <c:v>16</c:v>
                </c:pt>
                <c:pt idx="11">
                  <c:v>20</c:v>
                </c:pt>
                <c:pt idx="12">
                  <c:v>25</c:v>
                </c:pt>
              </c:numCache>
            </c:numRef>
          </c:xVal>
          <c:yVal>
            <c:numRef>
              <c:f>'[1]Bhangar khal (Data)'!$C$145:$C$158</c:f>
              <c:numCache>
                <c:formatCode>General</c:formatCode>
                <c:ptCount val="14"/>
                <c:pt idx="0">
                  <c:v>0.40500000000000003</c:v>
                </c:pt>
                <c:pt idx="1">
                  <c:v>0.40400000000000003</c:v>
                </c:pt>
                <c:pt idx="2">
                  <c:v>0.39500000000000002</c:v>
                </c:pt>
                <c:pt idx="3">
                  <c:v>-1.4999999999999999E-2</c:v>
                </c:pt>
                <c:pt idx="4">
                  <c:v>-0.18</c:v>
                </c:pt>
                <c:pt idx="5">
                  <c:v>-0.35899999999999999</c:v>
                </c:pt>
                <c:pt idx="6">
                  <c:v>-0.40500000000000003</c:v>
                </c:pt>
                <c:pt idx="7">
                  <c:v>-0.36</c:v>
                </c:pt>
                <c:pt idx="8">
                  <c:v>-0.16600000000000001</c:v>
                </c:pt>
                <c:pt idx="9">
                  <c:v>-3.5999999999999997E-2</c:v>
                </c:pt>
                <c:pt idx="10">
                  <c:v>0.185</c:v>
                </c:pt>
                <c:pt idx="11">
                  <c:v>0.19</c:v>
                </c:pt>
                <c:pt idx="12">
                  <c:v>0.19500000000000001</c:v>
                </c:pt>
              </c:numCache>
            </c:numRef>
          </c:yVal>
          <c:smooth val="0"/>
          <c:extLst>
            <c:ext xmlns:c16="http://schemas.microsoft.com/office/drawing/2014/chart" uri="{C3380CC4-5D6E-409C-BE32-E72D297353CC}">
              <c16:uniqueId val="{00000000-6210-4AEA-9B05-6D9D89FFD548}"/>
            </c:ext>
          </c:extLst>
        </c:ser>
        <c:ser>
          <c:idx val="1"/>
          <c:order val="1"/>
          <c:spPr>
            <a:ln w="12700">
              <a:solidFill>
                <a:srgbClr val="FF00FF"/>
              </a:solidFill>
              <a:prstDash val="solid"/>
            </a:ln>
          </c:spPr>
          <c:marker>
            <c:symbol val="none"/>
          </c:marker>
          <c:xVal>
            <c:numRef>
              <c:f>'[1]Bhangar khal (Data)'!$I$145:$I$158</c:f>
              <c:numCache>
                <c:formatCode>General</c:formatCode>
                <c:ptCount val="14"/>
                <c:pt idx="7">
                  <c:v>0</c:v>
                </c:pt>
                <c:pt idx="8">
                  <c:v>5</c:v>
                </c:pt>
                <c:pt idx="9">
                  <c:v>8.8000000000000007</c:v>
                </c:pt>
                <c:pt idx="10">
                  <c:v>11.642500000000002</c:v>
                </c:pt>
                <c:pt idx="11">
                  <c:v>13.142500000000002</c:v>
                </c:pt>
                <c:pt idx="12">
                  <c:v>14.642500000000002</c:v>
                </c:pt>
                <c:pt idx="13">
                  <c:v>17.162500000000001</c:v>
                </c:pt>
              </c:numCache>
            </c:numRef>
          </c:xVal>
          <c:yVal>
            <c:numRef>
              <c:f>'[1]Bhangar khal (Data)'!$J$145:$J$158</c:f>
              <c:numCache>
                <c:formatCode>General</c:formatCode>
                <c:ptCount val="14"/>
                <c:pt idx="7">
                  <c:v>0.40500000000000003</c:v>
                </c:pt>
                <c:pt idx="8">
                  <c:v>0.40400000000000003</c:v>
                </c:pt>
                <c:pt idx="9">
                  <c:v>0.39500000000000002</c:v>
                </c:pt>
                <c:pt idx="10">
                  <c:v>-1.5</c:v>
                </c:pt>
                <c:pt idx="11">
                  <c:v>-1.5</c:v>
                </c:pt>
                <c:pt idx="12">
                  <c:v>-1.5</c:v>
                </c:pt>
                <c:pt idx="13">
                  <c:v>0.18</c:v>
                </c:pt>
              </c:numCache>
            </c:numRef>
          </c:yVal>
          <c:smooth val="0"/>
          <c:extLst>
            <c:ext xmlns:c16="http://schemas.microsoft.com/office/drawing/2014/chart" uri="{C3380CC4-5D6E-409C-BE32-E72D297353CC}">
              <c16:uniqueId val="{00000001-6210-4AEA-9B05-6D9D89FFD548}"/>
            </c:ext>
          </c:extLst>
        </c:ser>
        <c:dLbls>
          <c:showLegendKey val="0"/>
          <c:showVal val="0"/>
          <c:showCatName val="0"/>
          <c:showSerName val="0"/>
          <c:showPercent val="0"/>
          <c:showBubbleSize val="0"/>
        </c:dLbls>
        <c:axId val="212977920"/>
        <c:axId val="212987904"/>
      </c:scatterChart>
      <c:valAx>
        <c:axId val="212977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87904"/>
        <c:crosses val="autoZero"/>
        <c:crossBetween val="midCat"/>
      </c:valAx>
      <c:valAx>
        <c:axId val="212987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977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13</xdr:col>
      <xdr:colOff>178414</xdr:colOff>
      <xdr:row>5</xdr:row>
      <xdr:rowOff>38817</xdr:rowOff>
    </xdr:from>
    <xdr:to>
      <xdr:col>19</xdr:col>
      <xdr:colOff>163973</xdr:colOff>
      <xdr:row>16</xdr:row>
      <xdr:rowOff>90236</xdr:rowOff>
    </xdr:to>
    <xdr:graphicFrame macro="">
      <xdr:nvGraphicFramePr>
        <xdr:cNvPr id="2" name="Chart 152">
          <a:extLst>
            <a:ext uri="{FF2B5EF4-FFF2-40B4-BE49-F238E27FC236}">
              <a16:creationId xmlns:a16="http://schemas.microsoft.com/office/drawing/2014/main" id="{C944D3D0-AA6E-420A-AB01-1BBCE92A6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21</xdr:row>
      <xdr:rowOff>38817</xdr:rowOff>
    </xdr:from>
    <xdr:to>
      <xdr:col>19</xdr:col>
      <xdr:colOff>163973</xdr:colOff>
      <xdr:row>35</xdr:row>
      <xdr:rowOff>0</xdr:rowOff>
    </xdr:to>
    <xdr:graphicFrame macro="">
      <xdr:nvGraphicFramePr>
        <xdr:cNvPr id="3" name="Chart 152">
          <a:extLst>
            <a:ext uri="{FF2B5EF4-FFF2-40B4-BE49-F238E27FC236}">
              <a16:creationId xmlns:a16="http://schemas.microsoft.com/office/drawing/2014/main" id="{3854DE66-D7FB-4C9F-9978-ED59AA734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178414</xdr:colOff>
      <xdr:row>40</xdr:row>
      <xdr:rowOff>38817</xdr:rowOff>
    </xdr:from>
    <xdr:to>
      <xdr:col>19</xdr:col>
      <xdr:colOff>163973</xdr:colOff>
      <xdr:row>54</xdr:row>
      <xdr:rowOff>0</xdr:rowOff>
    </xdr:to>
    <xdr:graphicFrame macro="">
      <xdr:nvGraphicFramePr>
        <xdr:cNvPr id="4" name="Chart 152">
          <a:extLst>
            <a:ext uri="{FF2B5EF4-FFF2-40B4-BE49-F238E27FC236}">
              <a16:creationId xmlns:a16="http://schemas.microsoft.com/office/drawing/2014/main" id="{F8250347-1925-42BC-83F1-903B3A73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5" name="Chart 152">
          <a:extLst>
            <a:ext uri="{FF2B5EF4-FFF2-40B4-BE49-F238E27FC236}">
              <a16:creationId xmlns:a16="http://schemas.microsoft.com/office/drawing/2014/main" id="{B132C0BF-F21E-4885-9390-677C2926D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81</xdr:row>
      <xdr:rowOff>38817</xdr:rowOff>
    </xdr:from>
    <xdr:to>
      <xdr:col>19</xdr:col>
      <xdr:colOff>163973</xdr:colOff>
      <xdr:row>94</xdr:row>
      <xdr:rowOff>0</xdr:rowOff>
    </xdr:to>
    <xdr:graphicFrame macro="">
      <xdr:nvGraphicFramePr>
        <xdr:cNvPr id="6" name="Chart 152">
          <a:extLst>
            <a:ext uri="{FF2B5EF4-FFF2-40B4-BE49-F238E27FC236}">
              <a16:creationId xmlns:a16="http://schemas.microsoft.com/office/drawing/2014/main" id="{24407637-CD47-458F-814A-93DDBEC91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96</xdr:row>
      <xdr:rowOff>38817</xdr:rowOff>
    </xdr:from>
    <xdr:to>
      <xdr:col>19</xdr:col>
      <xdr:colOff>163973</xdr:colOff>
      <xdr:row>110</xdr:row>
      <xdr:rowOff>0</xdr:rowOff>
    </xdr:to>
    <xdr:graphicFrame macro="">
      <xdr:nvGraphicFramePr>
        <xdr:cNvPr id="7" name="Chart 152">
          <a:extLst>
            <a:ext uri="{FF2B5EF4-FFF2-40B4-BE49-F238E27FC236}">
              <a16:creationId xmlns:a16="http://schemas.microsoft.com/office/drawing/2014/main" id="{7B9AEEB4-AE2C-4AD7-A252-F1D17A84E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112</xdr:row>
      <xdr:rowOff>38817</xdr:rowOff>
    </xdr:from>
    <xdr:to>
      <xdr:col>19</xdr:col>
      <xdr:colOff>163973</xdr:colOff>
      <xdr:row>126</xdr:row>
      <xdr:rowOff>0</xdr:rowOff>
    </xdr:to>
    <xdr:graphicFrame macro="">
      <xdr:nvGraphicFramePr>
        <xdr:cNvPr id="8" name="Chart 152">
          <a:extLst>
            <a:ext uri="{FF2B5EF4-FFF2-40B4-BE49-F238E27FC236}">
              <a16:creationId xmlns:a16="http://schemas.microsoft.com/office/drawing/2014/main" id="{58AB602C-2723-43DC-8AD9-092FFED6F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148335</xdr:colOff>
      <xdr:row>128</xdr:row>
      <xdr:rowOff>0</xdr:rowOff>
    </xdr:from>
    <xdr:to>
      <xdr:col>19</xdr:col>
      <xdr:colOff>133894</xdr:colOff>
      <xdr:row>141</xdr:row>
      <xdr:rowOff>120315</xdr:rowOff>
    </xdr:to>
    <xdr:graphicFrame macro="">
      <xdr:nvGraphicFramePr>
        <xdr:cNvPr id="9" name="Chart 152">
          <a:extLst>
            <a:ext uri="{FF2B5EF4-FFF2-40B4-BE49-F238E27FC236}">
              <a16:creationId xmlns:a16="http://schemas.microsoft.com/office/drawing/2014/main" id="{AED29762-D1A5-4D4F-A5FA-9EB71C38F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145</xdr:row>
      <xdr:rowOff>38817</xdr:rowOff>
    </xdr:from>
    <xdr:to>
      <xdr:col>19</xdr:col>
      <xdr:colOff>163973</xdr:colOff>
      <xdr:row>158</xdr:row>
      <xdr:rowOff>0</xdr:rowOff>
    </xdr:to>
    <xdr:graphicFrame macro="">
      <xdr:nvGraphicFramePr>
        <xdr:cNvPr id="10" name="Chart 152">
          <a:extLst>
            <a:ext uri="{FF2B5EF4-FFF2-40B4-BE49-F238E27FC236}">
              <a16:creationId xmlns:a16="http://schemas.microsoft.com/office/drawing/2014/main" id="{99F52DE2-31A9-4D4F-9267-CF0F605AF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174</xdr:row>
      <xdr:rowOff>0</xdr:rowOff>
    </xdr:to>
    <xdr:graphicFrame macro="">
      <xdr:nvGraphicFramePr>
        <xdr:cNvPr id="11" name="Chart 152">
          <a:extLst>
            <a:ext uri="{FF2B5EF4-FFF2-40B4-BE49-F238E27FC236}">
              <a16:creationId xmlns:a16="http://schemas.microsoft.com/office/drawing/2014/main" id="{372C7F5A-3D52-4A71-BE76-81D507BB0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177</xdr:row>
      <xdr:rowOff>38817</xdr:rowOff>
    </xdr:from>
    <xdr:to>
      <xdr:col>19</xdr:col>
      <xdr:colOff>163973</xdr:colOff>
      <xdr:row>191</xdr:row>
      <xdr:rowOff>0</xdr:rowOff>
    </xdr:to>
    <xdr:graphicFrame macro="">
      <xdr:nvGraphicFramePr>
        <xdr:cNvPr id="12" name="Chart 152">
          <a:extLst>
            <a:ext uri="{FF2B5EF4-FFF2-40B4-BE49-F238E27FC236}">
              <a16:creationId xmlns:a16="http://schemas.microsoft.com/office/drawing/2014/main" id="{FF0F8147-68FA-4F50-A88F-E594B418C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208</xdr:row>
      <xdr:rowOff>0</xdr:rowOff>
    </xdr:to>
    <xdr:graphicFrame macro="">
      <xdr:nvGraphicFramePr>
        <xdr:cNvPr id="13" name="Chart 152">
          <a:extLst>
            <a:ext uri="{FF2B5EF4-FFF2-40B4-BE49-F238E27FC236}">
              <a16:creationId xmlns:a16="http://schemas.microsoft.com/office/drawing/2014/main" id="{E02A4534-6C22-4778-985A-AD8539F0F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211</xdr:row>
      <xdr:rowOff>38817</xdr:rowOff>
    </xdr:from>
    <xdr:to>
      <xdr:col>19</xdr:col>
      <xdr:colOff>163973</xdr:colOff>
      <xdr:row>224</xdr:row>
      <xdr:rowOff>0</xdr:rowOff>
    </xdr:to>
    <xdr:graphicFrame macro="">
      <xdr:nvGraphicFramePr>
        <xdr:cNvPr id="14" name="Chart 152">
          <a:extLst>
            <a:ext uri="{FF2B5EF4-FFF2-40B4-BE49-F238E27FC236}">
              <a16:creationId xmlns:a16="http://schemas.microsoft.com/office/drawing/2014/main" id="{570C3133-6EA9-49ED-8368-096DA142F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226</xdr:row>
      <xdr:rowOff>38817</xdr:rowOff>
    </xdr:from>
    <xdr:to>
      <xdr:col>19</xdr:col>
      <xdr:colOff>163973</xdr:colOff>
      <xdr:row>239</xdr:row>
      <xdr:rowOff>0</xdr:rowOff>
    </xdr:to>
    <xdr:graphicFrame macro="">
      <xdr:nvGraphicFramePr>
        <xdr:cNvPr id="15" name="Chart 152">
          <a:extLst>
            <a:ext uri="{FF2B5EF4-FFF2-40B4-BE49-F238E27FC236}">
              <a16:creationId xmlns:a16="http://schemas.microsoft.com/office/drawing/2014/main" id="{46C361AC-960B-4182-B556-CEE5767F7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242</xdr:row>
      <xdr:rowOff>38817</xdr:rowOff>
    </xdr:from>
    <xdr:to>
      <xdr:col>19</xdr:col>
      <xdr:colOff>163973</xdr:colOff>
      <xdr:row>256</xdr:row>
      <xdr:rowOff>0</xdr:rowOff>
    </xdr:to>
    <xdr:graphicFrame macro="">
      <xdr:nvGraphicFramePr>
        <xdr:cNvPr id="16" name="Chart 152">
          <a:extLst>
            <a:ext uri="{FF2B5EF4-FFF2-40B4-BE49-F238E27FC236}">
              <a16:creationId xmlns:a16="http://schemas.microsoft.com/office/drawing/2014/main" id="{35AC33BA-03B8-4A04-AE96-3C34B542F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178414</xdr:colOff>
      <xdr:row>261</xdr:row>
      <xdr:rowOff>38818</xdr:rowOff>
    </xdr:from>
    <xdr:to>
      <xdr:col>19</xdr:col>
      <xdr:colOff>163973</xdr:colOff>
      <xdr:row>272</xdr:row>
      <xdr:rowOff>110291</xdr:rowOff>
    </xdr:to>
    <xdr:graphicFrame macro="">
      <xdr:nvGraphicFramePr>
        <xdr:cNvPr id="17" name="Chart 152">
          <a:extLst>
            <a:ext uri="{FF2B5EF4-FFF2-40B4-BE49-F238E27FC236}">
              <a16:creationId xmlns:a16="http://schemas.microsoft.com/office/drawing/2014/main" id="{4083B593-9738-4A02-876B-5D1CCE41C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158362</xdr:colOff>
      <xdr:row>275</xdr:row>
      <xdr:rowOff>28791</xdr:rowOff>
    </xdr:from>
    <xdr:to>
      <xdr:col>19</xdr:col>
      <xdr:colOff>143921</xdr:colOff>
      <xdr:row>288</xdr:row>
      <xdr:rowOff>150395</xdr:rowOff>
    </xdr:to>
    <xdr:graphicFrame macro="">
      <xdr:nvGraphicFramePr>
        <xdr:cNvPr id="18" name="Chart 152">
          <a:extLst>
            <a:ext uri="{FF2B5EF4-FFF2-40B4-BE49-F238E27FC236}">
              <a16:creationId xmlns:a16="http://schemas.microsoft.com/office/drawing/2014/main" id="{64E89D76-F9E0-4CA9-B744-D9940D4BA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178414</xdr:colOff>
      <xdr:row>292</xdr:row>
      <xdr:rowOff>18764</xdr:rowOff>
    </xdr:from>
    <xdr:to>
      <xdr:col>19</xdr:col>
      <xdr:colOff>163973</xdr:colOff>
      <xdr:row>303</xdr:row>
      <xdr:rowOff>110289</xdr:rowOff>
    </xdr:to>
    <xdr:graphicFrame macro="">
      <xdr:nvGraphicFramePr>
        <xdr:cNvPr id="19" name="Chart 152">
          <a:extLst>
            <a:ext uri="{FF2B5EF4-FFF2-40B4-BE49-F238E27FC236}">
              <a16:creationId xmlns:a16="http://schemas.microsoft.com/office/drawing/2014/main" id="{3B9605B9-76DA-45BB-8D77-5F26C86EA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148335</xdr:colOff>
      <xdr:row>307</xdr:row>
      <xdr:rowOff>88948</xdr:rowOff>
    </xdr:from>
    <xdr:to>
      <xdr:col>19</xdr:col>
      <xdr:colOff>133894</xdr:colOff>
      <xdr:row>319</xdr:row>
      <xdr:rowOff>90237</xdr:rowOff>
    </xdr:to>
    <xdr:graphicFrame macro="">
      <xdr:nvGraphicFramePr>
        <xdr:cNvPr id="20" name="Chart 152">
          <a:extLst>
            <a:ext uri="{FF2B5EF4-FFF2-40B4-BE49-F238E27FC236}">
              <a16:creationId xmlns:a16="http://schemas.microsoft.com/office/drawing/2014/main" id="{8760A949-D9BF-45FF-A49D-23F7316A4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21" name="Chart 152">
          <a:extLst>
            <a:ext uri="{FF2B5EF4-FFF2-40B4-BE49-F238E27FC236}">
              <a16:creationId xmlns:a16="http://schemas.microsoft.com/office/drawing/2014/main" id="{BCB16A0D-05E1-4A62-9411-B84F90CA3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158362</xdr:colOff>
      <xdr:row>341</xdr:row>
      <xdr:rowOff>189211</xdr:rowOff>
    </xdr:from>
    <xdr:to>
      <xdr:col>19</xdr:col>
      <xdr:colOff>143921</xdr:colOff>
      <xdr:row>353</xdr:row>
      <xdr:rowOff>0</xdr:rowOff>
    </xdr:to>
    <xdr:graphicFrame macro="">
      <xdr:nvGraphicFramePr>
        <xdr:cNvPr id="22" name="Chart 152">
          <a:extLst>
            <a:ext uri="{FF2B5EF4-FFF2-40B4-BE49-F238E27FC236}">
              <a16:creationId xmlns:a16="http://schemas.microsoft.com/office/drawing/2014/main" id="{FFF11470-E51F-4E70-90E4-E9007909A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355</xdr:row>
      <xdr:rowOff>38817</xdr:rowOff>
    </xdr:from>
    <xdr:to>
      <xdr:col>19</xdr:col>
      <xdr:colOff>163973</xdr:colOff>
      <xdr:row>369</xdr:row>
      <xdr:rowOff>0</xdr:rowOff>
    </xdr:to>
    <xdr:graphicFrame macro="">
      <xdr:nvGraphicFramePr>
        <xdr:cNvPr id="23" name="Chart 152">
          <a:extLst>
            <a:ext uri="{FF2B5EF4-FFF2-40B4-BE49-F238E27FC236}">
              <a16:creationId xmlns:a16="http://schemas.microsoft.com/office/drawing/2014/main" id="{66150D9C-A30B-460D-AF73-750CD3464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386</xdr:row>
      <xdr:rowOff>0</xdr:rowOff>
    </xdr:to>
    <xdr:graphicFrame macro="">
      <xdr:nvGraphicFramePr>
        <xdr:cNvPr id="24" name="Chart 152">
          <a:extLst>
            <a:ext uri="{FF2B5EF4-FFF2-40B4-BE49-F238E27FC236}">
              <a16:creationId xmlns:a16="http://schemas.microsoft.com/office/drawing/2014/main" id="{EF3873D4-2B13-4F8E-820C-D42264932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391</xdr:row>
      <xdr:rowOff>38817</xdr:rowOff>
    </xdr:from>
    <xdr:to>
      <xdr:col>19</xdr:col>
      <xdr:colOff>163973</xdr:colOff>
      <xdr:row>405</xdr:row>
      <xdr:rowOff>0</xdr:rowOff>
    </xdr:to>
    <xdr:graphicFrame macro="">
      <xdr:nvGraphicFramePr>
        <xdr:cNvPr id="25" name="Chart 152">
          <a:extLst>
            <a:ext uri="{FF2B5EF4-FFF2-40B4-BE49-F238E27FC236}">
              <a16:creationId xmlns:a16="http://schemas.microsoft.com/office/drawing/2014/main" id="{A1664E13-AF35-44A9-8018-78FDD7C8F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xdr:col>
      <xdr:colOff>7966</xdr:colOff>
      <xdr:row>406</xdr:row>
      <xdr:rowOff>159133</xdr:rowOff>
    </xdr:from>
    <xdr:to>
      <xdr:col>19</xdr:col>
      <xdr:colOff>173999</xdr:colOff>
      <xdr:row>418</xdr:row>
      <xdr:rowOff>100264</xdr:rowOff>
    </xdr:to>
    <xdr:graphicFrame macro="">
      <xdr:nvGraphicFramePr>
        <xdr:cNvPr id="26" name="Chart 152">
          <a:extLst>
            <a:ext uri="{FF2B5EF4-FFF2-40B4-BE49-F238E27FC236}">
              <a16:creationId xmlns:a16="http://schemas.microsoft.com/office/drawing/2014/main" id="{077A4E6B-C680-4ADF-A7EA-038F3C13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178414</xdr:colOff>
      <xdr:row>423</xdr:row>
      <xdr:rowOff>38817</xdr:rowOff>
    </xdr:from>
    <xdr:to>
      <xdr:col>19</xdr:col>
      <xdr:colOff>163973</xdr:colOff>
      <xdr:row>434</xdr:row>
      <xdr:rowOff>100263</xdr:rowOff>
    </xdr:to>
    <xdr:graphicFrame macro="">
      <xdr:nvGraphicFramePr>
        <xdr:cNvPr id="27" name="Chart 152">
          <a:extLst>
            <a:ext uri="{FF2B5EF4-FFF2-40B4-BE49-F238E27FC236}">
              <a16:creationId xmlns:a16="http://schemas.microsoft.com/office/drawing/2014/main" id="{9494832D-3E3F-49AC-98B7-A1674A81D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138308</xdr:colOff>
      <xdr:row>435</xdr:row>
      <xdr:rowOff>139080</xdr:rowOff>
    </xdr:from>
    <xdr:to>
      <xdr:col>19</xdr:col>
      <xdr:colOff>123867</xdr:colOff>
      <xdr:row>449</xdr:row>
      <xdr:rowOff>70184</xdr:rowOff>
    </xdr:to>
    <xdr:graphicFrame macro="">
      <xdr:nvGraphicFramePr>
        <xdr:cNvPr id="28" name="Chart 152">
          <a:extLst>
            <a:ext uri="{FF2B5EF4-FFF2-40B4-BE49-F238E27FC236}">
              <a16:creationId xmlns:a16="http://schemas.microsoft.com/office/drawing/2014/main" id="{8F220ECE-9CD9-4EC7-8F03-E7ADBEE2F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455</xdr:row>
      <xdr:rowOff>38817</xdr:rowOff>
    </xdr:from>
    <xdr:to>
      <xdr:col>19</xdr:col>
      <xdr:colOff>163973</xdr:colOff>
      <xdr:row>469</xdr:row>
      <xdr:rowOff>0</xdr:rowOff>
    </xdr:to>
    <xdr:graphicFrame macro="">
      <xdr:nvGraphicFramePr>
        <xdr:cNvPr id="29" name="Chart 152">
          <a:extLst>
            <a:ext uri="{FF2B5EF4-FFF2-40B4-BE49-F238E27FC236}">
              <a16:creationId xmlns:a16="http://schemas.microsoft.com/office/drawing/2014/main" id="{29CD6D93-CCB6-403B-9AD1-825BE4D4F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407014</xdr:colOff>
      <xdr:row>474</xdr:row>
      <xdr:rowOff>67392</xdr:rowOff>
    </xdr:from>
    <xdr:to>
      <xdr:col>19</xdr:col>
      <xdr:colOff>173498</xdr:colOff>
      <xdr:row>488</xdr:row>
      <xdr:rowOff>28575</xdr:rowOff>
    </xdr:to>
    <xdr:graphicFrame macro="">
      <xdr:nvGraphicFramePr>
        <xdr:cNvPr id="30" name="Chart 152">
          <a:extLst>
            <a:ext uri="{FF2B5EF4-FFF2-40B4-BE49-F238E27FC236}">
              <a16:creationId xmlns:a16="http://schemas.microsoft.com/office/drawing/2014/main" id="{8ACFC794-D795-453E-858B-F15D002C1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397489</xdr:colOff>
      <xdr:row>492</xdr:row>
      <xdr:rowOff>38817</xdr:rowOff>
    </xdr:from>
    <xdr:to>
      <xdr:col>19</xdr:col>
      <xdr:colOff>163973</xdr:colOff>
      <xdr:row>506</xdr:row>
      <xdr:rowOff>0</xdr:rowOff>
    </xdr:to>
    <xdr:graphicFrame macro="">
      <xdr:nvGraphicFramePr>
        <xdr:cNvPr id="31" name="Chart 152">
          <a:extLst>
            <a:ext uri="{FF2B5EF4-FFF2-40B4-BE49-F238E27FC236}">
              <a16:creationId xmlns:a16="http://schemas.microsoft.com/office/drawing/2014/main" id="{695B2164-9C67-4245-B5BC-B16F36797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20%20Bhangar%20Khal\CS%20of%20Bhangar%20khal.xlsx" TargetMode="External"/><Relationship Id="rId1" Type="http://schemas.openxmlformats.org/officeDocument/2006/relationships/externalLinkPath" Target="/Design_All_DC_5/AEMostofa/Southwest%20Project/SMO%20Gopalgonj/Khal/P1/Design%20&amp;%20XL%20File/20%20Bhangar%20Khal/CS%20of%20Bhanga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ng section Bhangar khal"/>
      <sheetName val="Offtake khal"/>
      <sheetName val="Outfall khal"/>
      <sheetName val="Bhangar khal"/>
      <sheetName val="Abstract of earth"/>
      <sheetName val="Bhangar khal (Data)"/>
    </sheetNames>
    <sheetDataSet>
      <sheetData sheetId="0" refreshError="1"/>
      <sheetData sheetId="1" refreshError="1"/>
      <sheetData sheetId="2" refreshError="1"/>
      <sheetData sheetId="3" refreshError="1"/>
      <sheetData sheetId="4" refreshError="1"/>
      <sheetData sheetId="5">
        <row r="5">
          <cell r="B5">
            <v>0</v>
          </cell>
          <cell r="C5">
            <v>1.7470000000000001</v>
          </cell>
        </row>
        <row r="6">
          <cell r="B6">
            <v>5</v>
          </cell>
          <cell r="C6">
            <v>1.742</v>
          </cell>
          <cell r="I6">
            <v>0</v>
          </cell>
          <cell r="J6">
            <v>1.7470000000000001</v>
          </cell>
        </row>
        <row r="7">
          <cell r="B7">
            <v>10</v>
          </cell>
          <cell r="C7">
            <v>1.7370000000000001</v>
          </cell>
          <cell r="I7">
            <v>5</v>
          </cell>
          <cell r="J7">
            <v>1.742</v>
          </cell>
        </row>
        <row r="8">
          <cell r="B8">
            <v>12</v>
          </cell>
          <cell r="C8">
            <v>-0.16800000000000001</v>
          </cell>
          <cell r="I8">
            <v>10</v>
          </cell>
          <cell r="J8">
            <v>1.7370000000000001</v>
          </cell>
        </row>
        <row r="9">
          <cell r="B9">
            <v>14</v>
          </cell>
          <cell r="C9">
            <v>-0.433</v>
          </cell>
          <cell r="I9">
            <v>12</v>
          </cell>
          <cell r="J9">
            <v>-0.16800000000000001</v>
          </cell>
        </row>
        <row r="10">
          <cell r="B10">
            <v>16</v>
          </cell>
          <cell r="C10">
            <v>-0.63900000000000001</v>
          </cell>
          <cell r="I10">
            <v>14</v>
          </cell>
          <cell r="J10">
            <v>-0.433</v>
          </cell>
        </row>
        <row r="11">
          <cell r="B11">
            <v>17</v>
          </cell>
          <cell r="C11">
            <v>-0.68799999999999994</v>
          </cell>
          <cell r="I11">
            <v>15.6005</v>
          </cell>
          <cell r="J11">
            <v>-1.5</v>
          </cell>
        </row>
        <row r="12">
          <cell r="B12">
            <v>18</v>
          </cell>
          <cell r="C12">
            <v>-0.63800000000000001</v>
          </cell>
          <cell r="I12">
            <v>17.1005</v>
          </cell>
          <cell r="J12">
            <v>-1.5</v>
          </cell>
        </row>
        <row r="13">
          <cell r="B13">
            <v>20</v>
          </cell>
          <cell r="C13">
            <v>-0.41899999999999998</v>
          </cell>
          <cell r="I13">
            <v>18.6005</v>
          </cell>
          <cell r="J13">
            <v>-1.5</v>
          </cell>
        </row>
        <row r="14">
          <cell r="B14">
            <v>22</v>
          </cell>
          <cell r="C14">
            <v>-0.183</v>
          </cell>
          <cell r="I14">
            <v>20.250499999999999</v>
          </cell>
          <cell r="J14">
            <v>-0.4</v>
          </cell>
        </row>
        <row r="15">
          <cell r="B15">
            <v>24</v>
          </cell>
          <cell r="C15">
            <v>0.77200000000000002</v>
          </cell>
          <cell r="I15">
            <v>22</v>
          </cell>
          <cell r="J15">
            <v>-0.183</v>
          </cell>
        </row>
        <row r="16">
          <cell r="B16">
            <v>30</v>
          </cell>
          <cell r="C16">
            <v>0.77700000000000002</v>
          </cell>
          <cell r="I16">
            <v>24</v>
          </cell>
          <cell r="J16">
            <v>0.77200000000000002</v>
          </cell>
        </row>
        <row r="17">
          <cell r="B17">
            <v>35</v>
          </cell>
          <cell r="C17">
            <v>0.78200000000000003</v>
          </cell>
          <cell r="I17">
            <v>30</v>
          </cell>
          <cell r="J17">
            <v>0.77700000000000002</v>
          </cell>
        </row>
        <row r="18">
          <cell r="I18">
            <v>35</v>
          </cell>
          <cell r="J18">
            <v>0.78200000000000003</v>
          </cell>
        </row>
        <row r="21">
          <cell r="B21">
            <v>0</v>
          </cell>
          <cell r="C21">
            <v>-0.94799999999999995</v>
          </cell>
        </row>
        <row r="22">
          <cell r="B22">
            <v>2</v>
          </cell>
          <cell r="C22">
            <v>-0.71399999999999997</v>
          </cell>
          <cell r="I22">
            <v>0</v>
          </cell>
          <cell r="J22">
            <v>-0.94799999999999995</v>
          </cell>
        </row>
        <row r="23">
          <cell r="B23">
            <v>5</v>
          </cell>
          <cell r="C23">
            <v>-0.44800000000000001</v>
          </cell>
          <cell r="I23">
            <v>2</v>
          </cell>
          <cell r="J23">
            <v>-0.71399999999999997</v>
          </cell>
        </row>
        <row r="24">
          <cell r="B24">
            <v>7</v>
          </cell>
          <cell r="C24">
            <v>0.68200000000000005</v>
          </cell>
          <cell r="I24">
            <v>5</v>
          </cell>
          <cell r="J24">
            <v>-0.44800000000000001</v>
          </cell>
        </row>
        <row r="25">
          <cell r="B25">
            <v>10</v>
          </cell>
          <cell r="C25">
            <v>0.69199999999999995</v>
          </cell>
          <cell r="I25">
            <v>7</v>
          </cell>
          <cell r="J25">
            <v>0.68200000000000005</v>
          </cell>
        </row>
        <row r="26">
          <cell r="B26">
            <v>12</v>
          </cell>
          <cell r="C26">
            <v>-0.14599999999999999</v>
          </cell>
          <cell r="I26">
            <v>10</v>
          </cell>
          <cell r="J26">
            <v>0.69199999999999995</v>
          </cell>
        </row>
        <row r="27">
          <cell r="B27">
            <v>14</v>
          </cell>
          <cell r="C27">
            <v>-0.40899999999999997</v>
          </cell>
          <cell r="I27">
            <v>12</v>
          </cell>
          <cell r="J27">
            <v>-0.14599999999999999</v>
          </cell>
        </row>
        <row r="28">
          <cell r="B28">
            <v>16</v>
          </cell>
          <cell r="C28">
            <v>-0.69199999999999995</v>
          </cell>
          <cell r="I28">
            <v>14</v>
          </cell>
          <cell r="J28">
            <v>-0.40899999999999997</v>
          </cell>
        </row>
        <row r="29">
          <cell r="B29">
            <v>17</v>
          </cell>
          <cell r="C29">
            <v>-0.73799999999999999</v>
          </cell>
          <cell r="I29">
            <v>15.6365</v>
          </cell>
          <cell r="J29">
            <v>-1.5</v>
          </cell>
        </row>
        <row r="30">
          <cell r="B30">
            <v>18</v>
          </cell>
          <cell r="C30">
            <v>-0.68899999999999995</v>
          </cell>
          <cell r="I30">
            <v>17.136499999999998</v>
          </cell>
          <cell r="J30">
            <v>-1.5</v>
          </cell>
        </row>
        <row r="31">
          <cell r="B31">
            <v>20</v>
          </cell>
          <cell r="C31">
            <v>-0.41</v>
          </cell>
          <cell r="I31">
            <v>18.636499999999998</v>
          </cell>
          <cell r="J31">
            <v>-1.5</v>
          </cell>
        </row>
        <row r="32">
          <cell r="B32">
            <v>22</v>
          </cell>
          <cell r="C32">
            <v>-0.114</v>
          </cell>
          <cell r="I32">
            <v>20.286499999999997</v>
          </cell>
          <cell r="J32">
            <v>-0.4</v>
          </cell>
        </row>
        <row r="33">
          <cell r="B33">
            <v>24</v>
          </cell>
          <cell r="C33">
            <v>1.242</v>
          </cell>
          <cell r="I33">
            <v>22</v>
          </cell>
          <cell r="J33">
            <v>-0.114</v>
          </cell>
        </row>
        <row r="34">
          <cell r="B34">
            <v>28</v>
          </cell>
          <cell r="C34">
            <v>1.234</v>
          </cell>
          <cell r="I34">
            <v>24</v>
          </cell>
          <cell r="J34">
            <v>1.242</v>
          </cell>
        </row>
        <row r="35">
          <cell r="B35">
            <v>30</v>
          </cell>
          <cell r="C35">
            <v>-0.54800000000000004</v>
          </cell>
          <cell r="I35">
            <v>28</v>
          </cell>
          <cell r="J35">
            <v>1.234</v>
          </cell>
        </row>
        <row r="36">
          <cell r="B36">
            <v>32</v>
          </cell>
          <cell r="C36">
            <v>-0.97799999999999998</v>
          </cell>
          <cell r="I36">
            <v>30</v>
          </cell>
          <cell r="J36">
            <v>-0.54800000000000004</v>
          </cell>
        </row>
        <row r="37">
          <cell r="B37">
            <v>34</v>
          </cell>
          <cell r="C37">
            <v>-1.448</v>
          </cell>
          <cell r="I37">
            <v>32</v>
          </cell>
          <cell r="J37">
            <v>-0.97799999999999998</v>
          </cell>
        </row>
        <row r="41">
          <cell r="B41">
            <v>0</v>
          </cell>
          <cell r="C41">
            <v>0.38600000000000001</v>
          </cell>
        </row>
        <row r="42">
          <cell r="B42">
            <v>5</v>
          </cell>
          <cell r="C42">
            <v>0.377</v>
          </cell>
        </row>
        <row r="43">
          <cell r="B43">
            <v>10</v>
          </cell>
          <cell r="C43">
            <v>0.36699999999999999</v>
          </cell>
        </row>
        <row r="44">
          <cell r="B44">
            <v>11</v>
          </cell>
          <cell r="C44">
            <v>-0.253</v>
          </cell>
        </row>
        <row r="45">
          <cell r="B45">
            <v>12</v>
          </cell>
          <cell r="C45">
            <v>-0.504</v>
          </cell>
        </row>
        <row r="46">
          <cell r="B46">
            <v>12.5</v>
          </cell>
          <cell r="C46">
            <v>-0.73299999999999998</v>
          </cell>
        </row>
        <row r="47">
          <cell r="B47">
            <v>13</v>
          </cell>
          <cell r="C47">
            <v>-0.79300000000000004</v>
          </cell>
          <cell r="I47">
            <v>0</v>
          </cell>
          <cell r="J47">
            <v>0.38600000000000001</v>
          </cell>
        </row>
        <row r="48">
          <cell r="B48">
            <v>13.5</v>
          </cell>
          <cell r="C48">
            <v>-0.73399999999999999</v>
          </cell>
          <cell r="I48">
            <v>5</v>
          </cell>
          <cell r="J48">
            <v>0.377</v>
          </cell>
        </row>
        <row r="49">
          <cell r="B49">
            <v>14</v>
          </cell>
          <cell r="C49">
            <v>-0.505</v>
          </cell>
          <cell r="I49">
            <v>6.8</v>
          </cell>
          <cell r="J49">
            <v>0.36699999999999999</v>
          </cell>
        </row>
        <row r="50">
          <cell r="B50">
            <v>15</v>
          </cell>
          <cell r="C50">
            <v>-0.248</v>
          </cell>
          <cell r="I50">
            <v>9.6005000000000003</v>
          </cell>
          <cell r="J50">
            <v>-1.5</v>
          </cell>
        </row>
        <row r="51">
          <cell r="B51">
            <v>16</v>
          </cell>
          <cell r="C51">
            <v>1.7969999999999999</v>
          </cell>
          <cell r="I51">
            <v>11.1005</v>
          </cell>
          <cell r="J51">
            <v>-1.5</v>
          </cell>
        </row>
        <row r="52">
          <cell r="B52">
            <v>19</v>
          </cell>
          <cell r="C52">
            <v>1.792</v>
          </cell>
          <cell r="I52">
            <v>12.6005</v>
          </cell>
          <cell r="J52">
            <v>-1.5</v>
          </cell>
        </row>
        <row r="53">
          <cell r="I53">
            <v>14.3255</v>
          </cell>
          <cell r="J53">
            <v>-0.35</v>
          </cell>
        </row>
        <row r="54">
          <cell r="I54">
            <v>15</v>
          </cell>
          <cell r="J54">
            <v>-0.248</v>
          </cell>
        </row>
        <row r="55">
          <cell r="I55">
            <v>16</v>
          </cell>
          <cell r="J55">
            <v>1.7969999999999999</v>
          </cell>
        </row>
        <row r="56">
          <cell r="I56">
            <v>19</v>
          </cell>
          <cell r="J56">
            <v>1.792</v>
          </cell>
        </row>
        <row r="64">
          <cell r="B64">
            <v>0</v>
          </cell>
          <cell r="C64">
            <v>-0.92500000000000004</v>
          </cell>
        </row>
        <row r="65">
          <cell r="B65">
            <v>2</v>
          </cell>
          <cell r="C65">
            <v>-0.71199999999999997</v>
          </cell>
        </row>
        <row r="66">
          <cell r="B66">
            <v>5</v>
          </cell>
          <cell r="C66">
            <v>-0.45</v>
          </cell>
        </row>
        <row r="67">
          <cell r="B67">
            <v>7</v>
          </cell>
          <cell r="C67">
            <v>0.314</v>
          </cell>
        </row>
        <row r="68">
          <cell r="B68">
            <v>8</v>
          </cell>
          <cell r="C68">
            <v>0.312</v>
          </cell>
        </row>
        <row r="69">
          <cell r="B69">
            <v>9</v>
          </cell>
          <cell r="C69">
            <v>-6.0999999999999999E-2</v>
          </cell>
        </row>
        <row r="70">
          <cell r="B70">
            <v>9.5</v>
          </cell>
          <cell r="C70">
            <v>-0.311</v>
          </cell>
          <cell r="I70">
            <v>0</v>
          </cell>
          <cell r="J70">
            <v>-0.92500000000000004</v>
          </cell>
        </row>
        <row r="71">
          <cell r="B71">
            <v>10</v>
          </cell>
          <cell r="C71">
            <v>-0.502</v>
          </cell>
          <cell r="I71">
            <v>2</v>
          </cell>
          <cell r="J71">
            <v>-0.71199999999999997</v>
          </cell>
        </row>
        <row r="72">
          <cell r="B72">
            <v>10.5</v>
          </cell>
          <cell r="C72">
            <v>-0.55000000000000004</v>
          </cell>
          <cell r="I72">
            <v>5</v>
          </cell>
          <cell r="J72">
            <v>-0.45</v>
          </cell>
        </row>
        <row r="73">
          <cell r="B73">
            <v>11</v>
          </cell>
          <cell r="C73">
            <v>-0.501</v>
          </cell>
          <cell r="I73">
            <v>5.5</v>
          </cell>
          <cell r="J73">
            <v>-0.25</v>
          </cell>
        </row>
        <row r="74">
          <cell r="B74">
            <v>12</v>
          </cell>
          <cell r="C74">
            <v>-0.312</v>
          </cell>
          <cell r="I74">
            <v>7.375</v>
          </cell>
          <cell r="J74">
            <v>-1.5</v>
          </cell>
        </row>
        <row r="75">
          <cell r="B75">
            <v>13</v>
          </cell>
          <cell r="C75">
            <v>-0.06</v>
          </cell>
          <cell r="I75">
            <v>8.875</v>
          </cell>
          <cell r="J75">
            <v>-1.5</v>
          </cell>
        </row>
        <row r="76">
          <cell r="B76">
            <v>14</v>
          </cell>
          <cell r="C76">
            <v>0.48899999999999999</v>
          </cell>
          <cell r="I76">
            <v>10.375</v>
          </cell>
          <cell r="J76">
            <v>-1.5</v>
          </cell>
        </row>
        <row r="77">
          <cell r="B77">
            <v>14</v>
          </cell>
          <cell r="C77">
            <v>0.51500000000000001</v>
          </cell>
          <cell r="I77">
            <v>12.1</v>
          </cell>
          <cell r="J77">
            <v>-0.35</v>
          </cell>
        </row>
        <row r="78">
          <cell r="B78">
            <v>15</v>
          </cell>
          <cell r="C78">
            <v>2.08</v>
          </cell>
          <cell r="I78">
            <v>13</v>
          </cell>
          <cell r="J78">
            <v>-0.06</v>
          </cell>
        </row>
        <row r="79">
          <cell r="B79">
            <v>18</v>
          </cell>
          <cell r="C79">
            <v>2.0750000000000002</v>
          </cell>
          <cell r="I79">
            <v>14</v>
          </cell>
          <cell r="J79">
            <v>0.48899999999999999</v>
          </cell>
        </row>
        <row r="81">
          <cell r="B81">
            <v>0</v>
          </cell>
          <cell r="C81">
            <v>-1.1299999999999999</v>
          </cell>
        </row>
        <row r="82">
          <cell r="B82">
            <v>2</v>
          </cell>
          <cell r="C82">
            <v>-0.73</v>
          </cell>
          <cell r="I82">
            <v>2</v>
          </cell>
          <cell r="J82">
            <v>-0.73</v>
          </cell>
        </row>
        <row r="83">
          <cell r="B83">
            <v>5</v>
          </cell>
          <cell r="C83">
            <v>-0.43</v>
          </cell>
          <cell r="I83">
            <v>5</v>
          </cell>
          <cell r="J83">
            <v>-0.43</v>
          </cell>
        </row>
        <row r="84">
          <cell r="B84">
            <v>6</v>
          </cell>
          <cell r="C84">
            <v>0.39500000000000002</v>
          </cell>
          <cell r="I84">
            <v>6</v>
          </cell>
          <cell r="J84">
            <v>0.39500000000000002</v>
          </cell>
        </row>
        <row r="85">
          <cell r="B85">
            <v>8</v>
          </cell>
          <cell r="C85">
            <v>0.40400000000000003</v>
          </cell>
          <cell r="I85">
            <v>6.5</v>
          </cell>
          <cell r="J85">
            <v>0.40400000000000003</v>
          </cell>
        </row>
        <row r="86">
          <cell r="B86">
            <v>9</v>
          </cell>
          <cell r="C86">
            <v>-0.14499999999999999</v>
          </cell>
          <cell r="I86">
            <v>9.3559999999999999</v>
          </cell>
          <cell r="J86">
            <v>-1.5</v>
          </cell>
        </row>
        <row r="87">
          <cell r="B87">
            <v>10</v>
          </cell>
          <cell r="C87">
            <v>-0.39100000000000001</v>
          </cell>
          <cell r="I87">
            <v>10.856</v>
          </cell>
          <cell r="J87">
            <v>-1.5</v>
          </cell>
        </row>
        <row r="88">
          <cell r="B88">
            <v>11</v>
          </cell>
          <cell r="C88">
            <v>-0.58199999999999996</v>
          </cell>
          <cell r="I88">
            <v>12.356</v>
          </cell>
          <cell r="J88">
            <v>-1.5</v>
          </cell>
        </row>
        <row r="89">
          <cell r="B89">
            <v>12</v>
          </cell>
          <cell r="C89">
            <v>-0.62</v>
          </cell>
          <cell r="I89">
            <v>14.081</v>
          </cell>
          <cell r="J89">
            <v>-0.35</v>
          </cell>
        </row>
        <row r="90">
          <cell r="B90">
            <v>13</v>
          </cell>
          <cell r="C90">
            <v>-0.58099999999999996</v>
          </cell>
          <cell r="I90">
            <v>15</v>
          </cell>
          <cell r="J90">
            <v>-0.14000000000000001</v>
          </cell>
        </row>
        <row r="91">
          <cell r="B91">
            <v>14</v>
          </cell>
          <cell r="C91">
            <v>-0.39200000000000002</v>
          </cell>
          <cell r="I91">
            <v>16</v>
          </cell>
          <cell r="J91">
            <v>1.88</v>
          </cell>
        </row>
        <row r="92">
          <cell r="B92">
            <v>15</v>
          </cell>
          <cell r="C92">
            <v>-0.14000000000000001</v>
          </cell>
          <cell r="I92">
            <v>19</v>
          </cell>
          <cell r="J92">
            <v>1.8720000000000001</v>
          </cell>
        </row>
        <row r="93">
          <cell r="B93">
            <v>16</v>
          </cell>
          <cell r="C93">
            <v>1.88</v>
          </cell>
        </row>
        <row r="94">
          <cell r="B94">
            <v>19</v>
          </cell>
          <cell r="C94">
            <v>1.8720000000000001</v>
          </cell>
        </row>
        <row r="96">
          <cell r="B96">
            <v>0</v>
          </cell>
          <cell r="C96">
            <v>1.702</v>
          </cell>
        </row>
        <row r="97">
          <cell r="B97">
            <v>4</v>
          </cell>
          <cell r="C97">
            <v>1.6930000000000001</v>
          </cell>
        </row>
        <row r="98">
          <cell r="B98">
            <v>6</v>
          </cell>
          <cell r="C98">
            <v>-7.0000000000000001E-3</v>
          </cell>
        </row>
        <row r="99">
          <cell r="B99">
            <v>8</v>
          </cell>
          <cell r="C99">
            <v>-0.158</v>
          </cell>
        </row>
        <row r="100">
          <cell r="B100">
            <v>10</v>
          </cell>
          <cell r="C100">
            <v>-0.40699999999999997</v>
          </cell>
          <cell r="I100">
            <v>0</v>
          </cell>
          <cell r="J100">
            <v>1.702</v>
          </cell>
        </row>
        <row r="101">
          <cell r="B101">
            <v>12</v>
          </cell>
          <cell r="C101">
            <v>-0.44800000000000001</v>
          </cell>
          <cell r="I101">
            <v>4</v>
          </cell>
          <cell r="J101">
            <v>1.6930000000000001</v>
          </cell>
        </row>
        <row r="102">
          <cell r="B102">
            <v>14</v>
          </cell>
          <cell r="C102">
            <v>-0.54800000000000004</v>
          </cell>
          <cell r="I102">
            <v>6</v>
          </cell>
          <cell r="J102">
            <v>-7.0000000000000001E-3</v>
          </cell>
        </row>
        <row r="103">
          <cell r="B103">
            <v>17</v>
          </cell>
          <cell r="C103">
            <v>-0.59899999999999998</v>
          </cell>
          <cell r="I103">
            <v>8</v>
          </cell>
          <cell r="J103">
            <v>-0.158</v>
          </cell>
        </row>
        <row r="104">
          <cell r="B104">
            <v>20</v>
          </cell>
          <cell r="C104">
            <v>-0.54900000000000004</v>
          </cell>
          <cell r="I104">
            <v>10</v>
          </cell>
          <cell r="J104">
            <v>-0.40699999999999997</v>
          </cell>
        </row>
        <row r="105">
          <cell r="B105">
            <v>22</v>
          </cell>
          <cell r="C105">
            <v>-0.44900000000000001</v>
          </cell>
          <cell r="I105">
            <v>12</v>
          </cell>
          <cell r="J105">
            <v>-0.44800000000000001</v>
          </cell>
        </row>
        <row r="106">
          <cell r="B106">
            <v>24</v>
          </cell>
          <cell r="C106">
            <v>-0.35799999999999998</v>
          </cell>
          <cell r="I106">
            <v>14</v>
          </cell>
          <cell r="J106">
            <v>-0.54800000000000004</v>
          </cell>
        </row>
        <row r="107">
          <cell r="B107">
            <v>26</v>
          </cell>
          <cell r="C107">
            <v>-0.20699999999999999</v>
          </cell>
          <cell r="I107">
            <v>15.428000000000001</v>
          </cell>
          <cell r="J107">
            <v>-1.5</v>
          </cell>
        </row>
        <row r="108">
          <cell r="B108">
            <v>28</v>
          </cell>
          <cell r="C108">
            <v>-4.2000000000000003E-2</v>
          </cell>
          <cell r="I108">
            <v>16.928000000000001</v>
          </cell>
          <cell r="J108">
            <v>-1.5</v>
          </cell>
        </row>
        <row r="109">
          <cell r="B109">
            <v>30</v>
          </cell>
          <cell r="C109">
            <v>0.63300000000000001</v>
          </cell>
          <cell r="I109">
            <v>18.428000000000001</v>
          </cell>
          <cell r="J109">
            <v>-1.5</v>
          </cell>
        </row>
        <row r="110">
          <cell r="B110">
            <v>33</v>
          </cell>
          <cell r="C110">
            <v>0.628</v>
          </cell>
          <cell r="I110">
            <v>19.928000000000001</v>
          </cell>
          <cell r="J110">
            <v>-0.5</v>
          </cell>
        </row>
        <row r="112">
          <cell r="B112">
            <v>0</v>
          </cell>
          <cell r="C112">
            <v>-0.70299999999999996</v>
          </cell>
        </row>
        <row r="113">
          <cell r="B113">
            <v>2</v>
          </cell>
          <cell r="C113">
            <v>-0.39700000000000002</v>
          </cell>
          <cell r="I113">
            <v>2</v>
          </cell>
          <cell r="J113">
            <v>-0.39700000000000002</v>
          </cell>
        </row>
        <row r="114">
          <cell r="B114">
            <v>3</v>
          </cell>
          <cell r="C114">
            <v>0.38500000000000001</v>
          </cell>
          <cell r="I114">
            <v>3</v>
          </cell>
          <cell r="J114">
            <v>0.38500000000000001</v>
          </cell>
        </row>
        <row r="115">
          <cell r="B115">
            <v>4</v>
          </cell>
          <cell r="C115">
            <v>1.8680000000000001</v>
          </cell>
          <cell r="I115">
            <v>4</v>
          </cell>
          <cell r="J115">
            <v>1.8680000000000001</v>
          </cell>
        </row>
        <row r="116">
          <cell r="B116">
            <v>5</v>
          </cell>
          <cell r="C116">
            <v>1.873</v>
          </cell>
          <cell r="I116">
            <v>5</v>
          </cell>
          <cell r="J116">
            <v>1.873</v>
          </cell>
        </row>
        <row r="117">
          <cell r="B117">
            <v>6</v>
          </cell>
          <cell r="C117">
            <v>0.14199999999999999</v>
          </cell>
          <cell r="I117">
            <v>6</v>
          </cell>
          <cell r="J117">
            <v>0.14199999999999999</v>
          </cell>
        </row>
        <row r="118">
          <cell r="B118">
            <v>7</v>
          </cell>
          <cell r="C118">
            <v>-0.112</v>
          </cell>
          <cell r="I118">
            <v>8.463000000000001</v>
          </cell>
          <cell r="J118">
            <v>-1.5</v>
          </cell>
        </row>
        <row r="119">
          <cell r="B119">
            <v>8</v>
          </cell>
          <cell r="C119">
            <v>-0.307</v>
          </cell>
          <cell r="I119">
            <v>9.963000000000001</v>
          </cell>
          <cell r="J119">
            <v>-1.5</v>
          </cell>
        </row>
        <row r="120">
          <cell r="B120">
            <v>9</v>
          </cell>
          <cell r="C120">
            <v>-0.44800000000000001</v>
          </cell>
          <cell r="I120">
            <v>11.463000000000001</v>
          </cell>
          <cell r="J120">
            <v>-1.5</v>
          </cell>
        </row>
        <row r="121">
          <cell r="B121">
            <v>10</v>
          </cell>
          <cell r="C121">
            <v>-0.497</v>
          </cell>
          <cell r="I121">
            <v>13.863000000000001</v>
          </cell>
          <cell r="J121">
            <v>0.1</v>
          </cell>
        </row>
        <row r="122">
          <cell r="B122">
            <v>11</v>
          </cell>
          <cell r="C122">
            <v>-0.44900000000000001</v>
          </cell>
          <cell r="I122">
            <v>14</v>
          </cell>
          <cell r="J122">
            <v>0.188</v>
          </cell>
        </row>
        <row r="123">
          <cell r="B123">
            <v>12</v>
          </cell>
          <cell r="C123">
            <v>-0.28699999999999998</v>
          </cell>
          <cell r="I123">
            <v>15</v>
          </cell>
          <cell r="J123">
            <v>1.8180000000000001</v>
          </cell>
        </row>
        <row r="124">
          <cell r="B124">
            <v>13</v>
          </cell>
          <cell r="C124">
            <v>-5.8000000000000003E-2</v>
          </cell>
          <cell r="I124">
            <v>18</v>
          </cell>
          <cell r="J124">
            <v>1.8149999999999999</v>
          </cell>
        </row>
        <row r="125">
          <cell r="B125">
            <v>14</v>
          </cell>
          <cell r="C125">
            <v>0.188</v>
          </cell>
        </row>
        <row r="126">
          <cell r="B126">
            <v>15</v>
          </cell>
          <cell r="C126">
            <v>1.8180000000000001</v>
          </cell>
        </row>
        <row r="127">
          <cell r="B127">
            <v>18</v>
          </cell>
          <cell r="C127">
            <v>1.8149999999999999</v>
          </cell>
        </row>
        <row r="129">
          <cell r="B129">
            <v>0</v>
          </cell>
          <cell r="C129">
            <v>0.39300000000000002</v>
          </cell>
        </row>
        <row r="130">
          <cell r="B130">
            <v>5</v>
          </cell>
          <cell r="C130">
            <v>0.36799999999999999</v>
          </cell>
        </row>
        <row r="131">
          <cell r="B131">
            <v>10</v>
          </cell>
          <cell r="C131">
            <v>0.35299999999999998</v>
          </cell>
        </row>
        <row r="132">
          <cell r="B132">
            <v>11</v>
          </cell>
          <cell r="C132">
            <v>0.24199999999999999</v>
          </cell>
        </row>
        <row r="133">
          <cell r="B133">
            <v>12</v>
          </cell>
          <cell r="C133">
            <v>0.13300000000000001</v>
          </cell>
        </row>
        <row r="134">
          <cell r="B134">
            <v>13</v>
          </cell>
          <cell r="C134">
            <v>-5.8000000000000003E-2</v>
          </cell>
        </row>
        <row r="135">
          <cell r="B135">
            <v>14</v>
          </cell>
          <cell r="C135">
            <v>-0.28899999999999998</v>
          </cell>
          <cell r="I135">
            <v>0</v>
          </cell>
          <cell r="J135">
            <v>0.39300000000000002</v>
          </cell>
        </row>
        <row r="136">
          <cell r="B136">
            <v>15</v>
          </cell>
          <cell r="C136">
            <v>-0.34699999999999998</v>
          </cell>
          <cell r="I136">
            <v>5</v>
          </cell>
          <cell r="J136">
            <v>0.36799999999999999</v>
          </cell>
        </row>
        <row r="137">
          <cell r="B137">
            <v>16</v>
          </cell>
          <cell r="C137">
            <v>-0.29699999999999999</v>
          </cell>
          <cell r="I137">
            <v>10</v>
          </cell>
          <cell r="J137">
            <v>0.35299999999999998</v>
          </cell>
        </row>
        <row r="138">
          <cell r="B138">
            <v>17</v>
          </cell>
          <cell r="C138">
            <v>-5.8999999999999997E-2</v>
          </cell>
          <cell r="I138">
            <v>12.779500000000001</v>
          </cell>
          <cell r="J138">
            <v>-1.5</v>
          </cell>
        </row>
        <row r="139">
          <cell r="B139">
            <v>18</v>
          </cell>
          <cell r="C139">
            <v>0.128</v>
          </cell>
          <cell r="I139">
            <v>14.279500000000001</v>
          </cell>
          <cell r="J139">
            <v>-1.5</v>
          </cell>
        </row>
        <row r="140">
          <cell r="B140">
            <v>19</v>
          </cell>
          <cell r="C140">
            <v>0.28799999999999998</v>
          </cell>
          <cell r="I140">
            <v>15.779500000000001</v>
          </cell>
          <cell r="J140">
            <v>-1.5</v>
          </cell>
        </row>
        <row r="141">
          <cell r="B141">
            <v>20</v>
          </cell>
          <cell r="C141">
            <v>1.7929999999999999</v>
          </cell>
          <cell r="I141">
            <v>18.329499999999999</v>
          </cell>
          <cell r="J141">
            <v>0.2</v>
          </cell>
        </row>
        <row r="142">
          <cell r="B142">
            <v>23</v>
          </cell>
          <cell r="C142">
            <v>1.8029999999999999</v>
          </cell>
          <cell r="I142">
            <v>19</v>
          </cell>
          <cell r="J142">
            <v>0.28799999999999998</v>
          </cell>
        </row>
        <row r="143">
          <cell r="I143">
            <v>20</v>
          </cell>
          <cell r="J143">
            <v>1.7929999999999999</v>
          </cell>
        </row>
        <row r="145">
          <cell r="B145">
            <v>0</v>
          </cell>
          <cell r="C145">
            <v>0.40500000000000003</v>
          </cell>
        </row>
        <row r="146">
          <cell r="B146">
            <v>5</v>
          </cell>
          <cell r="C146">
            <v>0.40400000000000003</v>
          </cell>
        </row>
        <row r="147">
          <cell r="B147">
            <v>10</v>
          </cell>
          <cell r="C147">
            <v>0.39500000000000002</v>
          </cell>
        </row>
        <row r="148">
          <cell r="B148">
            <v>11</v>
          </cell>
          <cell r="C148">
            <v>-1.4999999999999999E-2</v>
          </cell>
        </row>
        <row r="149">
          <cell r="B149">
            <v>12</v>
          </cell>
          <cell r="C149">
            <v>-0.18</v>
          </cell>
        </row>
        <row r="150">
          <cell r="B150">
            <v>12.5</v>
          </cell>
          <cell r="C150">
            <v>-0.35899999999999999</v>
          </cell>
        </row>
        <row r="151">
          <cell r="B151">
            <v>13</v>
          </cell>
          <cell r="C151">
            <v>-0.40500000000000003</v>
          </cell>
        </row>
        <row r="152">
          <cell r="B152">
            <v>13.5</v>
          </cell>
          <cell r="C152">
            <v>-0.36</v>
          </cell>
          <cell r="I152">
            <v>0</v>
          </cell>
          <cell r="J152">
            <v>0.40500000000000003</v>
          </cell>
        </row>
        <row r="153">
          <cell r="B153">
            <v>14</v>
          </cell>
          <cell r="C153">
            <v>-0.16600000000000001</v>
          </cell>
          <cell r="I153">
            <v>5</v>
          </cell>
          <cell r="J153">
            <v>0.40400000000000003</v>
          </cell>
        </row>
        <row r="154">
          <cell r="B154">
            <v>15</v>
          </cell>
          <cell r="C154">
            <v>-3.5999999999999997E-2</v>
          </cell>
          <cell r="I154">
            <v>8.8000000000000007</v>
          </cell>
          <cell r="J154">
            <v>0.39500000000000002</v>
          </cell>
        </row>
        <row r="155">
          <cell r="B155">
            <v>16</v>
          </cell>
          <cell r="C155">
            <v>0.185</v>
          </cell>
          <cell r="I155">
            <v>11.642500000000002</v>
          </cell>
          <cell r="J155">
            <v>-1.5</v>
          </cell>
        </row>
        <row r="156">
          <cell r="B156">
            <v>20</v>
          </cell>
          <cell r="C156">
            <v>0.19</v>
          </cell>
          <cell r="I156">
            <v>13.142500000000002</v>
          </cell>
          <cell r="J156">
            <v>-1.5</v>
          </cell>
        </row>
        <row r="157">
          <cell r="B157">
            <v>25</v>
          </cell>
          <cell r="C157">
            <v>0.19500000000000001</v>
          </cell>
          <cell r="I157">
            <v>14.642500000000002</v>
          </cell>
          <cell r="J157">
            <v>-1.5</v>
          </cell>
        </row>
        <row r="158">
          <cell r="I158">
            <v>17.162500000000001</v>
          </cell>
          <cell r="J158">
            <v>0.18</v>
          </cell>
        </row>
        <row r="160">
          <cell r="B160">
            <v>0</v>
          </cell>
          <cell r="C160">
            <v>0.215</v>
          </cell>
        </row>
        <row r="161">
          <cell r="B161">
            <v>5</v>
          </cell>
          <cell r="C161">
            <v>0.21</v>
          </cell>
        </row>
        <row r="162">
          <cell r="B162">
            <v>10</v>
          </cell>
          <cell r="C162">
            <v>0.20499999999999999</v>
          </cell>
        </row>
        <row r="163">
          <cell r="B163">
            <v>11</v>
          </cell>
          <cell r="C163">
            <v>-0.01</v>
          </cell>
        </row>
        <row r="164">
          <cell r="B164">
            <v>12</v>
          </cell>
          <cell r="C164">
            <v>-0.14000000000000001</v>
          </cell>
        </row>
        <row r="165">
          <cell r="B165">
            <v>12.5</v>
          </cell>
          <cell r="C165">
            <v>-0.29599999999999999</v>
          </cell>
        </row>
        <row r="166">
          <cell r="B166">
            <v>13</v>
          </cell>
          <cell r="C166">
            <v>-0.35499999999999998</v>
          </cell>
          <cell r="I166">
            <v>0</v>
          </cell>
          <cell r="J166">
            <v>0.215</v>
          </cell>
        </row>
        <row r="167">
          <cell r="B167">
            <v>13.5</v>
          </cell>
          <cell r="C167">
            <v>-0.30099999999999999</v>
          </cell>
          <cell r="I167">
            <v>5</v>
          </cell>
          <cell r="J167">
            <v>0.21</v>
          </cell>
        </row>
        <row r="168">
          <cell r="B168">
            <v>14</v>
          </cell>
          <cell r="C168">
            <v>-0.115</v>
          </cell>
          <cell r="I168">
            <v>6.5</v>
          </cell>
          <cell r="J168">
            <v>0.20499999999999999</v>
          </cell>
        </row>
        <row r="169">
          <cell r="B169">
            <v>15</v>
          </cell>
          <cell r="C169">
            <v>-0.01</v>
          </cell>
          <cell r="I169">
            <v>9.057500000000001</v>
          </cell>
          <cell r="J169">
            <v>-1.5</v>
          </cell>
        </row>
        <row r="170">
          <cell r="B170">
            <v>16</v>
          </cell>
          <cell r="C170">
            <v>1.8340000000000001</v>
          </cell>
          <cell r="I170">
            <v>10.557500000000001</v>
          </cell>
          <cell r="J170">
            <v>-1.5</v>
          </cell>
        </row>
        <row r="171">
          <cell r="B171">
            <v>17</v>
          </cell>
          <cell r="C171">
            <v>1.7450000000000001</v>
          </cell>
          <cell r="I171">
            <v>12.057500000000001</v>
          </cell>
          <cell r="J171">
            <v>-1.5</v>
          </cell>
        </row>
        <row r="172">
          <cell r="B172">
            <v>18</v>
          </cell>
          <cell r="C172">
            <v>0.34499999999999997</v>
          </cell>
          <cell r="I172">
            <v>14.157500000000001</v>
          </cell>
          <cell r="J172">
            <v>-0.1</v>
          </cell>
        </row>
        <row r="173">
          <cell r="B173">
            <v>25</v>
          </cell>
          <cell r="C173">
            <v>0.34</v>
          </cell>
          <cell r="I173">
            <v>15</v>
          </cell>
          <cell r="J173">
            <v>-0.01</v>
          </cell>
        </row>
        <row r="174">
          <cell r="B174">
            <v>30</v>
          </cell>
          <cell r="C174">
            <v>0.33400000000000002</v>
          </cell>
          <cell r="I174">
            <v>16</v>
          </cell>
          <cell r="J174">
            <v>1.8340000000000001</v>
          </cell>
        </row>
        <row r="177">
          <cell r="B177">
            <v>0</v>
          </cell>
          <cell r="C177">
            <v>0.55100000000000005</v>
          </cell>
        </row>
        <row r="178">
          <cell r="B178">
            <v>5</v>
          </cell>
          <cell r="C178">
            <v>0.54600000000000004</v>
          </cell>
        </row>
        <row r="179">
          <cell r="B179">
            <v>10</v>
          </cell>
          <cell r="C179">
            <v>0.54</v>
          </cell>
        </row>
        <row r="180">
          <cell r="B180">
            <v>15</v>
          </cell>
          <cell r="C180">
            <v>0.35</v>
          </cell>
        </row>
        <row r="181">
          <cell r="B181">
            <v>20</v>
          </cell>
          <cell r="C181">
            <v>0.311</v>
          </cell>
        </row>
        <row r="182">
          <cell r="B182">
            <v>21</v>
          </cell>
          <cell r="C182">
            <v>0.14899999999999999</v>
          </cell>
        </row>
        <row r="183">
          <cell r="B183">
            <v>22</v>
          </cell>
          <cell r="C183">
            <v>-0.06</v>
          </cell>
          <cell r="I183">
            <v>0</v>
          </cell>
          <cell r="J183">
            <v>0.55100000000000005</v>
          </cell>
        </row>
        <row r="184">
          <cell r="B184">
            <v>22.5</v>
          </cell>
          <cell r="C184">
            <v>-0.33400000000000002</v>
          </cell>
          <cell r="I184">
            <v>5</v>
          </cell>
          <cell r="J184">
            <v>0.54600000000000004</v>
          </cell>
        </row>
        <row r="185">
          <cell r="B185">
            <v>23</v>
          </cell>
          <cell r="C185">
            <v>-0.379</v>
          </cell>
          <cell r="I185">
            <v>10</v>
          </cell>
          <cell r="J185">
            <v>0.54</v>
          </cell>
        </row>
        <row r="186">
          <cell r="B186">
            <v>23.5</v>
          </cell>
          <cell r="C186">
            <v>-0.32900000000000001</v>
          </cell>
          <cell r="I186">
            <v>15</v>
          </cell>
          <cell r="J186">
            <v>0.35</v>
          </cell>
        </row>
        <row r="187">
          <cell r="B187">
            <v>24</v>
          </cell>
          <cell r="C187">
            <v>-6.4000000000000001E-2</v>
          </cell>
          <cell r="I187">
            <v>16</v>
          </cell>
          <cell r="J187">
            <v>0.311</v>
          </cell>
        </row>
        <row r="188">
          <cell r="B188">
            <v>26</v>
          </cell>
          <cell r="C188">
            <v>1.581</v>
          </cell>
          <cell r="I188">
            <v>18.7165</v>
          </cell>
          <cell r="J188">
            <v>-1.5</v>
          </cell>
        </row>
        <row r="189">
          <cell r="B189">
            <v>28</v>
          </cell>
          <cell r="C189">
            <v>1.573</v>
          </cell>
          <cell r="I189">
            <v>20.2165</v>
          </cell>
          <cell r="J189">
            <v>-1.5</v>
          </cell>
        </row>
        <row r="190">
          <cell r="B190">
            <v>29</v>
          </cell>
          <cell r="C190">
            <v>0.191</v>
          </cell>
          <cell r="I190">
            <v>21.7165</v>
          </cell>
          <cell r="J190">
            <v>-1.5</v>
          </cell>
        </row>
        <row r="191">
          <cell r="B191">
            <v>35</v>
          </cell>
          <cell r="C191">
            <v>0.186</v>
          </cell>
          <cell r="I191">
            <v>23.816499999999998</v>
          </cell>
          <cell r="J191">
            <v>-0.1</v>
          </cell>
        </row>
        <row r="192">
          <cell r="B192">
            <v>40</v>
          </cell>
          <cell r="C192">
            <v>0.18099999999999999</v>
          </cell>
          <cell r="I192">
            <v>26</v>
          </cell>
          <cell r="J192">
            <v>1.581</v>
          </cell>
        </row>
        <row r="194">
          <cell r="B194">
            <v>0</v>
          </cell>
          <cell r="C194">
            <v>0.37</v>
          </cell>
        </row>
        <row r="195">
          <cell r="B195">
            <v>5</v>
          </cell>
          <cell r="C195">
            <v>0.36499999999999999</v>
          </cell>
        </row>
        <row r="196">
          <cell r="B196">
            <v>10</v>
          </cell>
          <cell r="C196">
            <v>0.36</v>
          </cell>
        </row>
        <row r="197">
          <cell r="B197">
            <v>11</v>
          </cell>
          <cell r="C197">
            <v>0.13500000000000001</v>
          </cell>
        </row>
        <row r="198">
          <cell r="B198">
            <v>12</v>
          </cell>
          <cell r="C198">
            <v>-0.15</v>
          </cell>
        </row>
        <row r="199">
          <cell r="B199">
            <v>12.5</v>
          </cell>
          <cell r="C199">
            <v>-0.34100000000000003</v>
          </cell>
        </row>
        <row r="200">
          <cell r="B200">
            <v>13</v>
          </cell>
          <cell r="C200">
            <v>-0.39500000000000002</v>
          </cell>
        </row>
        <row r="201">
          <cell r="B201">
            <v>13.5</v>
          </cell>
          <cell r="C201">
            <v>-0.34</v>
          </cell>
          <cell r="I201">
            <v>0</v>
          </cell>
          <cell r="J201">
            <v>0.37</v>
          </cell>
        </row>
        <row r="202">
          <cell r="B202">
            <v>14</v>
          </cell>
          <cell r="C202">
            <v>-1.0999999999999999E-2</v>
          </cell>
          <cell r="I202">
            <v>5</v>
          </cell>
          <cell r="J202">
            <v>0.36499999999999999</v>
          </cell>
        </row>
        <row r="203">
          <cell r="B203">
            <v>16</v>
          </cell>
          <cell r="C203">
            <v>2.06</v>
          </cell>
          <cell r="I203">
            <v>6</v>
          </cell>
          <cell r="J203">
            <v>0.36</v>
          </cell>
        </row>
        <row r="204">
          <cell r="B204">
            <v>18</v>
          </cell>
          <cell r="C204">
            <v>2.052</v>
          </cell>
          <cell r="I204">
            <v>8.7899999999999991</v>
          </cell>
          <cell r="J204">
            <v>-1.5</v>
          </cell>
        </row>
        <row r="205">
          <cell r="B205">
            <v>20</v>
          </cell>
          <cell r="C205">
            <v>0.14000000000000001</v>
          </cell>
          <cell r="I205">
            <v>10.29</v>
          </cell>
          <cell r="J205">
            <v>-1.5</v>
          </cell>
        </row>
        <row r="206">
          <cell r="B206">
            <v>25</v>
          </cell>
          <cell r="C206">
            <v>0.115</v>
          </cell>
          <cell r="I206">
            <v>11.79</v>
          </cell>
          <cell r="J206">
            <v>-1.5</v>
          </cell>
        </row>
        <row r="207">
          <cell r="B207">
            <v>28</v>
          </cell>
          <cell r="C207">
            <v>0.1</v>
          </cell>
          <cell r="I207">
            <v>13.889999999999999</v>
          </cell>
          <cell r="J207">
            <v>-0.1</v>
          </cell>
        </row>
        <row r="208">
          <cell r="B208">
            <v>30</v>
          </cell>
          <cell r="C208">
            <v>0.20100000000000001</v>
          </cell>
          <cell r="I208">
            <v>16</v>
          </cell>
          <cell r="J208">
            <v>2.06</v>
          </cell>
        </row>
        <row r="211">
          <cell r="B211">
            <v>0</v>
          </cell>
          <cell r="C211">
            <v>0.30499999999999999</v>
          </cell>
        </row>
        <row r="212">
          <cell r="B212">
            <v>5</v>
          </cell>
          <cell r="C212">
            <v>0.31</v>
          </cell>
        </row>
        <row r="213">
          <cell r="B213">
            <v>10</v>
          </cell>
          <cell r="C213">
            <v>0.32</v>
          </cell>
        </row>
        <row r="214">
          <cell r="B214">
            <v>11</v>
          </cell>
          <cell r="C214">
            <v>-0.04</v>
          </cell>
        </row>
        <row r="215">
          <cell r="B215">
            <v>12</v>
          </cell>
          <cell r="C215">
            <v>-0.19500000000000001</v>
          </cell>
        </row>
        <row r="216">
          <cell r="B216">
            <v>13</v>
          </cell>
          <cell r="C216">
            <v>-0.38500000000000001</v>
          </cell>
        </row>
        <row r="217">
          <cell r="B217">
            <v>14</v>
          </cell>
          <cell r="C217">
            <v>-0.43</v>
          </cell>
        </row>
        <row r="218">
          <cell r="B218">
            <v>15</v>
          </cell>
          <cell r="C218">
            <v>-0.39</v>
          </cell>
          <cell r="I218">
            <v>0</v>
          </cell>
          <cell r="J218">
            <v>0.30499999999999999</v>
          </cell>
        </row>
        <row r="219">
          <cell r="B219">
            <v>16</v>
          </cell>
          <cell r="C219">
            <v>-0.2</v>
          </cell>
          <cell r="I219">
            <v>5</v>
          </cell>
          <cell r="J219">
            <v>0.31</v>
          </cell>
        </row>
        <row r="220">
          <cell r="B220">
            <v>18</v>
          </cell>
          <cell r="C220">
            <v>1.909</v>
          </cell>
          <cell r="I220">
            <v>8</v>
          </cell>
          <cell r="J220">
            <v>0.32</v>
          </cell>
        </row>
        <row r="221">
          <cell r="B221">
            <v>20</v>
          </cell>
          <cell r="C221">
            <v>1.905</v>
          </cell>
          <cell r="I221">
            <v>10.73</v>
          </cell>
          <cell r="J221">
            <v>-1.5</v>
          </cell>
        </row>
        <row r="222">
          <cell r="B222">
            <v>22</v>
          </cell>
          <cell r="C222">
            <v>0.36</v>
          </cell>
          <cell r="I222">
            <v>12.23</v>
          </cell>
          <cell r="J222">
            <v>-1.5</v>
          </cell>
        </row>
        <row r="223">
          <cell r="B223">
            <v>25</v>
          </cell>
          <cell r="C223">
            <v>0.35499999999999998</v>
          </cell>
          <cell r="I223">
            <v>13.73</v>
          </cell>
          <cell r="J223">
            <v>-1.5</v>
          </cell>
        </row>
        <row r="224">
          <cell r="B224">
            <v>30</v>
          </cell>
          <cell r="C224">
            <v>0.35</v>
          </cell>
          <cell r="I224">
            <v>15.605</v>
          </cell>
          <cell r="J224">
            <v>-0.25</v>
          </cell>
        </row>
        <row r="226">
          <cell r="B226">
            <v>0</v>
          </cell>
          <cell r="C226">
            <v>0.31900000000000001</v>
          </cell>
        </row>
        <row r="227">
          <cell r="B227">
            <v>5</v>
          </cell>
          <cell r="C227">
            <v>0.315</v>
          </cell>
        </row>
        <row r="228">
          <cell r="B228">
            <v>10</v>
          </cell>
          <cell r="C228">
            <v>0.309</v>
          </cell>
        </row>
        <row r="229">
          <cell r="B229">
            <v>11</v>
          </cell>
          <cell r="C229">
            <v>0.06</v>
          </cell>
        </row>
        <row r="230">
          <cell r="B230">
            <v>12</v>
          </cell>
          <cell r="C230">
            <v>-0.16500000000000001</v>
          </cell>
        </row>
        <row r="231">
          <cell r="B231">
            <v>13</v>
          </cell>
          <cell r="C231">
            <v>-0.34</v>
          </cell>
        </row>
        <row r="232">
          <cell r="B232">
            <v>14</v>
          </cell>
          <cell r="C232">
            <v>-0.39</v>
          </cell>
        </row>
        <row r="233">
          <cell r="B233">
            <v>15</v>
          </cell>
          <cell r="C233">
            <v>-0.33100000000000002</v>
          </cell>
          <cell r="I233">
            <v>0</v>
          </cell>
          <cell r="J233">
            <v>0.31900000000000001</v>
          </cell>
        </row>
        <row r="234">
          <cell r="B234">
            <v>16</v>
          </cell>
          <cell r="C234">
            <v>-0.16600000000000001</v>
          </cell>
          <cell r="I234">
            <v>5</v>
          </cell>
          <cell r="J234">
            <v>0.315</v>
          </cell>
        </row>
        <row r="235">
          <cell r="B235">
            <v>18</v>
          </cell>
          <cell r="C235">
            <v>1.8</v>
          </cell>
          <cell r="I235">
            <v>7.8</v>
          </cell>
          <cell r="J235">
            <v>0.309</v>
          </cell>
        </row>
        <row r="236">
          <cell r="B236">
            <v>20</v>
          </cell>
          <cell r="C236">
            <v>1.7949999999999999</v>
          </cell>
          <cell r="I236">
            <v>10.513500000000001</v>
          </cell>
          <cell r="J236">
            <v>-1.5</v>
          </cell>
        </row>
        <row r="237">
          <cell r="B237">
            <v>22</v>
          </cell>
          <cell r="C237">
            <v>0.34</v>
          </cell>
          <cell r="I237">
            <v>12.013500000000001</v>
          </cell>
          <cell r="J237">
            <v>-1.5</v>
          </cell>
        </row>
        <row r="238">
          <cell r="B238">
            <v>25</v>
          </cell>
          <cell r="C238">
            <v>0.33500000000000002</v>
          </cell>
          <cell r="I238">
            <v>13.513500000000001</v>
          </cell>
          <cell r="J238">
            <v>-1.5</v>
          </cell>
        </row>
        <row r="239">
          <cell r="B239">
            <v>30</v>
          </cell>
          <cell r="C239">
            <v>0.33</v>
          </cell>
          <cell r="I239">
            <v>15.388500000000001</v>
          </cell>
          <cell r="J239">
            <v>-0.25</v>
          </cell>
        </row>
        <row r="242">
          <cell r="B242">
            <v>0</v>
          </cell>
          <cell r="C242">
            <v>0.311</v>
          </cell>
        </row>
        <row r="243">
          <cell r="B243">
            <v>5</v>
          </cell>
          <cell r="C243">
            <v>0.30099999999999999</v>
          </cell>
        </row>
        <row r="244">
          <cell r="B244">
            <v>10</v>
          </cell>
          <cell r="C244">
            <v>0.29599999999999999</v>
          </cell>
        </row>
        <row r="245">
          <cell r="B245">
            <v>11</v>
          </cell>
          <cell r="C245">
            <v>-0.154</v>
          </cell>
        </row>
        <row r="246">
          <cell r="B246">
            <v>12</v>
          </cell>
          <cell r="C246">
            <v>-0.42399999999999999</v>
          </cell>
        </row>
        <row r="247">
          <cell r="B247">
            <v>13</v>
          </cell>
          <cell r="C247">
            <v>-0.61499999999999999</v>
          </cell>
        </row>
        <row r="248">
          <cell r="B248">
            <v>14</v>
          </cell>
          <cell r="C248">
            <v>-0.81599999999999995</v>
          </cell>
        </row>
        <row r="249">
          <cell r="B249">
            <v>14.5</v>
          </cell>
          <cell r="C249">
            <v>-0.86399999999999999</v>
          </cell>
          <cell r="I249">
            <v>0</v>
          </cell>
          <cell r="J249">
            <v>0.311</v>
          </cell>
        </row>
        <row r="250">
          <cell r="B250">
            <v>15</v>
          </cell>
          <cell r="C250">
            <v>-0.81299999999999994</v>
          </cell>
          <cell r="I250">
            <v>5</v>
          </cell>
          <cell r="J250">
            <v>0.30099999999999999</v>
          </cell>
        </row>
        <row r="251">
          <cell r="B251">
            <v>16</v>
          </cell>
          <cell r="C251">
            <v>-0.61599999999999999</v>
          </cell>
          <cell r="I251">
            <v>9.5</v>
          </cell>
          <cell r="J251">
            <v>0.29599999999999999</v>
          </cell>
        </row>
        <row r="252">
          <cell r="B252">
            <v>17</v>
          </cell>
          <cell r="C252">
            <v>-0.315</v>
          </cell>
          <cell r="I252">
            <v>12.193999999999999</v>
          </cell>
          <cell r="J252">
            <v>-1.5</v>
          </cell>
        </row>
        <row r="253">
          <cell r="B253">
            <v>19</v>
          </cell>
          <cell r="C253">
            <v>1.8859999999999999</v>
          </cell>
          <cell r="I253">
            <v>13.693999999999999</v>
          </cell>
          <cell r="J253">
            <v>-1.5</v>
          </cell>
        </row>
        <row r="254">
          <cell r="B254">
            <v>20</v>
          </cell>
          <cell r="C254">
            <v>1.8779999999999999</v>
          </cell>
          <cell r="I254">
            <v>15.193999999999999</v>
          </cell>
          <cell r="J254">
            <v>-1.5</v>
          </cell>
        </row>
        <row r="255">
          <cell r="B255">
            <v>22</v>
          </cell>
          <cell r="C255">
            <v>0.246</v>
          </cell>
          <cell r="I255">
            <v>17.068999999999999</v>
          </cell>
          <cell r="J255">
            <v>-0.25</v>
          </cell>
        </row>
        <row r="256">
          <cell r="B256">
            <v>25</v>
          </cell>
          <cell r="C256">
            <v>-0.154</v>
          </cell>
          <cell r="I256">
            <v>19</v>
          </cell>
          <cell r="J256">
            <v>1.8859999999999999</v>
          </cell>
        </row>
        <row r="257">
          <cell r="B257">
            <v>27</v>
          </cell>
          <cell r="C257">
            <v>-0.68400000000000005</v>
          </cell>
          <cell r="I257">
            <v>20</v>
          </cell>
          <cell r="J257">
            <v>1.8779999999999999</v>
          </cell>
        </row>
        <row r="261">
          <cell r="B261">
            <v>0</v>
          </cell>
          <cell r="C261">
            <v>0.28100000000000003</v>
          </cell>
        </row>
        <row r="262">
          <cell r="B262">
            <v>5</v>
          </cell>
          <cell r="C262">
            <v>0.27600000000000002</v>
          </cell>
          <cell r="I262">
            <v>0</v>
          </cell>
          <cell r="J262">
            <v>0.28100000000000003</v>
          </cell>
        </row>
        <row r="263">
          <cell r="B263">
            <v>10</v>
          </cell>
          <cell r="C263">
            <v>0.27100000000000002</v>
          </cell>
          <cell r="I263">
            <v>5</v>
          </cell>
          <cell r="J263">
            <v>0.27600000000000002</v>
          </cell>
        </row>
        <row r="264">
          <cell r="B264">
            <v>11</v>
          </cell>
          <cell r="C264">
            <v>-0.28399999999999997</v>
          </cell>
          <cell r="I264">
            <v>10</v>
          </cell>
          <cell r="J264">
            <v>0.27100000000000002</v>
          </cell>
        </row>
        <row r="265">
          <cell r="B265">
            <v>12</v>
          </cell>
          <cell r="C265">
            <v>-0.64500000000000002</v>
          </cell>
          <cell r="I265">
            <v>12.656499999999999</v>
          </cell>
          <cell r="J265">
            <v>-1.5</v>
          </cell>
        </row>
        <row r="266">
          <cell r="B266">
            <v>13</v>
          </cell>
          <cell r="C266">
            <v>-0.86499999999999999</v>
          </cell>
          <cell r="I266">
            <v>14.156499999999999</v>
          </cell>
          <cell r="J266">
            <v>-1.5</v>
          </cell>
        </row>
        <row r="267">
          <cell r="B267">
            <v>14</v>
          </cell>
          <cell r="C267">
            <v>-0.92100000000000004</v>
          </cell>
          <cell r="I267">
            <v>15.656499999999999</v>
          </cell>
          <cell r="J267">
            <v>-1.5</v>
          </cell>
        </row>
        <row r="268">
          <cell r="B268">
            <v>15</v>
          </cell>
          <cell r="C268">
            <v>-0.86399999999999999</v>
          </cell>
          <cell r="I268">
            <v>18.305499999999999</v>
          </cell>
          <cell r="J268">
            <v>0.26600000000000001</v>
          </cell>
        </row>
        <row r="269">
          <cell r="B269">
            <v>16</v>
          </cell>
          <cell r="C269">
            <v>-0.64600000000000002</v>
          </cell>
          <cell r="I269">
            <v>25</v>
          </cell>
          <cell r="J269">
            <v>0.26600000000000001</v>
          </cell>
        </row>
        <row r="270">
          <cell r="B270">
            <v>17</v>
          </cell>
          <cell r="C270">
            <v>-0.29899999999999999</v>
          </cell>
          <cell r="I270">
            <v>30</v>
          </cell>
          <cell r="J270">
            <v>0.27100000000000002</v>
          </cell>
        </row>
        <row r="271">
          <cell r="B271">
            <v>18</v>
          </cell>
          <cell r="C271">
            <v>0.26100000000000001</v>
          </cell>
        </row>
        <row r="272">
          <cell r="B272">
            <v>25</v>
          </cell>
          <cell r="C272">
            <v>0.26600000000000001</v>
          </cell>
        </row>
        <row r="273">
          <cell r="B273">
            <v>30</v>
          </cell>
          <cell r="C273">
            <v>0.27100000000000002</v>
          </cell>
        </row>
        <row r="277">
          <cell r="B277">
            <v>0</v>
          </cell>
          <cell r="C277">
            <v>0.28599999999999998</v>
          </cell>
        </row>
        <row r="278">
          <cell r="B278">
            <v>5</v>
          </cell>
          <cell r="C278">
            <v>0.28100000000000003</v>
          </cell>
        </row>
        <row r="279">
          <cell r="B279">
            <v>10</v>
          </cell>
          <cell r="C279">
            <v>0.27600000000000002</v>
          </cell>
        </row>
        <row r="280">
          <cell r="B280">
            <v>11</v>
          </cell>
          <cell r="C280">
            <v>-0.14599999999999999</v>
          </cell>
        </row>
        <row r="281">
          <cell r="B281">
            <v>12</v>
          </cell>
          <cell r="C281">
            <v>-0.44500000000000001</v>
          </cell>
        </row>
        <row r="282">
          <cell r="B282">
            <v>13</v>
          </cell>
          <cell r="C282">
            <v>-0.78900000000000003</v>
          </cell>
          <cell r="I282">
            <v>0</v>
          </cell>
          <cell r="J282">
            <v>0.28599999999999998</v>
          </cell>
        </row>
        <row r="283">
          <cell r="B283">
            <v>14</v>
          </cell>
          <cell r="C283">
            <v>-0.84499999999999997</v>
          </cell>
          <cell r="I283">
            <v>5</v>
          </cell>
          <cell r="J283">
            <v>0.28100000000000003</v>
          </cell>
        </row>
        <row r="284">
          <cell r="B284">
            <v>15</v>
          </cell>
          <cell r="C284">
            <v>-0.79400000000000004</v>
          </cell>
          <cell r="I284">
            <v>9.6999999999999993</v>
          </cell>
          <cell r="J284">
            <v>0.27600000000000002</v>
          </cell>
        </row>
        <row r="285">
          <cell r="B285">
            <v>16</v>
          </cell>
          <cell r="C285">
            <v>-0.45400000000000001</v>
          </cell>
          <cell r="I285">
            <v>12.363999999999999</v>
          </cell>
          <cell r="J285">
            <v>-1.5</v>
          </cell>
        </row>
        <row r="286">
          <cell r="B286">
            <v>17</v>
          </cell>
          <cell r="C286">
            <v>-0.14499999999999999</v>
          </cell>
          <cell r="I286">
            <v>13.863999999999999</v>
          </cell>
          <cell r="J286">
            <v>-1.5</v>
          </cell>
        </row>
        <row r="287">
          <cell r="B287">
            <v>18</v>
          </cell>
          <cell r="C287">
            <v>0.29599999999999999</v>
          </cell>
          <cell r="I287">
            <v>15.363999999999999</v>
          </cell>
          <cell r="J287">
            <v>-1.5</v>
          </cell>
        </row>
        <row r="288">
          <cell r="B288">
            <v>25</v>
          </cell>
          <cell r="C288">
            <v>0.30099999999999999</v>
          </cell>
          <cell r="I288">
            <v>18.012999999999998</v>
          </cell>
          <cell r="J288">
            <v>0.26600000000000001</v>
          </cell>
        </row>
        <row r="289">
          <cell r="B289">
            <v>30</v>
          </cell>
          <cell r="C289">
            <v>0.30599999999999999</v>
          </cell>
          <cell r="I289">
            <v>25</v>
          </cell>
          <cell r="J289">
            <v>0.30099999999999999</v>
          </cell>
        </row>
        <row r="293">
          <cell r="B293">
            <v>0</v>
          </cell>
          <cell r="C293">
            <v>0.14799999999999999</v>
          </cell>
        </row>
        <row r="294">
          <cell r="B294">
            <v>5</v>
          </cell>
          <cell r="C294">
            <v>0.14299999999999999</v>
          </cell>
        </row>
        <row r="295">
          <cell r="B295">
            <v>10</v>
          </cell>
          <cell r="C295">
            <v>0.13800000000000001</v>
          </cell>
        </row>
        <row r="296">
          <cell r="B296">
            <v>11</v>
          </cell>
          <cell r="C296">
            <v>6.2E-2</v>
          </cell>
          <cell r="I296">
            <v>0</v>
          </cell>
          <cell r="J296">
            <v>0.14799999999999999</v>
          </cell>
        </row>
        <row r="297">
          <cell r="B297">
            <v>12</v>
          </cell>
          <cell r="C297">
            <v>-0.11700000000000001</v>
          </cell>
          <cell r="I297">
            <v>5</v>
          </cell>
          <cell r="J297">
            <v>0.14299999999999999</v>
          </cell>
        </row>
        <row r="298">
          <cell r="B298">
            <v>12.5</v>
          </cell>
          <cell r="C298">
            <v>-0.21199999999999999</v>
          </cell>
          <cell r="I298">
            <v>9</v>
          </cell>
          <cell r="J298">
            <v>0.13800000000000001</v>
          </cell>
        </row>
        <row r="299">
          <cell r="B299">
            <v>13</v>
          </cell>
          <cell r="C299">
            <v>-0.27200000000000002</v>
          </cell>
          <cell r="I299">
            <v>11.457000000000001</v>
          </cell>
          <cell r="J299">
            <v>-1.5</v>
          </cell>
        </row>
        <row r="300">
          <cell r="B300">
            <v>13.5</v>
          </cell>
          <cell r="C300">
            <v>-0.222</v>
          </cell>
          <cell r="I300">
            <v>12.957000000000001</v>
          </cell>
          <cell r="J300">
            <v>-1.5</v>
          </cell>
        </row>
        <row r="301">
          <cell r="B301">
            <v>14</v>
          </cell>
          <cell r="C301">
            <v>-0.11799999999999999</v>
          </cell>
          <cell r="I301">
            <v>14.457000000000001</v>
          </cell>
          <cell r="J301">
            <v>-1.5</v>
          </cell>
        </row>
        <row r="302">
          <cell r="B302">
            <v>15</v>
          </cell>
          <cell r="C302">
            <v>6.8000000000000005E-2</v>
          </cell>
          <cell r="I302">
            <v>16.936500000000002</v>
          </cell>
          <cell r="J302">
            <v>0.153</v>
          </cell>
        </row>
        <row r="303">
          <cell r="B303">
            <v>16</v>
          </cell>
          <cell r="C303">
            <v>0.14799999999999999</v>
          </cell>
          <cell r="I303">
            <v>20</v>
          </cell>
          <cell r="J303">
            <v>0.153</v>
          </cell>
        </row>
        <row r="304">
          <cell r="B304">
            <v>20</v>
          </cell>
          <cell r="C304">
            <v>0.153</v>
          </cell>
          <cell r="I304">
            <v>25</v>
          </cell>
          <cell r="J304">
            <v>0.158</v>
          </cell>
        </row>
        <row r="305">
          <cell r="B305">
            <v>25</v>
          </cell>
          <cell r="C305">
            <v>0.158</v>
          </cell>
        </row>
        <row r="309">
          <cell r="B309">
            <v>0</v>
          </cell>
          <cell r="C309">
            <v>-3.2000000000000001E-2</v>
          </cell>
        </row>
        <row r="310">
          <cell r="B310">
            <v>5</v>
          </cell>
          <cell r="C310">
            <v>-3.5000000000000003E-2</v>
          </cell>
        </row>
        <row r="311">
          <cell r="B311">
            <v>10</v>
          </cell>
          <cell r="C311">
            <v>-4.2000000000000003E-2</v>
          </cell>
        </row>
        <row r="312">
          <cell r="B312">
            <v>11</v>
          </cell>
          <cell r="C312">
            <v>-0.23799999999999999</v>
          </cell>
        </row>
        <row r="313">
          <cell r="B313">
            <v>12</v>
          </cell>
          <cell r="C313">
            <v>-0.442</v>
          </cell>
          <cell r="I313">
            <v>0</v>
          </cell>
          <cell r="J313">
            <v>-3.2000000000000001E-2</v>
          </cell>
        </row>
        <row r="314">
          <cell r="B314">
            <v>12.5</v>
          </cell>
          <cell r="C314">
            <v>-0.627</v>
          </cell>
          <cell r="I314">
            <v>5</v>
          </cell>
          <cell r="J314">
            <v>-3.5000000000000003E-2</v>
          </cell>
        </row>
        <row r="315">
          <cell r="B315">
            <v>13</v>
          </cell>
          <cell r="C315">
            <v>-0.68200000000000005</v>
          </cell>
          <cell r="I315">
            <v>10</v>
          </cell>
          <cell r="J315">
            <v>-4.2000000000000003E-2</v>
          </cell>
        </row>
        <row r="316">
          <cell r="B316">
            <v>13.5</v>
          </cell>
          <cell r="C316">
            <v>-0.63200000000000001</v>
          </cell>
          <cell r="I316">
            <v>12.186999999999999</v>
          </cell>
          <cell r="J316">
            <v>-1.5</v>
          </cell>
        </row>
        <row r="317">
          <cell r="B317">
            <v>14</v>
          </cell>
          <cell r="C317">
            <v>-0.39300000000000002</v>
          </cell>
          <cell r="I317">
            <v>13.686999999999999</v>
          </cell>
          <cell r="J317">
            <v>-1.5</v>
          </cell>
        </row>
        <row r="318">
          <cell r="B318">
            <v>16</v>
          </cell>
          <cell r="C318">
            <v>-0.23200000000000001</v>
          </cell>
          <cell r="I318">
            <v>15.186999999999999</v>
          </cell>
          <cell r="J318">
            <v>-1.5</v>
          </cell>
        </row>
        <row r="319">
          <cell r="B319">
            <v>20</v>
          </cell>
          <cell r="C319">
            <v>-1.2E-2</v>
          </cell>
          <cell r="I319">
            <v>17.212</v>
          </cell>
          <cell r="J319">
            <v>-0.15</v>
          </cell>
        </row>
        <row r="320">
          <cell r="B320">
            <v>25</v>
          </cell>
          <cell r="C320">
            <v>-7.0000000000000001E-3</v>
          </cell>
          <cell r="I320">
            <v>20</v>
          </cell>
          <cell r="J320">
            <v>-1.2E-2</v>
          </cell>
        </row>
        <row r="321">
          <cell r="I321">
            <v>25</v>
          </cell>
          <cell r="J321">
            <v>-7.0000000000000001E-3</v>
          </cell>
        </row>
        <row r="324">
          <cell r="B324">
            <v>0</v>
          </cell>
          <cell r="C324">
            <v>-0.72</v>
          </cell>
        </row>
        <row r="325">
          <cell r="B325">
            <v>5</v>
          </cell>
          <cell r="C325">
            <v>-0.48099999999999998</v>
          </cell>
        </row>
        <row r="326">
          <cell r="B326">
            <v>6</v>
          </cell>
          <cell r="C326">
            <v>-8.1000000000000003E-2</v>
          </cell>
        </row>
        <row r="327">
          <cell r="B327">
            <v>10</v>
          </cell>
          <cell r="C327">
            <v>-0.121</v>
          </cell>
        </row>
        <row r="328">
          <cell r="B328">
            <v>11</v>
          </cell>
          <cell r="C328">
            <v>-0.182</v>
          </cell>
        </row>
        <row r="329">
          <cell r="B329">
            <v>12</v>
          </cell>
          <cell r="C329">
            <v>-0.38100000000000001</v>
          </cell>
          <cell r="I329">
            <v>0</v>
          </cell>
          <cell r="J329">
            <v>-0.72</v>
          </cell>
        </row>
        <row r="330">
          <cell r="B330">
            <v>12.5</v>
          </cell>
          <cell r="C330">
            <v>-0.57799999999999996</v>
          </cell>
          <cell r="I330">
            <v>5</v>
          </cell>
          <cell r="J330">
            <v>-0.48099999999999998</v>
          </cell>
        </row>
        <row r="331">
          <cell r="B331">
            <v>13</v>
          </cell>
          <cell r="C331">
            <v>-0.63</v>
          </cell>
          <cell r="I331">
            <v>6</v>
          </cell>
          <cell r="J331">
            <v>-8.1000000000000003E-2</v>
          </cell>
        </row>
        <row r="332">
          <cell r="B332">
            <v>13.5</v>
          </cell>
          <cell r="C332">
            <v>-0.57999999999999996</v>
          </cell>
          <cell r="I332">
            <v>9</v>
          </cell>
          <cell r="J332">
            <v>-0.121</v>
          </cell>
        </row>
        <row r="333">
          <cell r="B333">
            <v>14</v>
          </cell>
          <cell r="C333">
            <v>-0.39500000000000002</v>
          </cell>
          <cell r="I333">
            <v>11.0685</v>
          </cell>
          <cell r="J333">
            <v>-1.5</v>
          </cell>
        </row>
        <row r="334">
          <cell r="B334">
            <v>15</v>
          </cell>
          <cell r="C334">
            <v>-0.12</v>
          </cell>
          <cell r="I334">
            <v>12.5685</v>
          </cell>
          <cell r="J334">
            <v>-1.5</v>
          </cell>
        </row>
        <row r="335">
          <cell r="B335">
            <v>16</v>
          </cell>
          <cell r="C335">
            <v>0.38</v>
          </cell>
          <cell r="I335">
            <v>14.0685</v>
          </cell>
          <cell r="J335">
            <v>-1.5</v>
          </cell>
        </row>
        <row r="336">
          <cell r="B336">
            <v>17</v>
          </cell>
          <cell r="C336">
            <v>0.37</v>
          </cell>
          <cell r="I336">
            <v>16.093499999999999</v>
          </cell>
          <cell r="J336">
            <v>-0.15</v>
          </cell>
        </row>
        <row r="337">
          <cell r="B337">
            <v>18</v>
          </cell>
          <cell r="C337">
            <v>1.69</v>
          </cell>
          <cell r="I337">
            <v>17</v>
          </cell>
          <cell r="J337">
            <v>0.37</v>
          </cell>
        </row>
        <row r="338">
          <cell r="B338">
            <v>19</v>
          </cell>
          <cell r="C338">
            <v>1.6950000000000001</v>
          </cell>
          <cell r="I338">
            <v>18</v>
          </cell>
          <cell r="J338">
            <v>1.69</v>
          </cell>
        </row>
        <row r="339">
          <cell r="B339">
            <v>20</v>
          </cell>
          <cell r="C339">
            <v>-0.18</v>
          </cell>
          <cell r="I339">
            <v>19</v>
          </cell>
          <cell r="J339">
            <v>1.6950000000000001</v>
          </cell>
        </row>
        <row r="340">
          <cell r="B340">
            <v>22</v>
          </cell>
          <cell r="C340">
            <v>-0.52</v>
          </cell>
          <cell r="I340">
            <v>20</v>
          </cell>
          <cell r="J340">
            <v>-0.18</v>
          </cell>
        </row>
        <row r="341">
          <cell r="B341">
            <v>23</v>
          </cell>
          <cell r="C341">
            <v>-0.92</v>
          </cell>
          <cell r="I341">
            <v>22</v>
          </cell>
          <cell r="J341">
            <v>-0.52</v>
          </cell>
        </row>
        <row r="343">
          <cell r="B343">
            <v>0</v>
          </cell>
          <cell r="C343">
            <v>1.431</v>
          </cell>
        </row>
        <row r="344">
          <cell r="B344">
            <v>4</v>
          </cell>
          <cell r="C344">
            <v>1.4259999999999999</v>
          </cell>
        </row>
        <row r="345">
          <cell r="B345">
            <v>6</v>
          </cell>
          <cell r="C345">
            <v>-2.5999999999999999E-2</v>
          </cell>
        </row>
        <row r="346">
          <cell r="B346">
            <v>8</v>
          </cell>
          <cell r="C346">
            <v>-0.374</v>
          </cell>
        </row>
        <row r="347">
          <cell r="B347">
            <v>9</v>
          </cell>
          <cell r="C347">
            <v>-0.52500000000000002</v>
          </cell>
          <cell r="I347">
            <v>0</v>
          </cell>
          <cell r="J347">
            <v>1.431</v>
          </cell>
        </row>
        <row r="348">
          <cell r="B348">
            <v>10</v>
          </cell>
          <cell r="C348">
            <v>-0.57399999999999995</v>
          </cell>
          <cell r="I348">
            <v>4</v>
          </cell>
          <cell r="J348">
            <v>1.4259999999999999</v>
          </cell>
        </row>
        <row r="349">
          <cell r="B349">
            <v>11</v>
          </cell>
          <cell r="C349">
            <v>-0.52900000000000003</v>
          </cell>
          <cell r="I349">
            <v>6</v>
          </cell>
          <cell r="J349">
            <v>-2.5999999999999999E-2</v>
          </cell>
        </row>
        <row r="350">
          <cell r="B350">
            <v>12</v>
          </cell>
          <cell r="C350">
            <v>-0.38200000000000001</v>
          </cell>
          <cell r="I350">
            <v>8.2110000000000003</v>
          </cell>
          <cell r="J350">
            <v>-1.5</v>
          </cell>
        </row>
        <row r="351">
          <cell r="B351">
            <v>14</v>
          </cell>
          <cell r="C351">
            <v>-2.5000000000000001E-2</v>
          </cell>
          <cell r="I351">
            <v>9.7110000000000003</v>
          </cell>
          <cell r="J351">
            <v>-1.5</v>
          </cell>
        </row>
        <row r="352">
          <cell r="B352">
            <v>16</v>
          </cell>
          <cell r="C352">
            <v>1.9810000000000001</v>
          </cell>
          <cell r="I352">
            <v>11.211</v>
          </cell>
          <cell r="J352">
            <v>-1.5</v>
          </cell>
        </row>
        <row r="353">
          <cell r="B353">
            <v>19</v>
          </cell>
          <cell r="C353">
            <v>1.976</v>
          </cell>
          <cell r="I353">
            <v>13.236000000000001</v>
          </cell>
          <cell r="J353">
            <v>-0.15</v>
          </cell>
        </row>
        <row r="355">
          <cell r="B355">
            <v>0</v>
          </cell>
          <cell r="C355">
            <v>0.36899999999999999</v>
          </cell>
        </row>
        <row r="356">
          <cell r="B356">
            <v>6</v>
          </cell>
          <cell r="C356">
            <v>0.36399999999999999</v>
          </cell>
        </row>
        <row r="357">
          <cell r="B357">
            <v>7</v>
          </cell>
          <cell r="C357">
            <v>1.83</v>
          </cell>
        </row>
        <row r="358">
          <cell r="B358">
            <v>10</v>
          </cell>
          <cell r="C358">
            <v>1.8260000000000001</v>
          </cell>
        </row>
        <row r="359">
          <cell r="B359">
            <v>12</v>
          </cell>
          <cell r="C359">
            <v>-0.217</v>
          </cell>
        </row>
        <row r="360">
          <cell r="B360">
            <v>14</v>
          </cell>
          <cell r="C360">
            <v>-0.55600000000000005</v>
          </cell>
        </row>
        <row r="361">
          <cell r="B361">
            <v>16</v>
          </cell>
          <cell r="C361">
            <v>-0.73599999999999999</v>
          </cell>
        </row>
        <row r="362">
          <cell r="B362">
            <v>17</v>
          </cell>
          <cell r="C362">
            <v>-0.79100000000000004</v>
          </cell>
        </row>
        <row r="363">
          <cell r="B363">
            <v>18</v>
          </cell>
          <cell r="C363">
            <v>-0.73699999999999999</v>
          </cell>
          <cell r="I363">
            <v>0</v>
          </cell>
          <cell r="J363">
            <v>0.36899999999999999</v>
          </cell>
        </row>
        <row r="364">
          <cell r="B364">
            <v>20</v>
          </cell>
          <cell r="C364">
            <v>-0.56599999999999995</v>
          </cell>
          <cell r="I364">
            <v>6</v>
          </cell>
          <cell r="J364">
            <v>0.36399999999999999</v>
          </cell>
        </row>
        <row r="365">
          <cell r="B365">
            <v>22</v>
          </cell>
          <cell r="C365">
            <v>-0.218</v>
          </cell>
          <cell r="I365">
            <v>7</v>
          </cell>
          <cell r="J365">
            <v>1.83</v>
          </cell>
        </row>
        <row r="366">
          <cell r="B366">
            <v>24</v>
          </cell>
          <cell r="C366">
            <v>1.734</v>
          </cell>
          <cell r="I366">
            <v>10</v>
          </cell>
          <cell r="J366">
            <v>1.8260000000000001</v>
          </cell>
        </row>
        <row r="367">
          <cell r="B367">
            <v>25</v>
          </cell>
          <cell r="C367">
            <v>1.7290000000000001</v>
          </cell>
          <cell r="I367">
            <v>12</v>
          </cell>
          <cell r="J367">
            <v>-0.217</v>
          </cell>
        </row>
        <row r="368">
          <cell r="B368">
            <v>26</v>
          </cell>
          <cell r="C368">
            <v>0.28399999999999997</v>
          </cell>
          <cell r="I368">
            <v>13</v>
          </cell>
          <cell r="J368">
            <v>-0.35</v>
          </cell>
        </row>
        <row r="369">
          <cell r="B369">
            <v>30</v>
          </cell>
          <cell r="C369">
            <v>0.27900000000000003</v>
          </cell>
          <cell r="I369">
            <v>14.725</v>
          </cell>
          <cell r="J369">
            <v>-1.5</v>
          </cell>
        </row>
        <row r="370">
          <cell r="B370">
            <v>35</v>
          </cell>
          <cell r="C370">
            <v>0.27400000000000002</v>
          </cell>
          <cell r="I370">
            <v>16.225000000000001</v>
          </cell>
          <cell r="J370">
            <v>-1.5</v>
          </cell>
        </row>
        <row r="372">
          <cell r="B372">
            <v>0</v>
          </cell>
          <cell r="C372">
            <v>0.48899999999999999</v>
          </cell>
        </row>
        <row r="373">
          <cell r="B373">
            <v>6</v>
          </cell>
          <cell r="C373">
            <v>0.48299999999999998</v>
          </cell>
        </row>
        <row r="374">
          <cell r="B374">
            <v>7</v>
          </cell>
          <cell r="C374">
            <v>1.9339999999999999</v>
          </cell>
        </row>
        <row r="375">
          <cell r="B375">
            <v>10</v>
          </cell>
          <cell r="C375">
            <v>1.9259999999999999</v>
          </cell>
        </row>
        <row r="376">
          <cell r="B376">
            <v>12</v>
          </cell>
          <cell r="C376">
            <v>-0.16600000000000001</v>
          </cell>
        </row>
        <row r="377">
          <cell r="B377">
            <v>14</v>
          </cell>
          <cell r="C377">
            <v>-0.41699999999999998</v>
          </cell>
        </row>
        <row r="378">
          <cell r="B378">
            <v>16</v>
          </cell>
          <cell r="C378">
            <v>-0.65500000000000003</v>
          </cell>
        </row>
        <row r="379">
          <cell r="B379">
            <v>17</v>
          </cell>
          <cell r="C379">
            <v>-0.68600000000000005</v>
          </cell>
        </row>
        <row r="380">
          <cell r="B380">
            <v>18</v>
          </cell>
          <cell r="C380">
            <v>-0.63700000000000001</v>
          </cell>
        </row>
        <row r="381">
          <cell r="B381">
            <v>20</v>
          </cell>
          <cell r="C381">
            <v>-0.46600000000000003</v>
          </cell>
          <cell r="I381">
            <v>0</v>
          </cell>
          <cell r="J381">
            <v>0.48899999999999999</v>
          </cell>
        </row>
        <row r="382">
          <cell r="B382">
            <v>22</v>
          </cell>
          <cell r="C382">
            <v>-0.16700000000000001</v>
          </cell>
          <cell r="I382">
            <v>6</v>
          </cell>
          <cell r="J382">
            <v>0.48299999999999998</v>
          </cell>
        </row>
        <row r="383">
          <cell r="B383">
            <v>24</v>
          </cell>
          <cell r="C383">
            <v>1.88</v>
          </cell>
          <cell r="I383">
            <v>7</v>
          </cell>
          <cell r="J383">
            <v>1.9339999999999999</v>
          </cell>
        </row>
        <row r="384">
          <cell r="B384">
            <v>25</v>
          </cell>
          <cell r="C384">
            <v>1.8839999999999999</v>
          </cell>
          <cell r="I384">
            <v>10</v>
          </cell>
          <cell r="J384">
            <v>1.9259999999999999</v>
          </cell>
        </row>
        <row r="385">
          <cell r="B385">
            <v>30</v>
          </cell>
          <cell r="C385">
            <v>0.49399999999999999</v>
          </cell>
          <cell r="I385">
            <v>12</v>
          </cell>
          <cell r="J385">
            <v>-0.16600000000000001</v>
          </cell>
        </row>
        <row r="386">
          <cell r="B386">
            <v>35</v>
          </cell>
          <cell r="C386">
            <v>0.48899999999999999</v>
          </cell>
          <cell r="I386">
            <v>13</v>
          </cell>
          <cell r="J386">
            <v>-0.3</v>
          </cell>
        </row>
        <row r="387">
          <cell r="I387">
            <v>14.8</v>
          </cell>
          <cell r="J387">
            <v>-1.5</v>
          </cell>
        </row>
        <row r="391">
          <cell r="B391">
            <v>0</v>
          </cell>
          <cell r="C391">
            <v>1.929</v>
          </cell>
        </row>
        <row r="392">
          <cell r="B392">
            <v>3</v>
          </cell>
          <cell r="C392">
            <v>1.9179999999999999</v>
          </cell>
        </row>
        <row r="393">
          <cell r="B393">
            <v>4</v>
          </cell>
          <cell r="C393">
            <v>1.125</v>
          </cell>
          <cell r="I393">
            <v>0</v>
          </cell>
          <cell r="J393">
            <v>1.929</v>
          </cell>
        </row>
        <row r="394">
          <cell r="B394">
            <v>5</v>
          </cell>
          <cell r="C394">
            <v>1.119</v>
          </cell>
          <cell r="I394">
            <v>3</v>
          </cell>
          <cell r="J394">
            <v>1.9179999999999999</v>
          </cell>
        </row>
        <row r="395">
          <cell r="B395">
            <v>7</v>
          </cell>
          <cell r="C395">
            <v>0.17799999999999999</v>
          </cell>
          <cell r="I395">
            <v>4</v>
          </cell>
          <cell r="J395">
            <v>1.125</v>
          </cell>
        </row>
        <row r="396">
          <cell r="B396">
            <v>8</v>
          </cell>
          <cell r="C396">
            <v>-0.187</v>
          </cell>
          <cell r="I396">
            <v>5</v>
          </cell>
          <cell r="J396">
            <v>1.119</v>
          </cell>
        </row>
        <row r="397">
          <cell r="B397">
            <v>9</v>
          </cell>
          <cell r="C397">
            <v>-0.35099999999999998</v>
          </cell>
          <cell r="I397">
            <v>8.9284999999999997</v>
          </cell>
          <cell r="J397">
            <v>-1.5</v>
          </cell>
        </row>
        <row r="398">
          <cell r="B398">
            <v>10</v>
          </cell>
          <cell r="C398">
            <v>-0.38100000000000001</v>
          </cell>
          <cell r="I398">
            <v>10.4285</v>
          </cell>
          <cell r="J398">
            <v>-1.5</v>
          </cell>
        </row>
        <row r="399">
          <cell r="B399">
            <v>11</v>
          </cell>
          <cell r="C399">
            <v>-0.32200000000000001</v>
          </cell>
          <cell r="I399">
            <v>11.9285</v>
          </cell>
          <cell r="J399">
            <v>-1.5</v>
          </cell>
        </row>
        <row r="400">
          <cell r="B400">
            <v>12</v>
          </cell>
          <cell r="C400">
            <v>-3.5999999999999997E-2</v>
          </cell>
          <cell r="I400">
            <v>13.4285</v>
          </cell>
          <cell r="J400">
            <v>-0.5</v>
          </cell>
        </row>
        <row r="401">
          <cell r="B401">
            <v>13</v>
          </cell>
          <cell r="C401">
            <v>0.27400000000000002</v>
          </cell>
          <cell r="I401">
            <v>15</v>
          </cell>
          <cell r="J401">
            <v>0.33600000000000002</v>
          </cell>
        </row>
        <row r="402">
          <cell r="B402">
            <v>15</v>
          </cell>
          <cell r="C402">
            <v>0.33600000000000002</v>
          </cell>
          <cell r="I402">
            <v>20</v>
          </cell>
          <cell r="J402">
            <v>0.33900000000000002</v>
          </cell>
        </row>
        <row r="403">
          <cell r="B403">
            <v>20</v>
          </cell>
          <cell r="C403">
            <v>0.33900000000000002</v>
          </cell>
          <cell r="I403">
            <v>25</v>
          </cell>
          <cell r="J403">
            <v>0.34899999999999998</v>
          </cell>
        </row>
        <row r="404">
          <cell r="B404">
            <v>25</v>
          </cell>
          <cell r="C404">
            <v>0.34899999999999998</v>
          </cell>
        </row>
        <row r="408">
          <cell r="B408">
            <v>0</v>
          </cell>
          <cell r="C408">
            <v>2.1680000000000001</v>
          </cell>
        </row>
        <row r="409">
          <cell r="B409">
            <v>3</v>
          </cell>
          <cell r="C409">
            <v>2.173</v>
          </cell>
        </row>
        <row r="410">
          <cell r="B410">
            <v>5</v>
          </cell>
          <cell r="C410">
            <v>-0.32700000000000001</v>
          </cell>
        </row>
        <row r="411">
          <cell r="B411">
            <v>6</v>
          </cell>
          <cell r="C411">
            <v>-0.47799999999999998</v>
          </cell>
        </row>
        <row r="412">
          <cell r="B412">
            <v>7</v>
          </cell>
          <cell r="C412">
            <v>-0.76200000000000001</v>
          </cell>
          <cell r="I412">
            <v>0</v>
          </cell>
          <cell r="J412">
            <v>2.1680000000000001</v>
          </cell>
        </row>
        <row r="413">
          <cell r="B413">
            <v>8</v>
          </cell>
          <cell r="C413">
            <v>-0.75700000000000001</v>
          </cell>
          <cell r="I413">
            <v>3</v>
          </cell>
          <cell r="J413">
            <v>2.173</v>
          </cell>
        </row>
        <row r="414">
          <cell r="B414">
            <v>9</v>
          </cell>
          <cell r="C414">
            <v>-0.69699999999999995</v>
          </cell>
          <cell r="I414">
            <v>5</v>
          </cell>
          <cell r="J414">
            <v>-0.32700000000000001</v>
          </cell>
        </row>
        <row r="415">
          <cell r="B415">
            <v>10</v>
          </cell>
          <cell r="C415">
            <v>-0.47899999999999998</v>
          </cell>
          <cell r="I415">
            <v>6.7595000000000001</v>
          </cell>
          <cell r="J415">
            <v>-1.5</v>
          </cell>
        </row>
        <row r="416">
          <cell r="B416">
            <v>11</v>
          </cell>
          <cell r="C416">
            <v>-0.27800000000000002</v>
          </cell>
          <cell r="I416">
            <v>8.2594999999999992</v>
          </cell>
          <cell r="J416">
            <v>-1.5</v>
          </cell>
        </row>
        <row r="417">
          <cell r="B417">
            <v>12</v>
          </cell>
          <cell r="C417">
            <v>0.373</v>
          </cell>
          <cell r="I417">
            <v>9.7594999999999992</v>
          </cell>
          <cell r="J417">
            <v>-1.5</v>
          </cell>
        </row>
        <row r="418">
          <cell r="B418">
            <v>20</v>
          </cell>
          <cell r="C418">
            <v>0.378</v>
          </cell>
          <cell r="I418">
            <v>12.576499999999999</v>
          </cell>
          <cell r="J418">
            <v>0.378</v>
          </cell>
        </row>
        <row r="419">
          <cell r="B419">
            <v>25</v>
          </cell>
          <cell r="C419">
            <v>0.38300000000000001</v>
          </cell>
          <cell r="I419">
            <v>20</v>
          </cell>
          <cell r="J419">
            <v>0.378</v>
          </cell>
        </row>
        <row r="420">
          <cell r="I420">
            <v>25</v>
          </cell>
          <cell r="J420">
            <v>0.38300000000000001</v>
          </cell>
        </row>
        <row r="423">
          <cell r="B423">
            <v>0</v>
          </cell>
          <cell r="C423">
            <v>2.1179999999999999</v>
          </cell>
        </row>
        <row r="424">
          <cell r="B424">
            <v>4</v>
          </cell>
          <cell r="C424">
            <v>2.1230000000000002</v>
          </cell>
        </row>
        <row r="425">
          <cell r="B425">
            <v>6</v>
          </cell>
          <cell r="C425">
            <v>-0.33200000000000002</v>
          </cell>
        </row>
        <row r="426">
          <cell r="B426">
            <v>7</v>
          </cell>
          <cell r="C426">
            <v>-0.57199999999999995</v>
          </cell>
        </row>
        <row r="427">
          <cell r="B427">
            <v>8</v>
          </cell>
          <cell r="C427">
            <v>-0.77500000000000002</v>
          </cell>
        </row>
        <row r="428">
          <cell r="B428">
            <v>9</v>
          </cell>
          <cell r="C428">
            <v>-0.82699999999999996</v>
          </cell>
          <cell r="I428">
            <v>0</v>
          </cell>
          <cell r="J428">
            <v>2.1179999999999999</v>
          </cell>
        </row>
        <row r="429">
          <cell r="B429">
            <v>10</v>
          </cell>
          <cell r="C429">
            <v>-0.77200000000000002</v>
          </cell>
          <cell r="I429">
            <v>4</v>
          </cell>
          <cell r="J429">
            <v>2.1230000000000002</v>
          </cell>
        </row>
        <row r="430">
          <cell r="B430">
            <v>11</v>
          </cell>
          <cell r="C430">
            <v>-0.57299999999999995</v>
          </cell>
          <cell r="I430">
            <v>6</v>
          </cell>
          <cell r="J430">
            <v>-0.33200000000000002</v>
          </cell>
        </row>
        <row r="431">
          <cell r="B431">
            <v>12</v>
          </cell>
          <cell r="C431">
            <v>-0.32700000000000001</v>
          </cell>
          <cell r="I431">
            <v>7.7519999999999998</v>
          </cell>
          <cell r="J431">
            <v>-1.5</v>
          </cell>
        </row>
        <row r="432">
          <cell r="B432">
            <v>14</v>
          </cell>
          <cell r="C432">
            <v>0.40799999999999997</v>
          </cell>
          <cell r="I432">
            <v>9.2519999999999989</v>
          </cell>
          <cell r="J432">
            <v>-1.5</v>
          </cell>
        </row>
        <row r="433">
          <cell r="B433">
            <v>20</v>
          </cell>
          <cell r="C433">
            <v>0.41299999999999998</v>
          </cell>
          <cell r="I433">
            <v>10.751999999999999</v>
          </cell>
          <cell r="J433">
            <v>-1.5</v>
          </cell>
        </row>
        <row r="434">
          <cell r="B434">
            <v>25</v>
          </cell>
          <cell r="C434">
            <v>0.41799999999999998</v>
          </cell>
          <cell r="I434">
            <v>13.376999999999999</v>
          </cell>
          <cell r="J434">
            <v>0.25</v>
          </cell>
        </row>
        <row r="435">
          <cell r="I435">
            <v>14</v>
          </cell>
          <cell r="J435">
            <v>0.40799999999999997</v>
          </cell>
        </row>
        <row r="438">
          <cell r="B438">
            <v>0</v>
          </cell>
          <cell r="C438">
            <v>1.774</v>
          </cell>
        </row>
        <row r="439">
          <cell r="B439">
            <v>7</v>
          </cell>
          <cell r="C439">
            <v>1.794</v>
          </cell>
        </row>
        <row r="440">
          <cell r="B440">
            <v>10</v>
          </cell>
          <cell r="C440">
            <v>1.804</v>
          </cell>
        </row>
        <row r="441">
          <cell r="B441">
            <v>12</v>
          </cell>
          <cell r="C441">
            <v>-0.13700000000000001</v>
          </cell>
        </row>
        <row r="442">
          <cell r="B442">
            <v>13</v>
          </cell>
          <cell r="C442">
            <v>-0.45700000000000002</v>
          </cell>
          <cell r="I442">
            <v>0</v>
          </cell>
          <cell r="J442">
            <v>1.774</v>
          </cell>
        </row>
        <row r="443">
          <cell r="B443">
            <v>14</v>
          </cell>
          <cell r="C443">
            <v>-0.67600000000000005</v>
          </cell>
          <cell r="I443">
            <v>7</v>
          </cell>
          <cell r="J443">
            <v>1.794</v>
          </cell>
        </row>
        <row r="444">
          <cell r="B444">
            <v>15</v>
          </cell>
          <cell r="C444">
            <v>-0.73599999999999999</v>
          </cell>
          <cell r="I444">
            <v>10</v>
          </cell>
          <cell r="J444">
            <v>1.804</v>
          </cell>
        </row>
        <row r="445">
          <cell r="B445">
            <v>16</v>
          </cell>
          <cell r="C445">
            <v>-0.68100000000000005</v>
          </cell>
          <cell r="I445">
            <v>12</v>
          </cell>
          <cell r="J445">
            <v>-0.13700000000000001</v>
          </cell>
        </row>
        <row r="446">
          <cell r="B446">
            <v>17</v>
          </cell>
          <cell r="C446">
            <v>-0.45600000000000002</v>
          </cell>
          <cell r="I446">
            <v>14.044499999999999</v>
          </cell>
          <cell r="J446">
            <v>-1.5</v>
          </cell>
        </row>
        <row r="447">
          <cell r="B447">
            <v>18</v>
          </cell>
          <cell r="C447">
            <v>-0.17599999999999999</v>
          </cell>
          <cell r="I447">
            <v>15.544499999999999</v>
          </cell>
          <cell r="J447">
            <v>-1.5</v>
          </cell>
        </row>
        <row r="448">
          <cell r="B448">
            <v>20</v>
          </cell>
          <cell r="C448">
            <v>0.41399999999999998</v>
          </cell>
          <cell r="I448">
            <v>17.044499999999999</v>
          </cell>
          <cell r="J448">
            <v>-1.5</v>
          </cell>
        </row>
        <row r="449">
          <cell r="B449">
            <v>25</v>
          </cell>
          <cell r="C449">
            <v>0.40899999999999997</v>
          </cell>
          <cell r="I449">
            <v>19.894500000000001</v>
          </cell>
          <cell r="J449">
            <v>0.4</v>
          </cell>
        </row>
        <row r="450">
          <cell r="B450">
            <v>30</v>
          </cell>
          <cell r="C450">
            <v>0.40400000000000003</v>
          </cell>
          <cell r="I450">
            <v>20</v>
          </cell>
          <cell r="J450">
            <v>0.41399999999999998</v>
          </cell>
        </row>
        <row r="451">
          <cell r="I451">
            <v>25</v>
          </cell>
          <cell r="J451">
            <v>0.40899999999999997</v>
          </cell>
        </row>
        <row r="452">
          <cell r="I452">
            <v>30</v>
          </cell>
          <cell r="J452">
            <v>0.40400000000000003</v>
          </cell>
        </row>
        <row r="455">
          <cell r="B455">
            <v>0</v>
          </cell>
          <cell r="C455">
            <v>-1.4790000000000001</v>
          </cell>
        </row>
        <row r="456">
          <cell r="B456">
            <v>3</v>
          </cell>
          <cell r="C456">
            <v>-0.81799999999999995</v>
          </cell>
        </row>
        <row r="457">
          <cell r="B457">
            <v>6</v>
          </cell>
          <cell r="C457">
            <v>-0.318</v>
          </cell>
        </row>
        <row r="458">
          <cell r="B458">
            <v>8</v>
          </cell>
          <cell r="C458">
            <v>8.2000000000000003E-2</v>
          </cell>
        </row>
        <row r="459">
          <cell r="B459">
            <v>9</v>
          </cell>
          <cell r="C459">
            <v>1.6919999999999999</v>
          </cell>
        </row>
        <row r="460">
          <cell r="B460">
            <v>10</v>
          </cell>
          <cell r="C460">
            <v>1.6970000000000001</v>
          </cell>
        </row>
        <row r="461">
          <cell r="B461">
            <v>11</v>
          </cell>
          <cell r="C461">
            <v>-8.4000000000000005E-2</v>
          </cell>
        </row>
        <row r="462">
          <cell r="B462">
            <v>12</v>
          </cell>
          <cell r="C462">
            <v>-0.379</v>
          </cell>
          <cell r="I462">
            <v>0</v>
          </cell>
          <cell r="J462">
            <v>-1.4790000000000001</v>
          </cell>
        </row>
        <row r="463">
          <cell r="B463">
            <v>13</v>
          </cell>
          <cell r="C463">
            <v>-0.57399999999999995</v>
          </cell>
          <cell r="I463">
            <v>3</v>
          </cell>
          <cell r="J463">
            <v>-0.81799999999999995</v>
          </cell>
        </row>
        <row r="464">
          <cell r="B464">
            <v>14</v>
          </cell>
          <cell r="C464">
            <v>-0.628</v>
          </cell>
          <cell r="I464">
            <v>6</v>
          </cell>
          <cell r="J464">
            <v>-0.318</v>
          </cell>
        </row>
        <row r="465">
          <cell r="B465">
            <v>14.5</v>
          </cell>
          <cell r="C465">
            <v>-0.57299999999999995</v>
          </cell>
          <cell r="I465">
            <v>8</v>
          </cell>
          <cell r="J465">
            <v>8.2000000000000003E-2</v>
          </cell>
        </row>
        <row r="466">
          <cell r="B466">
            <v>16</v>
          </cell>
          <cell r="C466">
            <v>-0.38300000000000001</v>
          </cell>
          <cell r="I466">
            <v>8.5</v>
          </cell>
          <cell r="J466">
            <v>1</v>
          </cell>
        </row>
        <row r="467">
          <cell r="B467">
            <v>17</v>
          </cell>
          <cell r="C467">
            <v>-0.17299999999999999</v>
          </cell>
          <cell r="I467">
            <v>12.25</v>
          </cell>
          <cell r="J467">
            <v>-1.5</v>
          </cell>
        </row>
        <row r="468">
          <cell r="B468">
            <v>18</v>
          </cell>
          <cell r="C468">
            <v>1.5209999999999999</v>
          </cell>
          <cell r="I468">
            <v>13.75</v>
          </cell>
          <cell r="J468">
            <v>-1.5</v>
          </cell>
        </row>
        <row r="469">
          <cell r="B469">
            <v>20</v>
          </cell>
          <cell r="C469">
            <v>1.482</v>
          </cell>
          <cell r="I469">
            <v>15.25</v>
          </cell>
          <cell r="J469">
            <v>-1.5</v>
          </cell>
        </row>
        <row r="470">
          <cell r="B470">
            <v>25</v>
          </cell>
          <cell r="C470">
            <v>1.472</v>
          </cell>
          <cell r="I470">
            <v>19.722999999999999</v>
          </cell>
          <cell r="J470">
            <v>1.482</v>
          </cell>
        </row>
        <row r="471">
          <cell r="I471">
            <v>20</v>
          </cell>
          <cell r="J471">
            <v>1.482</v>
          </cell>
        </row>
        <row r="474">
          <cell r="B474">
            <v>0</v>
          </cell>
          <cell r="C474">
            <v>2.71</v>
          </cell>
        </row>
        <row r="475">
          <cell r="B475">
            <v>4</v>
          </cell>
          <cell r="C475">
            <v>2.7149999999999999</v>
          </cell>
        </row>
        <row r="476">
          <cell r="B476">
            <v>6</v>
          </cell>
          <cell r="C476">
            <v>0.44500000000000001</v>
          </cell>
        </row>
        <row r="477">
          <cell r="B477">
            <v>8</v>
          </cell>
          <cell r="C477">
            <v>0.435</v>
          </cell>
        </row>
        <row r="478">
          <cell r="B478">
            <v>10</v>
          </cell>
          <cell r="C478">
            <v>-1.54</v>
          </cell>
        </row>
        <row r="479">
          <cell r="B479">
            <v>12</v>
          </cell>
          <cell r="C479">
            <v>-1.8360000000000001</v>
          </cell>
        </row>
        <row r="480">
          <cell r="B480">
            <v>14</v>
          </cell>
          <cell r="C480">
            <v>-2.165</v>
          </cell>
        </row>
        <row r="481">
          <cell r="B481">
            <v>15</v>
          </cell>
          <cell r="C481">
            <v>-2.2349999999999999</v>
          </cell>
        </row>
        <row r="482">
          <cell r="B482">
            <v>16</v>
          </cell>
          <cell r="C482">
            <v>-2.1669999999999998</v>
          </cell>
        </row>
        <row r="483">
          <cell r="B483">
            <v>18</v>
          </cell>
          <cell r="C483">
            <v>-1.837</v>
          </cell>
        </row>
        <row r="484">
          <cell r="B484">
            <v>20</v>
          </cell>
          <cell r="C484">
            <v>-1.55</v>
          </cell>
          <cell r="I484">
            <v>0</v>
          </cell>
          <cell r="J484">
            <v>2.71</v>
          </cell>
        </row>
        <row r="485">
          <cell r="B485">
            <v>22</v>
          </cell>
          <cell r="C485">
            <v>0.66400000000000003</v>
          </cell>
          <cell r="I485">
            <v>4</v>
          </cell>
          <cell r="J485">
            <v>2.7149999999999999</v>
          </cell>
        </row>
        <row r="486">
          <cell r="B486">
            <v>23</v>
          </cell>
          <cell r="C486">
            <v>1.27</v>
          </cell>
          <cell r="I486">
            <v>6</v>
          </cell>
          <cell r="J486">
            <v>0.44500000000000001</v>
          </cell>
        </row>
        <row r="487">
          <cell r="B487">
            <v>25</v>
          </cell>
          <cell r="C487">
            <v>2.2749999999999999</v>
          </cell>
          <cell r="I487">
            <v>8</v>
          </cell>
          <cell r="J487">
            <v>0.435</v>
          </cell>
        </row>
        <row r="488">
          <cell r="B488">
            <v>28</v>
          </cell>
          <cell r="C488">
            <v>2.27</v>
          </cell>
          <cell r="I488">
            <v>10</v>
          </cell>
          <cell r="J488">
            <v>-1.54</v>
          </cell>
        </row>
        <row r="489">
          <cell r="I489">
            <v>12</v>
          </cell>
          <cell r="J489">
            <v>-1.8360000000000001</v>
          </cell>
        </row>
        <row r="492">
          <cell r="B492">
            <v>0</v>
          </cell>
          <cell r="C492">
            <v>1.0089999999999999</v>
          </cell>
        </row>
        <row r="493">
          <cell r="B493">
            <v>5</v>
          </cell>
          <cell r="C493">
            <v>1.004</v>
          </cell>
        </row>
        <row r="494">
          <cell r="B494">
            <v>10</v>
          </cell>
          <cell r="C494">
            <v>0.99299999999999999</v>
          </cell>
        </row>
        <row r="495">
          <cell r="B495">
            <v>12</v>
          </cell>
          <cell r="C495">
            <v>-0.94099999999999995</v>
          </cell>
        </row>
        <row r="496">
          <cell r="B496">
            <v>14</v>
          </cell>
          <cell r="C496">
            <v>-1.141</v>
          </cell>
        </row>
        <row r="497">
          <cell r="B497">
            <v>16</v>
          </cell>
          <cell r="C497">
            <v>-1.6020000000000001</v>
          </cell>
        </row>
        <row r="498">
          <cell r="B498">
            <v>18</v>
          </cell>
          <cell r="C498">
            <v>-1.8320000000000001</v>
          </cell>
        </row>
        <row r="499">
          <cell r="B499">
            <v>20</v>
          </cell>
          <cell r="C499">
            <v>-1.891</v>
          </cell>
        </row>
        <row r="500">
          <cell r="B500">
            <v>22</v>
          </cell>
          <cell r="C500">
            <v>-1.831</v>
          </cell>
          <cell r="I500">
            <v>0</v>
          </cell>
          <cell r="J500">
            <v>1.0089999999999999</v>
          </cell>
        </row>
        <row r="501">
          <cell r="B501">
            <v>24</v>
          </cell>
          <cell r="C501">
            <v>-1.651</v>
          </cell>
          <cell r="I501">
            <v>5</v>
          </cell>
          <cell r="J501">
            <v>1.004</v>
          </cell>
        </row>
        <row r="502">
          <cell r="B502">
            <v>26</v>
          </cell>
          <cell r="C502">
            <v>-1.141</v>
          </cell>
          <cell r="I502">
            <v>10</v>
          </cell>
          <cell r="J502">
            <v>0.99299999999999999</v>
          </cell>
        </row>
        <row r="503">
          <cell r="B503">
            <v>28</v>
          </cell>
          <cell r="C503">
            <v>-0.751</v>
          </cell>
          <cell r="I503">
            <v>12</v>
          </cell>
          <cell r="J503">
            <v>-0.94099999999999995</v>
          </cell>
        </row>
        <row r="504">
          <cell r="B504">
            <v>30</v>
          </cell>
          <cell r="C504">
            <v>0.75900000000000001</v>
          </cell>
          <cell r="I504">
            <v>14</v>
          </cell>
          <cell r="J504">
            <v>-1.141</v>
          </cell>
        </row>
        <row r="505">
          <cell r="B505">
            <v>35</v>
          </cell>
          <cell r="C505">
            <v>0.76400000000000001</v>
          </cell>
          <cell r="I505">
            <v>16</v>
          </cell>
          <cell r="J505">
            <v>-1.6020000000000001</v>
          </cell>
        </row>
        <row r="506">
          <cell r="B506">
            <v>40</v>
          </cell>
          <cell r="C506">
            <v>0.76900000000000002</v>
          </cell>
          <cell r="I506">
            <v>18</v>
          </cell>
          <cell r="J506">
            <v>-1.8320000000000001</v>
          </cell>
        </row>
        <row r="507">
          <cell r="I507">
            <v>20</v>
          </cell>
          <cell r="J507">
            <v>-1.891</v>
          </cell>
        </row>
        <row r="508">
          <cell r="I508">
            <v>22</v>
          </cell>
          <cell r="J508">
            <v>-1.831</v>
          </cell>
        </row>
        <row r="509">
          <cell r="I509">
            <v>24</v>
          </cell>
          <cell r="J509">
            <v>-1.651</v>
          </cell>
        </row>
        <row r="510">
          <cell r="I510">
            <v>26</v>
          </cell>
          <cell r="J510">
            <v>-1.141</v>
          </cell>
        </row>
        <row r="511">
          <cell r="I511">
            <v>28</v>
          </cell>
          <cell r="J511">
            <v>-0.751</v>
          </cell>
        </row>
        <row r="512">
          <cell r="I512">
            <v>30</v>
          </cell>
          <cell r="J512">
            <v>0.75900000000000001</v>
          </cell>
        </row>
        <row r="513">
          <cell r="I513">
            <v>35</v>
          </cell>
          <cell r="J513">
            <v>0.76400000000000001</v>
          </cell>
        </row>
        <row r="514">
          <cell r="I514">
            <v>40</v>
          </cell>
          <cell r="J514">
            <v>0.76900000000000002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473" zoomScale="115" zoomScaleNormal="115" zoomScaleSheetLayoutView="70" workbookViewId="0">
      <selection activeCell="K493" sqref="K493"/>
    </sheetView>
  </sheetViews>
  <sheetFormatPr defaultRowHeight="13.2" x14ac:dyDescent="0.25"/>
  <cols>
    <col min="1" max="1" width="9.109375" style="20"/>
    <col min="2" max="2" width="8.109375" style="31" customWidth="1"/>
    <col min="3" max="3" width="8.5546875" style="40" customWidth="1"/>
    <col min="4" max="4" width="12.6640625" style="40" customWidth="1"/>
    <col min="5" max="7" width="8.109375" style="20" customWidth="1"/>
    <col min="8" max="8" width="7.5546875" style="20" customWidth="1"/>
    <col min="9" max="9" width="7.44140625" style="20" customWidth="1"/>
    <col min="10" max="10" width="7.44140625" style="34" customWidth="1"/>
    <col min="11" max="12" width="7.44140625" style="20" customWidth="1"/>
    <col min="13" max="13" width="9.33203125" style="20" customWidth="1"/>
    <col min="14" max="16" width="10.109375" style="20" customWidth="1"/>
    <col min="17" max="17" width="8.6640625" style="20" customWidth="1"/>
    <col min="18" max="18" width="9.109375" style="20"/>
    <col min="19" max="19" width="32" style="20" customWidth="1"/>
    <col min="20" max="258" width="9.109375" style="20"/>
    <col min="259" max="263" width="8.109375" style="20" customWidth="1"/>
    <col min="264" max="264" width="2.88671875" style="20" customWidth="1"/>
    <col min="265" max="269" width="7.44140625" style="20" customWidth="1"/>
    <col min="270" max="272" width="10.109375" style="20" customWidth="1"/>
    <col min="273" max="273" width="8.6640625" style="20" customWidth="1"/>
    <col min="274" max="514" width="9.109375" style="20"/>
    <col min="515" max="519" width="8.109375" style="20" customWidth="1"/>
    <col min="520" max="520" width="2.88671875" style="20" customWidth="1"/>
    <col min="521" max="525" width="7.44140625" style="20" customWidth="1"/>
    <col min="526" max="528" width="10.109375" style="20" customWidth="1"/>
    <col min="529" max="529" width="8.6640625" style="20" customWidth="1"/>
    <col min="530" max="770" width="9.109375" style="20"/>
    <col min="771" max="775" width="8.109375" style="20" customWidth="1"/>
    <col min="776" max="776" width="2.88671875" style="20" customWidth="1"/>
    <col min="777" max="781" width="7.44140625" style="20" customWidth="1"/>
    <col min="782" max="784" width="10.109375" style="20" customWidth="1"/>
    <col min="785" max="785" width="8.6640625" style="20" customWidth="1"/>
    <col min="786" max="1026" width="9.109375" style="20"/>
    <col min="1027" max="1031" width="8.109375" style="20" customWidth="1"/>
    <col min="1032" max="1032" width="2.88671875" style="20" customWidth="1"/>
    <col min="1033" max="1037" width="7.44140625" style="20" customWidth="1"/>
    <col min="1038" max="1040" width="10.109375" style="20" customWidth="1"/>
    <col min="1041" max="1041" width="8.6640625" style="20" customWidth="1"/>
    <col min="1042" max="1282" width="9.109375" style="20"/>
    <col min="1283" max="1287" width="8.109375" style="20" customWidth="1"/>
    <col min="1288" max="1288" width="2.88671875" style="20" customWidth="1"/>
    <col min="1289" max="1293" width="7.44140625" style="20" customWidth="1"/>
    <col min="1294" max="1296" width="10.109375" style="20" customWidth="1"/>
    <col min="1297" max="1297" width="8.6640625" style="20" customWidth="1"/>
    <col min="1298" max="1538" width="9.109375" style="20"/>
    <col min="1539" max="1543" width="8.109375" style="20" customWidth="1"/>
    <col min="1544" max="1544" width="2.88671875" style="20" customWidth="1"/>
    <col min="1545" max="1549" width="7.44140625" style="20" customWidth="1"/>
    <col min="1550" max="1552" width="10.109375" style="20" customWidth="1"/>
    <col min="1553" max="1553" width="8.6640625" style="20" customWidth="1"/>
    <col min="1554" max="1794" width="9.109375" style="20"/>
    <col min="1795" max="1799" width="8.109375" style="20" customWidth="1"/>
    <col min="1800" max="1800" width="2.88671875" style="20" customWidth="1"/>
    <col min="1801" max="1805" width="7.44140625" style="20" customWidth="1"/>
    <col min="1806" max="1808" width="10.109375" style="20" customWidth="1"/>
    <col min="1809" max="1809" width="8.6640625" style="20" customWidth="1"/>
    <col min="1810" max="2050" width="9.109375" style="20"/>
    <col min="2051" max="2055" width="8.109375" style="20" customWidth="1"/>
    <col min="2056" max="2056" width="2.88671875" style="20" customWidth="1"/>
    <col min="2057" max="2061" width="7.44140625" style="20" customWidth="1"/>
    <col min="2062" max="2064" width="10.109375" style="20" customWidth="1"/>
    <col min="2065" max="2065" width="8.6640625" style="20" customWidth="1"/>
    <col min="2066" max="2306" width="9.109375" style="20"/>
    <col min="2307" max="2311" width="8.109375" style="20" customWidth="1"/>
    <col min="2312" max="2312" width="2.88671875" style="20" customWidth="1"/>
    <col min="2313" max="2317" width="7.44140625" style="20" customWidth="1"/>
    <col min="2318" max="2320" width="10.109375" style="20" customWidth="1"/>
    <col min="2321" max="2321" width="8.6640625" style="20" customWidth="1"/>
    <col min="2322" max="2562" width="9.109375" style="20"/>
    <col min="2563" max="2567" width="8.109375" style="20" customWidth="1"/>
    <col min="2568" max="2568" width="2.88671875" style="20" customWidth="1"/>
    <col min="2569" max="2573" width="7.44140625" style="20" customWidth="1"/>
    <col min="2574" max="2576" width="10.109375" style="20" customWidth="1"/>
    <col min="2577" max="2577" width="8.6640625" style="20" customWidth="1"/>
    <col min="2578" max="2818" width="9.109375" style="20"/>
    <col min="2819" max="2823" width="8.109375" style="20" customWidth="1"/>
    <col min="2824" max="2824" width="2.88671875" style="20" customWidth="1"/>
    <col min="2825" max="2829" width="7.44140625" style="20" customWidth="1"/>
    <col min="2830" max="2832" width="10.109375" style="20" customWidth="1"/>
    <col min="2833" max="2833" width="8.6640625" style="20" customWidth="1"/>
    <col min="2834" max="3074" width="9.109375" style="20"/>
    <col min="3075" max="3079" width="8.109375" style="20" customWidth="1"/>
    <col min="3080" max="3080" width="2.88671875" style="20" customWidth="1"/>
    <col min="3081" max="3085" width="7.44140625" style="20" customWidth="1"/>
    <col min="3086" max="3088" width="10.109375" style="20" customWidth="1"/>
    <col min="3089" max="3089" width="8.6640625" style="20" customWidth="1"/>
    <col min="3090" max="3330" width="9.109375" style="20"/>
    <col min="3331" max="3335" width="8.109375" style="20" customWidth="1"/>
    <col min="3336" max="3336" width="2.88671875" style="20" customWidth="1"/>
    <col min="3337" max="3341" width="7.44140625" style="20" customWidth="1"/>
    <col min="3342" max="3344" width="10.109375" style="20" customWidth="1"/>
    <col min="3345" max="3345" width="8.6640625" style="20" customWidth="1"/>
    <col min="3346" max="3586" width="9.109375" style="20"/>
    <col min="3587" max="3591" width="8.109375" style="20" customWidth="1"/>
    <col min="3592" max="3592" width="2.88671875" style="20" customWidth="1"/>
    <col min="3593" max="3597" width="7.44140625" style="20" customWidth="1"/>
    <col min="3598" max="3600" width="10.109375" style="20" customWidth="1"/>
    <col min="3601" max="3601" width="8.6640625" style="20" customWidth="1"/>
    <col min="3602" max="3842" width="9.109375" style="20"/>
    <col min="3843" max="3847" width="8.109375" style="20" customWidth="1"/>
    <col min="3848" max="3848" width="2.88671875" style="20" customWidth="1"/>
    <col min="3849" max="3853" width="7.44140625" style="20" customWidth="1"/>
    <col min="3854" max="3856" width="10.109375" style="20" customWidth="1"/>
    <col min="3857" max="3857" width="8.6640625" style="20" customWidth="1"/>
    <col min="3858" max="4098" width="9.109375" style="20"/>
    <col min="4099" max="4103" width="8.109375" style="20" customWidth="1"/>
    <col min="4104" max="4104" width="2.88671875" style="20" customWidth="1"/>
    <col min="4105" max="4109" width="7.44140625" style="20" customWidth="1"/>
    <col min="4110" max="4112" width="10.109375" style="20" customWidth="1"/>
    <col min="4113" max="4113" width="8.6640625" style="20" customWidth="1"/>
    <col min="4114" max="4354" width="9.109375" style="20"/>
    <col min="4355" max="4359" width="8.109375" style="20" customWidth="1"/>
    <col min="4360" max="4360" width="2.88671875" style="20" customWidth="1"/>
    <col min="4361" max="4365" width="7.44140625" style="20" customWidth="1"/>
    <col min="4366" max="4368" width="10.109375" style="20" customWidth="1"/>
    <col min="4369" max="4369" width="8.6640625" style="20" customWidth="1"/>
    <col min="4370" max="4610" width="9.109375" style="20"/>
    <col min="4611" max="4615" width="8.109375" style="20" customWidth="1"/>
    <col min="4616" max="4616" width="2.88671875" style="20" customWidth="1"/>
    <col min="4617" max="4621" width="7.44140625" style="20" customWidth="1"/>
    <col min="4622" max="4624" width="10.109375" style="20" customWidth="1"/>
    <col min="4625" max="4625" width="8.6640625" style="20" customWidth="1"/>
    <col min="4626" max="4866" width="9.109375" style="20"/>
    <col min="4867" max="4871" width="8.109375" style="20" customWidth="1"/>
    <col min="4872" max="4872" width="2.88671875" style="20" customWidth="1"/>
    <col min="4873" max="4877" width="7.44140625" style="20" customWidth="1"/>
    <col min="4878" max="4880" width="10.109375" style="20" customWidth="1"/>
    <col min="4881" max="4881" width="8.6640625" style="20" customWidth="1"/>
    <col min="4882" max="5122" width="9.109375" style="20"/>
    <col min="5123" max="5127" width="8.109375" style="20" customWidth="1"/>
    <col min="5128" max="5128" width="2.88671875" style="20" customWidth="1"/>
    <col min="5129" max="5133" width="7.44140625" style="20" customWidth="1"/>
    <col min="5134" max="5136" width="10.109375" style="20" customWidth="1"/>
    <col min="5137" max="5137" width="8.6640625" style="20" customWidth="1"/>
    <col min="5138" max="5378" width="9.109375" style="20"/>
    <col min="5379" max="5383" width="8.109375" style="20" customWidth="1"/>
    <col min="5384" max="5384" width="2.88671875" style="20" customWidth="1"/>
    <col min="5385" max="5389" width="7.44140625" style="20" customWidth="1"/>
    <col min="5390" max="5392" width="10.109375" style="20" customWidth="1"/>
    <col min="5393" max="5393" width="8.6640625" style="20" customWidth="1"/>
    <col min="5394" max="5634" width="9.109375" style="20"/>
    <col min="5635" max="5639" width="8.109375" style="20" customWidth="1"/>
    <col min="5640" max="5640" width="2.88671875" style="20" customWidth="1"/>
    <col min="5641" max="5645" width="7.44140625" style="20" customWidth="1"/>
    <col min="5646" max="5648" width="10.109375" style="20" customWidth="1"/>
    <col min="5649" max="5649" width="8.6640625" style="20" customWidth="1"/>
    <col min="5650" max="5890" width="9.109375" style="20"/>
    <col min="5891" max="5895" width="8.109375" style="20" customWidth="1"/>
    <col min="5896" max="5896" width="2.88671875" style="20" customWidth="1"/>
    <col min="5897" max="5901" width="7.44140625" style="20" customWidth="1"/>
    <col min="5902" max="5904" width="10.109375" style="20" customWidth="1"/>
    <col min="5905" max="5905" width="8.6640625" style="20" customWidth="1"/>
    <col min="5906" max="6146" width="9.109375" style="20"/>
    <col min="6147" max="6151" width="8.109375" style="20" customWidth="1"/>
    <col min="6152" max="6152" width="2.88671875" style="20" customWidth="1"/>
    <col min="6153" max="6157" width="7.44140625" style="20" customWidth="1"/>
    <col min="6158" max="6160" width="10.109375" style="20" customWidth="1"/>
    <col min="6161" max="6161" width="8.6640625" style="20" customWidth="1"/>
    <col min="6162" max="6402" width="9.109375" style="20"/>
    <col min="6403" max="6407" width="8.109375" style="20" customWidth="1"/>
    <col min="6408" max="6408" width="2.88671875" style="20" customWidth="1"/>
    <col min="6409" max="6413" width="7.44140625" style="20" customWidth="1"/>
    <col min="6414" max="6416" width="10.109375" style="20" customWidth="1"/>
    <col min="6417" max="6417" width="8.6640625" style="20" customWidth="1"/>
    <col min="6418" max="6658" width="9.109375" style="20"/>
    <col min="6659" max="6663" width="8.109375" style="20" customWidth="1"/>
    <col min="6664" max="6664" width="2.88671875" style="20" customWidth="1"/>
    <col min="6665" max="6669" width="7.44140625" style="20" customWidth="1"/>
    <col min="6670" max="6672" width="10.109375" style="20" customWidth="1"/>
    <col min="6673" max="6673" width="8.6640625" style="20" customWidth="1"/>
    <col min="6674" max="6914" width="9.109375" style="20"/>
    <col min="6915" max="6919" width="8.109375" style="20" customWidth="1"/>
    <col min="6920" max="6920" width="2.88671875" style="20" customWidth="1"/>
    <col min="6921" max="6925" width="7.44140625" style="20" customWidth="1"/>
    <col min="6926" max="6928" width="10.109375" style="20" customWidth="1"/>
    <col min="6929" max="6929" width="8.6640625" style="20" customWidth="1"/>
    <col min="6930" max="7170" width="9.109375" style="20"/>
    <col min="7171" max="7175" width="8.109375" style="20" customWidth="1"/>
    <col min="7176" max="7176" width="2.88671875" style="20" customWidth="1"/>
    <col min="7177" max="7181" width="7.44140625" style="20" customWidth="1"/>
    <col min="7182" max="7184" width="10.109375" style="20" customWidth="1"/>
    <col min="7185" max="7185" width="8.6640625" style="20" customWidth="1"/>
    <col min="7186" max="7426" width="9.109375" style="20"/>
    <col min="7427" max="7431" width="8.109375" style="20" customWidth="1"/>
    <col min="7432" max="7432" width="2.88671875" style="20" customWidth="1"/>
    <col min="7433" max="7437" width="7.44140625" style="20" customWidth="1"/>
    <col min="7438" max="7440" width="10.109375" style="20" customWidth="1"/>
    <col min="7441" max="7441" width="8.6640625" style="20" customWidth="1"/>
    <col min="7442" max="7682" width="9.109375" style="20"/>
    <col min="7683" max="7687" width="8.109375" style="20" customWidth="1"/>
    <col min="7688" max="7688" width="2.88671875" style="20" customWidth="1"/>
    <col min="7689" max="7693" width="7.44140625" style="20" customWidth="1"/>
    <col min="7694" max="7696" width="10.109375" style="20" customWidth="1"/>
    <col min="7697" max="7697" width="8.6640625" style="20" customWidth="1"/>
    <col min="7698" max="7938" width="9.109375" style="20"/>
    <col min="7939" max="7943" width="8.109375" style="20" customWidth="1"/>
    <col min="7944" max="7944" width="2.88671875" style="20" customWidth="1"/>
    <col min="7945" max="7949" width="7.44140625" style="20" customWidth="1"/>
    <col min="7950" max="7952" width="10.109375" style="20" customWidth="1"/>
    <col min="7953" max="7953" width="8.6640625" style="20" customWidth="1"/>
    <col min="7954" max="8194" width="9.109375" style="20"/>
    <col min="8195" max="8199" width="8.109375" style="20" customWidth="1"/>
    <col min="8200" max="8200" width="2.88671875" style="20" customWidth="1"/>
    <col min="8201" max="8205" width="7.44140625" style="20" customWidth="1"/>
    <col min="8206" max="8208" width="10.109375" style="20" customWidth="1"/>
    <col min="8209" max="8209" width="8.6640625" style="20" customWidth="1"/>
    <col min="8210" max="8450" width="9.109375" style="20"/>
    <col min="8451" max="8455" width="8.109375" style="20" customWidth="1"/>
    <col min="8456" max="8456" width="2.88671875" style="20" customWidth="1"/>
    <col min="8457" max="8461" width="7.44140625" style="20" customWidth="1"/>
    <col min="8462" max="8464" width="10.109375" style="20" customWidth="1"/>
    <col min="8465" max="8465" width="8.6640625" style="20" customWidth="1"/>
    <col min="8466" max="8706" width="9.109375" style="20"/>
    <col min="8707" max="8711" width="8.109375" style="20" customWidth="1"/>
    <col min="8712" max="8712" width="2.88671875" style="20" customWidth="1"/>
    <col min="8713" max="8717" width="7.44140625" style="20" customWidth="1"/>
    <col min="8718" max="8720" width="10.109375" style="20" customWidth="1"/>
    <col min="8721" max="8721" width="8.6640625" style="20" customWidth="1"/>
    <col min="8722" max="8962" width="9.109375" style="20"/>
    <col min="8963" max="8967" width="8.109375" style="20" customWidth="1"/>
    <col min="8968" max="8968" width="2.88671875" style="20" customWidth="1"/>
    <col min="8969" max="8973" width="7.44140625" style="20" customWidth="1"/>
    <col min="8974" max="8976" width="10.109375" style="20" customWidth="1"/>
    <col min="8977" max="8977" width="8.6640625" style="20" customWidth="1"/>
    <col min="8978" max="9218" width="9.109375" style="20"/>
    <col min="9219" max="9223" width="8.109375" style="20" customWidth="1"/>
    <col min="9224" max="9224" width="2.88671875" style="20" customWidth="1"/>
    <col min="9225" max="9229" width="7.44140625" style="20" customWidth="1"/>
    <col min="9230" max="9232" width="10.109375" style="20" customWidth="1"/>
    <col min="9233" max="9233" width="8.6640625" style="20" customWidth="1"/>
    <col min="9234" max="9474" width="9.109375" style="20"/>
    <col min="9475" max="9479" width="8.109375" style="20" customWidth="1"/>
    <col min="9480" max="9480" width="2.88671875" style="20" customWidth="1"/>
    <col min="9481" max="9485" width="7.44140625" style="20" customWidth="1"/>
    <col min="9486" max="9488" width="10.109375" style="20" customWidth="1"/>
    <col min="9489" max="9489" width="8.6640625" style="20" customWidth="1"/>
    <col min="9490" max="9730" width="9.109375" style="20"/>
    <col min="9731" max="9735" width="8.109375" style="20" customWidth="1"/>
    <col min="9736" max="9736" width="2.88671875" style="20" customWidth="1"/>
    <col min="9737" max="9741" width="7.44140625" style="20" customWidth="1"/>
    <col min="9742" max="9744" width="10.109375" style="20" customWidth="1"/>
    <col min="9745" max="9745" width="8.6640625" style="20" customWidth="1"/>
    <col min="9746" max="9986" width="9.109375" style="20"/>
    <col min="9987" max="9991" width="8.109375" style="20" customWidth="1"/>
    <col min="9992" max="9992" width="2.88671875" style="20" customWidth="1"/>
    <col min="9993" max="9997" width="7.44140625" style="20" customWidth="1"/>
    <col min="9998" max="10000" width="10.109375" style="20" customWidth="1"/>
    <col min="10001" max="10001" width="8.6640625" style="20" customWidth="1"/>
    <col min="10002" max="10242" width="9.109375" style="20"/>
    <col min="10243" max="10247" width="8.109375" style="20" customWidth="1"/>
    <col min="10248" max="10248" width="2.88671875" style="20" customWidth="1"/>
    <col min="10249" max="10253" width="7.44140625" style="20" customWidth="1"/>
    <col min="10254" max="10256" width="10.109375" style="20" customWidth="1"/>
    <col min="10257" max="10257" width="8.6640625" style="20" customWidth="1"/>
    <col min="10258" max="10498" width="9.109375" style="20"/>
    <col min="10499" max="10503" width="8.109375" style="20" customWidth="1"/>
    <col min="10504" max="10504" width="2.88671875" style="20" customWidth="1"/>
    <col min="10505" max="10509" width="7.44140625" style="20" customWidth="1"/>
    <col min="10510" max="10512" width="10.109375" style="20" customWidth="1"/>
    <col min="10513" max="10513" width="8.6640625" style="20" customWidth="1"/>
    <col min="10514" max="10754" width="9.109375" style="20"/>
    <col min="10755" max="10759" width="8.109375" style="20" customWidth="1"/>
    <col min="10760" max="10760" width="2.88671875" style="20" customWidth="1"/>
    <col min="10761" max="10765" width="7.44140625" style="20" customWidth="1"/>
    <col min="10766" max="10768" width="10.109375" style="20" customWidth="1"/>
    <col min="10769" max="10769" width="8.6640625" style="20" customWidth="1"/>
    <col min="10770" max="11010" width="9.109375" style="20"/>
    <col min="11011" max="11015" width="8.109375" style="20" customWidth="1"/>
    <col min="11016" max="11016" width="2.88671875" style="20" customWidth="1"/>
    <col min="11017" max="11021" width="7.44140625" style="20" customWidth="1"/>
    <col min="11022" max="11024" width="10.109375" style="20" customWidth="1"/>
    <col min="11025" max="11025" width="8.6640625" style="20" customWidth="1"/>
    <col min="11026" max="11266" width="9.109375" style="20"/>
    <col min="11267" max="11271" width="8.109375" style="20" customWidth="1"/>
    <col min="11272" max="11272" width="2.88671875" style="20" customWidth="1"/>
    <col min="11273" max="11277" width="7.44140625" style="20" customWidth="1"/>
    <col min="11278" max="11280" width="10.109375" style="20" customWidth="1"/>
    <col min="11281" max="11281" width="8.6640625" style="20" customWidth="1"/>
    <col min="11282" max="11522" width="9.109375" style="20"/>
    <col min="11523" max="11527" width="8.109375" style="20" customWidth="1"/>
    <col min="11528" max="11528" width="2.88671875" style="20" customWidth="1"/>
    <col min="11529" max="11533" width="7.44140625" style="20" customWidth="1"/>
    <col min="11534" max="11536" width="10.109375" style="20" customWidth="1"/>
    <col min="11537" max="11537" width="8.6640625" style="20" customWidth="1"/>
    <col min="11538" max="11778" width="9.109375" style="20"/>
    <col min="11779" max="11783" width="8.109375" style="20" customWidth="1"/>
    <col min="11784" max="11784" width="2.88671875" style="20" customWidth="1"/>
    <col min="11785" max="11789" width="7.44140625" style="20" customWidth="1"/>
    <col min="11790" max="11792" width="10.109375" style="20" customWidth="1"/>
    <col min="11793" max="11793" width="8.6640625" style="20" customWidth="1"/>
    <col min="11794" max="12034" width="9.109375" style="20"/>
    <col min="12035" max="12039" width="8.109375" style="20" customWidth="1"/>
    <col min="12040" max="12040" width="2.88671875" style="20" customWidth="1"/>
    <col min="12041" max="12045" width="7.44140625" style="20" customWidth="1"/>
    <col min="12046" max="12048" width="10.109375" style="20" customWidth="1"/>
    <col min="12049" max="12049" width="8.6640625" style="20" customWidth="1"/>
    <col min="12050" max="12290" width="9.109375" style="20"/>
    <col min="12291" max="12295" width="8.109375" style="20" customWidth="1"/>
    <col min="12296" max="12296" width="2.88671875" style="20" customWidth="1"/>
    <col min="12297" max="12301" width="7.44140625" style="20" customWidth="1"/>
    <col min="12302" max="12304" width="10.109375" style="20" customWidth="1"/>
    <col min="12305" max="12305" width="8.6640625" style="20" customWidth="1"/>
    <col min="12306" max="12546" width="9.109375" style="20"/>
    <col min="12547" max="12551" width="8.109375" style="20" customWidth="1"/>
    <col min="12552" max="12552" width="2.88671875" style="20" customWidth="1"/>
    <col min="12553" max="12557" width="7.44140625" style="20" customWidth="1"/>
    <col min="12558" max="12560" width="10.109375" style="20" customWidth="1"/>
    <col min="12561" max="12561" width="8.6640625" style="20" customWidth="1"/>
    <col min="12562" max="12802" width="9.109375" style="20"/>
    <col min="12803" max="12807" width="8.109375" style="20" customWidth="1"/>
    <col min="12808" max="12808" width="2.88671875" style="20" customWidth="1"/>
    <col min="12809" max="12813" width="7.44140625" style="20" customWidth="1"/>
    <col min="12814" max="12816" width="10.109375" style="20" customWidth="1"/>
    <col min="12817" max="12817" width="8.6640625" style="20" customWidth="1"/>
    <col min="12818" max="13058" width="9.109375" style="20"/>
    <col min="13059" max="13063" width="8.109375" style="20" customWidth="1"/>
    <col min="13064" max="13064" width="2.88671875" style="20" customWidth="1"/>
    <col min="13065" max="13069" width="7.44140625" style="20" customWidth="1"/>
    <col min="13070" max="13072" width="10.109375" style="20" customWidth="1"/>
    <col min="13073" max="13073" width="8.6640625" style="20" customWidth="1"/>
    <col min="13074" max="13314" width="9.109375" style="20"/>
    <col min="13315" max="13319" width="8.109375" style="20" customWidth="1"/>
    <col min="13320" max="13320" width="2.88671875" style="20" customWidth="1"/>
    <col min="13321" max="13325" width="7.44140625" style="20" customWidth="1"/>
    <col min="13326" max="13328" width="10.109375" style="20" customWidth="1"/>
    <col min="13329" max="13329" width="8.6640625" style="20" customWidth="1"/>
    <col min="13330" max="13570" width="9.109375" style="20"/>
    <col min="13571" max="13575" width="8.109375" style="20" customWidth="1"/>
    <col min="13576" max="13576" width="2.88671875" style="20" customWidth="1"/>
    <col min="13577" max="13581" width="7.44140625" style="20" customWidth="1"/>
    <col min="13582" max="13584" width="10.109375" style="20" customWidth="1"/>
    <col min="13585" max="13585" width="8.6640625" style="20" customWidth="1"/>
    <col min="13586" max="13826" width="9.109375" style="20"/>
    <col min="13827" max="13831" width="8.109375" style="20" customWidth="1"/>
    <col min="13832" max="13832" width="2.88671875" style="20" customWidth="1"/>
    <col min="13833" max="13837" width="7.44140625" style="20" customWidth="1"/>
    <col min="13838" max="13840" width="10.109375" style="20" customWidth="1"/>
    <col min="13841" max="13841" width="8.6640625" style="20" customWidth="1"/>
    <col min="13842" max="14082" width="9.109375" style="20"/>
    <col min="14083" max="14087" width="8.109375" style="20" customWidth="1"/>
    <col min="14088" max="14088" width="2.88671875" style="20" customWidth="1"/>
    <col min="14089" max="14093" width="7.44140625" style="20" customWidth="1"/>
    <col min="14094" max="14096" width="10.109375" style="20" customWidth="1"/>
    <col min="14097" max="14097" width="8.6640625" style="20" customWidth="1"/>
    <col min="14098" max="14338" width="9.109375" style="20"/>
    <col min="14339" max="14343" width="8.109375" style="20" customWidth="1"/>
    <col min="14344" max="14344" width="2.88671875" style="20" customWidth="1"/>
    <col min="14345" max="14349" width="7.44140625" style="20" customWidth="1"/>
    <col min="14350" max="14352" width="10.109375" style="20" customWidth="1"/>
    <col min="14353" max="14353" width="8.6640625" style="20" customWidth="1"/>
    <col min="14354" max="14594" width="9.109375" style="20"/>
    <col min="14595" max="14599" width="8.109375" style="20" customWidth="1"/>
    <col min="14600" max="14600" width="2.88671875" style="20" customWidth="1"/>
    <col min="14601" max="14605" width="7.44140625" style="20" customWidth="1"/>
    <col min="14606" max="14608" width="10.109375" style="20" customWidth="1"/>
    <col min="14609" max="14609" width="8.6640625" style="20" customWidth="1"/>
    <col min="14610" max="14850" width="9.109375" style="20"/>
    <col min="14851" max="14855" width="8.109375" style="20" customWidth="1"/>
    <col min="14856" max="14856" width="2.88671875" style="20" customWidth="1"/>
    <col min="14857" max="14861" width="7.44140625" style="20" customWidth="1"/>
    <col min="14862" max="14864" width="10.109375" style="20" customWidth="1"/>
    <col min="14865" max="14865" width="8.6640625" style="20" customWidth="1"/>
    <col min="14866" max="15106" width="9.109375" style="20"/>
    <col min="15107" max="15111" width="8.109375" style="20" customWidth="1"/>
    <col min="15112" max="15112" width="2.88671875" style="20" customWidth="1"/>
    <col min="15113" max="15117" width="7.44140625" style="20" customWidth="1"/>
    <col min="15118" max="15120" width="10.109375" style="20" customWidth="1"/>
    <col min="15121" max="15121" width="8.6640625" style="20" customWidth="1"/>
    <col min="15122" max="15362" width="9.109375" style="20"/>
    <col min="15363" max="15367" width="8.109375" style="20" customWidth="1"/>
    <col min="15368" max="15368" width="2.88671875" style="20" customWidth="1"/>
    <col min="15369" max="15373" width="7.44140625" style="20" customWidth="1"/>
    <col min="15374" max="15376" width="10.109375" style="20" customWidth="1"/>
    <col min="15377" max="15377" width="8.6640625" style="20" customWidth="1"/>
    <col min="15378" max="15618" width="9.109375" style="20"/>
    <col min="15619" max="15623" width="8.109375" style="20" customWidth="1"/>
    <col min="15624" max="15624" width="2.88671875" style="20" customWidth="1"/>
    <col min="15625" max="15629" width="7.44140625" style="20" customWidth="1"/>
    <col min="15630" max="15632" width="10.109375" style="20" customWidth="1"/>
    <col min="15633" max="15633" width="8.6640625" style="20" customWidth="1"/>
    <col min="15634" max="15874" width="9.109375" style="20"/>
    <col min="15875" max="15879" width="8.109375" style="20" customWidth="1"/>
    <col min="15880" max="15880" width="2.88671875" style="20" customWidth="1"/>
    <col min="15881" max="15885" width="7.44140625" style="20" customWidth="1"/>
    <col min="15886" max="15888" width="10.109375" style="20" customWidth="1"/>
    <col min="15889" max="15889" width="8.6640625" style="20" customWidth="1"/>
    <col min="15890" max="16130" width="9.109375" style="20"/>
    <col min="16131" max="16135" width="8.109375" style="20" customWidth="1"/>
    <col min="16136" max="16136" width="2.88671875" style="20" customWidth="1"/>
    <col min="16137" max="16141" width="7.44140625" style="20" customWidth="1"/>
    <col min="16142" max="16144" width="10.109375" style="20" customWidth="1"/>
    <col min="16145" max="16145" width="8.6640625" style="20" customWidth="1"/>
    <col min="16146" max="16384" width="9.109375" style="20"/>
  </cols>
  <sheetData>
    <row r="1" spans="1:22" ht="20.399999999999999" customHeight="1" x14ac:dyDescent="0.25">
      <c r="A1" s="79" t="s">
        <v>112</v>
      </c>
      <c r="B1" s="79"/>
      <c r="C1" s="79"/>
      <c r="D1" s="79"/>
      <c r="E1" s="79"/>
      <c r="F1" s="79"/>
      <c r="G1" s="79"/>
      <c r="H1" s="79"/>
      <c r="I1" s="79"/>
      <c r="J1" s="79"/>
      <c r="K1" s="79"/>
      <c r="L1" s="79"/>
      <c r="M1" s="79"/>
      <c r="N1" s="79"/>
      <c r="O1" s="79"/>
      <c r="P1" s="79"/>
      <c r="Q1" s="79"/>
      <c r="R1" s="79"/>
      <c r="S1" s="79"/>
      <c r="T1" s="79"/>
      <c r="U1" s="21"/>
      <c r="V1" s="21"/>
    </row>
    <row r="2" spans="1:22" ht="15" x14ac:dyDescent="0.25">
      <c r="B2" s="22"/>
      <c r="C2" s="37"/>
      <c r="D2" s="37"/>
      <c r="E2" s="22"/>
      <c r="F2" s="22"/>
      <c r="G2" s="22"/>
      <c r="H2" s="22"/>
      <c r="I2" s="22"/>
      <c r="J2" s="22"/>
      <c r="K2" s="22"/>
      <c r="L2" s="22"/>
      <c r="M2" s="22"/>
      <c r="N2" s="22"/>
      <c r="O2" s="22"/>
      <c r="P2" s="22"/>
      <c r="Q2" s="22"/>
      <c r="R2" s="22"/>
      <c r="S2" s="22"/>
      <c r="T2" s="21"/>
      <c r="U2" s="21"/>
      <c r="V2" s="21"/>
    </row>
    <row r="3" spans="1:22" ht="15" x14ac:dyDescent="0.25">
      <c r="B3" s="17" t="s">
        <v>74</v>
      </c>
      <c r="C3" s="17"/>
      <c r="D3" s="77">
        <v>0</v>
      </c>
      <c r="E3" s="77"/>
      <c r="J3" s="22"/>
      <c r="K3" s="22"/>
      <c r="L3" s="22"/>
      <c r="M3" s="22"/>
      <c r="N3" s="23"/>
      <c r="O3" s="23"/>
      <c r="P3" s="23"/>
    </row>
    <row r="4" spans="1:22" x14ac:dyDescent="0.25">
      <c r="B4" s="78"/>
      <c r="C4" s="78"/>
      <c r="D4" s="78"/>
      <c r="E4" s="78"/>
      <c r="F4" s="78"/>
      <c r="G4" s="78"/>
      <c r="I4" s="78" t="s">
        <v>75</v>
      </c>
      <c r="J4" s="78"/>
      <c r="K4" s="78"/>
      <c r="L4" s="78"/>
      <c r="M4" s="78"/>
      <c r="N4" s="24"/>
      <c r="O4" s="24"/>
      <c r="P4" s="24"/>
    </row>
    <row r="5" spans="1:22" x14ac:dyDescent="0.25">
      <c r="B5" s="18">
        <v>0</v>
      </c>
      <c r="C5" s="19">
        <v>1.7470000000000001</v>
      </c>
      <c r="D5" s="19" t="s">
        <v>113</v>
      </c>
      <c r="E5" s="25"/>
      <c r="F5" s="25"/>
      <c r="G5" s="25"/>
      <c r="H5" s="25"/>
      <c r="I5" s="26"/>
      <c r="J5" s="27"/>
      <c r="K5" s="28"/>
      <c r="L5" s="25"/>
      <c r="M5" s="28"/>
      <c r="N5" s="29"/>
      <c r="O5" s="29"/>
      <c r="P5" s="29"/>
      <c r="R5" s="30"/>
    </row>
    <row r="6" spans="1:22" x14ac:dyDescent="0.25">
      <c r="B6" s="18">
        <v>5</v>
      </c>
      <c r="C6" s="19">
        <v>1.742</v>
      </c>
      <c r="D6" s="19"/>
      <c r="E6" s="28">
        <f>(C5+C6)/2</f>
        <v>1.7444999999999999</v>
      </c>
      <c r="F6" s="25">
        <f>B6-B5</f>
        <v>5</v>
      </c>
      <c r="G6" s="28">
        <f>E6*F6</f>
        <v>8.7225000000000001</v>
      </c>
      <c r="H6" s="25"/>
      <c r="I6" s="18">
        <v>0</v>
      </c>
      <c r="J6" s="19">
        <v>1.7470000000000001</v>
      </c>
      <c r="K6" s="28"/>
      <c r="L6" s="25"/>
      <c r="M6" s="28"/>
      <c r="N6" s="29"/>
      <c r="O6" s="29"/>
      <c r="P6" s="29"/>
      <c r="Q6" s="31"/>
      <c r="R6" s="30"/>
    </row>
    <row r="7" spans="1:22" x14ac:dyDescent="0.25">
      <c r="B7" s="18">
        <v>10</v>
      </c>
      <c r="C7" s="19">
        <v>1.7370000000000001</v>
      </c>
      <c r="D7" s="19" t="s">
        <v>24</v>
      </c>
      <c r="E7" s="28">
        <f t="shared" ref="E7:E17" si="0">(C6+C7)/2</f>
        <v>1.7395</v>
      </c>
      <c r="F7" s="25">
        <f t="shared" ref="F7:F17" si="1">B7-B6</f>
        <v>5</v>
      </c>
      <c r="G7" s="28">
        <f t="shared" ref="G7:G17" si="2">E7*F7</f>
        <v>8.6974999999999998</v>
      </c>
      <c r="H7" s="25"/>
      <c r="I7" s="18">
        <v>5</v>
      </c>
      <c r="J7" s="19">
        <v>1.742</v>
      </c>
      <c r="K7" s="28">
        <f t="shared" ref="K7:K12" si="3">AVERAGE(J6,J7)</f>
        <v>1.7444999999999999</v>
      </c>
      <c r="L7" s="25">
        <f t="shared" ref="L7:L12" si="4">I7-I6</f>
        <v>5</v>
      </c>
      <c r="M7" s="28">
        <f t="shared" ref="M7:M18" si="5">L7*K7</f>
        <v>8.7225000000000001</v>
      </c>
      <c r="N7" s="29"/>
      <c r="O7" s="29"/>
      <c r="P7" s="29"/>
      <c r="Q7" s="31"/>
      <c r="R7" s="30"/>
    </row>
    <row r="8" spans="1:22" x14ac:dyDescent="0.25">
      <c r="B8" s="18">
        <v>12</v>
      </c>
      <c r="C8" s="19">
        <v>-0.16800000000000001</v>
      </c>
      <c r="D8" s="19"/>
      <c r="E8" s="28">
        <f t="shared" si="0"/>
        <v>0.78450000000000009</v>
      </c>
      <c r="F8" s="25">
        <f t="shared" si="1"/>
        <v>2</v>
      </c>
      <c r="G8" s="28">
        <f t="shared" si="2"/>
        <v>1.5690000000000002</v>
      </c>
      <c r="H8" s="25"/>
      <c r="I8" s="18">
        <v>10</v>
      </c>
      <c r="J8" s="19">
        <v>1.7370000000000001</v>
      </c>
      <c r="K8" s="28">
        <f t="shared" si="3"/>
        <v>1.7395</v>
      </c>
      <c r="L8" s="25">
        <f t="shared" si="4"/>
        <v>5</v>
      </c>
      <c r="M8" s="28">
        <f t="shared" si="5"/>
        <v>8.6974999999999998</v>
      </c>
      <c r="N8" s="29"/>
      <c r="O8" s="29"/>
      <c r="P8" s="29"/>
      <c r="Q8" s="31"/>
      <c r="R8" s="30"/>
    </row>
    <row r="9" spans="1:22" x14ac:dyDescent="0.25">
      <c r="B9" s="18">
        <v>14</v>
      </c>
      <c r="C9" s="19">
        <v>-0.433</v>
      </c>
      <c r="D9" s="19"/>
      <c r="E9" s="28">
        <f t="shared" si="0"/>
        <v>-0.30049999999999999</v>
      </c>
      <c r="F9" s="25">
        <f t="shared" si="1"/>
        <v>2</v>
      </c>
      <c r="G9" s="28">
        <f t="shared" si="2"/>
        <v>-0.60099999999999998</v>
      </c>
      <c r="H9" s="25"/>
      <c r="I9" s="18">
        <v>12</v>
      </c>
      <c r="J9" s="19">
        <v>-0.16800000000000001</v>
      </c>
      <c r="K9" s="28">
        <f t="shared" si="3"/>
        <v>0.78450000000000009</v>
      </c>
      <c r="L9" s="25">
        <f t="shared" si="4"/>
        <v>2</v>
      </c>
      <c r="M9" s="28">
        <f t="shared" si="5"/>
        <v>1.5690000000000002</v>
      </c>
      <c r="N9" s="29"/>
      <c r="O9" s="29"/>
      <c r="P9" s="29"/>
      <c r="Q9" s="31"/>
      <c r="R9" s="30"/>
    </row>
    <row r="10" spans="1:22" x14ac:dyDescent="0.25">
      <c r="B10" s="18">
        <v>16</v>
      </c>
      <c r="C10" s="19">
        <v>-0.63900000000000001</v>
      </c>
      <c r="D10" s="19"/>
      <c r="E10" s="28">
        <f t="shared" si="0"/>
        <v>-0.53600000000000003</v>
      </c>
      <c r="F10" s="25">
        <f t="shared" si="1"/>
        <v>2</v>
      </c>
      <c r="G10" s="28">
        <f t="shared" si="2"/>
        <v>-1.0720000000000001</v>
      </c>
      <c r="H10" s="25"/>
      <c r="I10" s="18">
        <v>14</v>
      </c>
      <c r="J10" s="19">
        <v>-0.433</v>
      </c>
      <c r="K10" s="28">
        <f t="shared" si="3"/>
        <v>-0.30049999999999999</v>
      </c>
      <c r="L10" s="25">
        <f t="shared" si="4"/>
        <v>2</v>
      </c>
      <c r="M10" s="28">
        <f t="shared" si="5"/>
        <v>-0.60099999999999998</v>
      </c>
      <c r="N10" s="29"/>
      <c r="O10" s="29"/>
      <c r="P10" s="29"/>
      <c r="Q10" s="31"/>
      <c r="R10" s="30"/>
    </row>
    <row r="11" spans="1:22" x14ac:dyDescent="0.25">
      <c r="B11" s="18">
        <v>17</v>
      </c>
      <c r="C11" s="19">
        <v>-0.68799999999999994</v>
      </c>
      <c r="D11" s="19" t="s">
        <v>23</v>
      </c>
      <c r="E11" s="28">
        <f t="shared" si="0"/>
        <v>-0.66349999999999998</v>
      </c>
      <c r="F11" s="25">
        <f t="shared" si="1"/>
        <v>1</v>
      </c>
      <c r="G11" s="28">
        <f t="shared" si="2"/>
        <v>-0.66349999999999998</v>
      </c>
      <c r="H11" s="25"/>
      <c r="I11" s="66">
        <f>I10+(J10-J11)*1.5</f>
        <v>15.6005</v>
      </c>
      <c r="J11" s="67">
        <v>-1.5</v>
      </c>
      <c r="K11" s="28">
        <f t="shared" si="3"/>
        <v>-0.96650000000000003</v>
      </c>
      <c r="L11" s="25">
        <f t="shared" si="4"/>
        <v>1.6005000000000003</v>
      </c>
      <c r="M11" s="28">
        <f t="shared" si="5"/>
        <v>-1.5468832500000003</v>
      </c>
      <c r="N11" s="29"/>
      <c r="O11" s="29"/>
      <c r="P11" s="29"/>
      <c r="Q11" s="31"/>
      <c r="R11" s="30"/>
    </row>
    <row r="12" spans="1:22" x14ac:dyDescent="0.25">
      <c r="B12" s="18">
        <v>18</v>
      </c>
      <c r="C12" s="19">
        <v>-0.63800000000000001</v>
      </c>
      <c r="E12" s="28">
        <f t="shared" si="0"/>
        <v>-0.66300000000000003</v>
      </c>
      <c r="F12" s="25">
        <f t="shared" si="1"/>
        <v>1</v>
      </c>
      <c r="G12" s="28">
        <f t="shared" si="2"/>
        <v>-0.66300000000000003</v>
      </c>
      <c r="H12" s="25"/>
      <c r="I12" s="72">
        <f>I11+1.5</f>
        <v>17.1005</v>
      </c>
      <c r="J12" s="73">
        <f>J11</f>
        <v>-1.5</v>
      </c>
      <c r="K12" s="28">
        <f t="shared" si="3"/>
        <v>-1.5</v>
      </c>
      <c r="L12" s="25">
        <f t="shared" si="4"/>
        <v>1.5</v>
      </c>
      <c r="M12" s="28">
        <f t="shared" si="5"/>
        <v>-2.25</v>
      </c>
      <c r="N12" s="29"/>
      <c r="O12" s="29"/>
      <c r="P12" s="29"/>
      <c r="Q12" s="31"/>
      <c r="R12" s="30"/>
    </row>
    <row r="13" spans="1:22" x14ac:dyDescent="0.25">
      <c r="B13" s="18">
        <v>20</v>
      </c>
      <c r="C13" s="19">
        <v>-0.41899999999999998</v>
      </c>
      <c r="D13" s="19"/>
      <c r="E13" s="28">
        <f t="shared" si="0"/>
        <v>-0.52849999999999997</v>
      </c>
      <c r="F13" s="25">
        <f t="shared" si="1"/>
        <v>2</v>
      </c>
      <c r="G13" s="28">
        <f t="shared" si="2"/>
        <v>-1.0569999999999999</v>
      </c>
      <c r="H13" s="25"/>
      <c r="I13" s="66">
        <f>I12+1.5</f>
        <v>18.6005</v>
      </c>
      <c r="J13" s="67">
        <f>J11</f>
        <v>-1.5</v>
      </c>
      <c r="K13" s="28">
        <f>AVERAGE(J12,J13)</f>
        <v>-1.5</v>
      </c>
      <c r="L13" s="25">
        <f>I13-I12</f>
        <v>1.5</v>
      </c>
      <c r="M13" s="28">
        <f t="shared" si="5"/>
        <v>-2.25</v>
      </c>
      <c r="N13" s="33"/>
      <c r="O13" s="33"/>
      <c r="P13" s="33"/>
      <c r="Q13" s="31"/>
      <c r="R13" s="30"/>
    </row>
    <row r="14" spans="1:22" x14ac:dyDescent="0.25">
      <c r="B14" s="18">
        <v>22</v>
      </c>
      <c r="C14" s="19">
        <v>-0.183</v>
      </c>
      <c r="D14" s="19"/>
      <c r="E14" s="28">
        <f t="shared" si="0"/>
        <v>-0.30099999999999999</v>
      </c>
      <c r="F14" s="25">
        <f t="shared" si="1"/>
        <v>2</v>
      </c>
      <c r="G14" s="28">
        <f t="shared" si="2"/>
        <v>-0.60199999999999998</v>
      </c>
      <c r="H14" s="25"/>
      <c r="I14" s="66">
        <f>I13+(J14-J13)*1.5</f>
        <v>20.250499999999999</v>
      </c>
      <c r="J14" s="70">
        <v>-0.4</v>
      </c>
      <c r="K14" s="28">
        <f t="shared" ref="K14:K18" si="6">AVERAGE(J13,J14)</f>
        <v>-0.95</v>
      </c>
      <c r="L14" s="25">
        <f t="shared" ref="L14:L18" si="7">I14-I13</f>
        <v>1.6499999999999986</v>
      </c>
      <c r="M14" s="28">
        <f t="shared" si="5"/>
        <v>-1.5674999999999986</v>
      </c>
      <c r="N14" s="29"/>
      <c r="O14" s="29"/>
      <c r="P14" s="29"/>
      <c r="Q14" s="31"/>
      <c r="R14" s="30"/>
    </row>
    <row r="15" spans="1:22" x14ac:dyDescent="0.25">
      <c r="B15" s="18">
        <v>24</v>
      </c>
      <c r="C15" s="19">
        <v>0.77200000000000002</v>
      </c>
      <c r="D15" s="19" t="s">
        <v>22</v>
      </c>
      <c r="E15" s="28">
        <f t="shared" si="0"/>
        <v>0.29449999999999998</v>
      </c>
      <c r="F15" s="25">
        <f t="shared" si="1"/>
        <v>2</v>
      </c>
      <c r="G15" s="28">
        <f t="shared" si="2"/>
        <v>0.58899999999999997</v>
      </c>
      <c r="H15" s="17"/>
      <c r="I15" s="18">
        <v>22</v>
      </c>
      <c r="J15" s="19">
        <v>-0.183</v>
      </c>
      <c r="K15" s="28">
        <f t="shared" si="6"/>
        <v>-0.29149999999999998</v>
      </c>
      <c r="L15" s="25">
        <f t="shared" si="7"/>
        <v>1.7495000000000012</v>
      </c>
      <c r="M15" s="28">
        <f t="shared" si="5"/>
        <v>-0.50997925000000033</v>
      </c>
      <c r="N15" s="33"/>
      <c r="O15" s="33"/>
      <c r="P15" s="33"/>
      <c r="Q15" s="31"/>
      <c r="R15" s="30"/>
    </row>
    <row r="16" spans="1:22" x14ac:dyDescent="0.25">
      <c r="B16" s="18">
        <v>30</v>
      </c>
      <c r="C16" s="19">
        <v>0.77700000000000002</v>
      </c>
      <c r="D16" s="19"/>
      <c r="E16" s="28">
        <f t="shared" si="0"/>
        <v>0.77449999999999997</v>
      </c>
      <c r="F16" s="25">
        <f t="shared" si="1"/>
        <v>6</v>
      </c>
      <c r="G16" s="28">
        <f t="shared" si="2"/>
        <v>4.6470000000000002</v>
      </c>
      <c r="H16" s="17"/>
      <c r="I16" s="18">
        <v>24</v>
      </c>
      <c r="J16" s="19">
        <v>0.77200000000000002</v>
      </c>
      <c r="K16" s="28">
        <f t="shared" si="6"/>
        <v>0.29449999999999998</v>
      </c>
      <c r="L16" s="25">
        <f t="shared" si="7"/>
        <v>2</v>
      </c>
      <c r="M16" s="28">
        <f t="shared" si="5"/>
        <v>0.58899999999999997</v>
      </c>
      <c r="N16" s="33"/>
      <c r="O16" s="33"/>
      <c r="P16" s="33"/>
      <c r="Q16" s="31"/>
      <c r="R16" s="30"/>
    </row>
    <row r="17" spans="2:18" x14ac:dyDescent="0.25">
      <c r="B17" s="18">
        <v>35</v>
      </c>
      <c r="C17" s="19">
        <v>0.78200000000000003</v>
      </c>
      <c r="D17" s="40" t="s">
        <v>114</v>
      </c>
      <c r="E17" s="28">
        <f t="shared" si="0"/>
        <v>0.77950000000000008</v>
      </c>
      <c r="F17" s="25">
        <f t="shared" si="1"/>
        <v>5</v>
      </c>
      <c r="G17" s="28">
        <f t="shared" si="2"/>
        <v>3.8975000000000004</v>
      </c>
      <c r="H17" s="17"/>
      <c r="I17" s="18">
        <v>30</v>
      </c>
      <c r="J17" s="19">
        <v>0.77700000000000002</v>
      </c>
      <c r="K17" s="28">
        <f t="shared" si="6"/>
        <v>0.77449999999999997</v>
      </c>
      <c r="L17" s="25">
        <f t="shared" si="7"/>
        <v>6</v>
      </c>
      <c r="M17" s="28">
        <f t="shared" si="5"/>
        <v>4.6470000000000002</v>
      </c>
      <c r="N17" s="29"/>
      <c r="O17" s="29"/>
      <c r="P17" s="29"/>
      <c r="R17" s="30"/>
    </row>
    <row r="18" spans="2:18" x14ac:dyDescent="0.25">
      <c r="B18" s="18"/>
      <c r="C18" s="19"/>
      <c r="D18" s="19"/>
      <c r="E18" s="28"/>
      <c r="F18" s="25"/>
      <c r="G18" s="28"/>
      <c r="H18" s="17"/>
      <c r="I18" s="18">
        <v>35</v>
      </c>
      <c r="J18" s="19">
        <v>0.78200000000000003</v>
      </c>
      <c r="K18" s="28">
        <f t="shared" si="6"/>
        <v>0.77950000000000008</v>
      </c>
      <c r="L18" s="25">
        <f t="shared" si="7"/>
        <v>5</v>
      </c>
      <c r="M18" s="28">
        <f t="shared" si="5"/>
        <v>3.8975000000000004</v>
      </c>
      <c r="N18" s="29"/>
      <c r="O18" s="29"/>
      <c r="P18" s="29"/>
      <c r="R18" s="30"/>
    </row>
    <row r="19" spans="2:18" ht="15" x14ac:dyDescent="0.25">
      <c r="B19" s="17" t="s">
        <v>74</v>
      </c>
      <c r="C19" s="17"/>
      <c r="D19" s="77">
        <v>0.1</v>
      </c>
      <c r="E19" s="77"/>
      <c r="J19" s="22"/>
      <c r="K19" s="22"/>
      <c r="L19" s="22"/>
      <c r="M19" s="22"/>
      <c r="N19" s="23"/>
      <c r="O19" s="23"/>
      <c r="P19" s="23"/>
    </row>
    <row r="20" spans="2:18" x14ac:dyDescent="0.25">
      <c r="B20" s="78"/>
      <c r="C20" s="78"/>
      <c r="D20" s="78"/>
      <c r="E20" s="78"/>
      <c r="F20" s="78"/>
      <c r="G20" s="78"/>
      <c r="H20" s="20" t="s">
        <v>79</v>
      </c>
      <c r="I20" s="78" t="s">
        <v>75</v>
      </c>
      <c r="J20" s="78"/>
      <c r="K20" s="78"/>
      <c r="L20" s="78"/>
      <c r="M20" s="78"/>
      <c r="N20" s="24"/>
      <c r="O20" s="24"/>
      <c r="P20" s="24"/>
    </row>
    <row r="21" spans="2:18" x14ac:dyDescent="0.25">
      <c r="B21" s="18">
        <v>0</v>
      </c>
      <c r="C21" s="19">
        <v>-0.94799999999999995</v>
      </c>
      <c r="D21" s="19" t="s">
        <v>25</v>
      </c>
      <c r="E21" s="25"/>
      <c r="F21" s="25"/>
      <c r="G21" s="25"/>
      <c r="H21" s="25"/>
      <c r="I21" s="26"/>
      <c r="J21" s="27"/>
      <c r="K21" s="28"/>
      <c r="L21" s="25"/>
      <c r="M21" s="28"/>
      <c r="N21" s="29"/>
      <c r="O21" s="29"/>
      <c r="P21" s="29"/>
      <c r="R21" s="30"/>
    </row>
    <row r="22" spans="2:18" ht="14.4" customHeight="1" x14ac:dyDescent="0.25">
      <c r="B22" s="18">
        <v>2</v>
      </c>
      <c r="C22" s="19">
        <v>-0.71399999999999997</v>
      </c>
      <c r="D22" s="19"/>
      <c r="E22" s="28">
        <f>(C21+C22)/2</f>
        <v>-0.83099999999999996</v>
      </c>
      <c r="F22" s="25">
        <f>B22-B21</f>
        <v>2</v>
      </c>
      <c r="G22" s="28">
        <f>E22*F22</f>
        <v>-1.6619999999999999</v>
      </c>
      <c r="H22" s="25"/>
      <c r="I22" s="18">
        <v>0</v>
      </c>
      <c r="J22" s="19">
        <v>-0.94799999999999995</v>
      </c>
      <c r="K22" s="28"/>
      <c r="L22" s="25"/>
      <c r="M22" s="28"/>
      <c r="N22" s="29"/>
      <c r="O22" s="29"/>
      <c r="P22" s="29"/>
      <c r="Q22" s="31"/>
      <c r="R22" s="30"/>
    </row>
    <row r="23" spans="2:18" x14ac:dyDescent="0.25">
      <c r="B23" s="18">
        <v>5</v>
      </c>
      <c r="C23" s="19">
        <v>-0.44800000000000001</v>
      </c>
      <c r="E23" s="28">
        <f t="shared" ref="E23:E37" si="8">(C22+C23)/2</f>
        <v>-0.58099999999999996</v>
      </c>
      <c r="F23" s="25">
        <f t="shared" ref="F23:F37" si="9">B23-B22</f>
        <v>3</v>
      </c>
      <c r="G23" s="28">
        <f t="shared" ref="G23:G37" si="10">E23*F23</f>
        <v>-1.7429999999999999</v>
      </c>
      <c r="H23" s="25"/>
      <c r="I23" s="18">
        <v>2</v>
      </c>
      <c r="J23" s="19">
        <v>-0.71399999999999997</v>
      </c>
      <c r="K23" s="28">
        <f t="shared" ref="K23:K28" si="11">AVERAGE(J22,J23)</f>
        <v>-0.83099999999999996</v>
      </c>
      <c r="L23" s="25">
        <f t="shared" ref="L23:L28" si="12">I23-I22</f>
        <v>2</v>
      </c>
      <c r="M23" s="28">
        <f t="shared" ref="M23:M37" si="13">L23*K23</f>
        <v>-1.6619999999999999</v>
      </c>
      <c r="N23" s="29"/>
      <c r="O23" s="29"/>
      <c r="P23" s="29"/>
      <c r="Q23" s="31"/>
      <c r="R23" s="30"/>
    </row>
    <row r="24" spans="2:18" x14ac:dyDescent="0.25">
      <c r="B24" s="18">
        <v>7</v>
      </c>
      <c r="C24" s="19">
        <v>0.68200000000000005</v>
      </c>
      <c r="D24" s="19"/>
      <c r="E24" s="28">
        <f t="shared" si="8"/>
        <v>0.11700000000000002</v>
      </c>
      <c r="F24" s="25">
        <f t="shared" si="9"/>
        <v>2</v>
      </c>
      <c r="G24" s="28">
        <f t="shared" si="10"/>
        <v>0.23400000000000004</v>
      </c>
      <c r="H24" s="25"/>
      <c r="I24" s="18">
        <v>5</v>
      </c>
      <c r="J24" s="19">
        <v>-0.44800000000000001</v>
      </c>
      <c r="K24" s="28">
        <f t="shared" si="11"/>
        <v>-0.58099999999999996</v>
      </c>
      <c r="L24" s="25">
        <f t="shared" si="12"/>
        <v>3</v>
      </c>
      <c r="M24" s="28">
        <f t="shared" si="13"/>
        <v>-1.7429999999999999</v>
      </c>
      <c r="N24" s="29"/>
      <c r="O24" s="29"/>
      <c r="P24" s="29"/>
      <c r="Q24" s="31"/>
      <c r="R24" s="30"/>
    </row>
    <row r="25" spans="2:18" x14ac:dyDescent="0.25">
      <c r="B25" s="18">
        <v>10</v>
      </c>
      <c r="C25" s="19">
        <v>0.69199999999999995</v>
      </c>
      <c r="D25" s="19" t="s">
        <v>24</v>
      </c>
      <c r="E25" s="28">
        <f t="shared" si="8"/>
        <v>0.68700000000000006</v>
      </c>
      <c r="F25" s="25">
        <f t="shared" si="9"/>
        <v>3</v>
      </c>
      <c r="G25" s="28">
        <f t="shared" si="10"/>
        <v>2.0609999999999999</v>
      </c>
      <c r="H25" s="25"/>
      <c r="I25" s="18">
        <v>7</v>
      </c>
      <c r="J25" s="19">
        <v>0.68200000000000005</v>
      </c>
      <c r="K25" s="28">
        <f t="shared" si="11"/>
        <v>0.11700000000000002</v>
      </c>
      <c r="L25" s="25">
        <f t="shared" si="12"/>
        <v>2</v>
      </c>
      <c r="M25" s="28">
        <f t="shared" si="13"/>
        <v>0.23400000000000004</v>
      </c>
      <c r="N25" s="29"/>
      <c r="O25" s="29"/>
      <c r="P25" s="29"/>
      <c r="Q25" s="31"/>
      <c r="R25" s="30"/>
    </row>
    <row r="26" spans="2:18" x14ac:dyDescent="0.25">
      <c r="B26" s="18">
        <v>12</v>
      </c>
      <c r="C26" s="19">
        <v>-0.14599999999999999</v>
      </c>
      <c r="D26" s="19"/>
      <c r="E26" s="28">
        <f t="shared" si="8"/>
        <v>0.27299999999999996</v>
      </c>
      <c r="F26" s="25">
        <f t="shared" si="9"/>
        <v>2</v>
      </c>
      <c r="G26" s="28">
        <f t="shared" si="10"/>
        <v>0.54599999999999993</v>
      </c>
      <c r="H26" s="25"/>
      <c r="I26" s="18">
        <v>10</v>
      </c>
      <c r="J26" s="19">
        <v>0.69199999999999995</v>
      </c>
      <c r="K26" s="28">
        <f t="shared" si="11"/>
        <v>0.68700000000000006</v>
      </c>
      <c r="L26" s="25">
        <f t="shared" si="12"/>
        <v>3</v>
      </c>
      <c r="M26" s="28">
        <f t="shared" si="13"/>
        <v>2.0609999999999999</v>
      </c>
      <c r="N26" s="29"/>
      <c r="O26" s="29"/>
      <c r="P26" s="29"/>
      <c r="Q26" s="31"/>
      <c r="R26" s="30"/>
    </row>
    <row r="27" spans="2:18" x14ac:dyDescent="0.25">
      <c r="B27" s="18">
        <v>14</v>
      </c>
      <c r="C27" s="19">
        <v>-0.40899999999999997</v>
      </c>
      <c r="D27" s="19"/>
      <c r="E27" s="28">
        <f t="shared" si="8"/>
        <v>-0.27749999999999997</v>
      </c>
      <c r="F27" s="25">
        <f t="shared" si="9"/>
        <v>2</v>
      </c>
      <c r="G27" s="28">
        <f t="shared" si="10"/>
        <v>-0.55499999999999994</v>
      </c>
      <c r="H27" s="25"/>
      <c r="I27" s="18">
        <v>12</v>
      </c>
      <c r="J27" s="19">
        <v>-0.14599999999999999</v>
      </c>
      <c r="K27" s="28">
        <f t="shared" si="11"/>
        <v>0.27299999999999996</v>
      </c>
      <c r="L27" s="25">
        <f t="shared" si="12"/>
        <v>2</v>
      </c>
      <c r="M27" s="28">
        <f t="shared" si="13"/>
        <v>0.54599999999999993</v>
      </c>
      <c r="N27" s="29"/>
      <c r="O27" s="29"/>
      <c r="P27" s="29"/>
      <c r="Q27" s="31"/>
      <c r="R27" s="30"/>
    </row>
    <row r="28" spans="2:18" x14ac:dyDescent="0.25">
      <c r="B28" s="18">
        <v>16</v>
      </c>
      <c r="C28" s="19">
        <v>-0.69199999999999995</v>
      </c>
      <c r="E28" s="28">
        <f t="shared" si="8"/>
        <v>-0.55049999999999999</v>
      </c>
      <c r="F28" s="25">
        <f t="shared" si="9"/>
        <v>2</v>
      </c>
      <c r="G28" s="28">
        <f t="shared" si="10"/>
        <v>-1.101</v>
      </c>
      <c r="H28" s="25"/>
      <c r="I28" s="18">
        <v>14</v>
      </c>
      <c r="J28" s="19">
        <v>-0.40899999999999997</v>
      </c>
      <c r="K28" s="28">
        <f t="shared" si="11"/>
        <v>-0.27749999999999997</v>
      </c>
      <c r="L28" s="25">
        <f t="shared" si="12"/>
        <v>2</v>
      </c>
      <c r="M28" s="28">
        <f t="shared" si="13"/>
        <v>-0.55499999999999994</v>
      </c>
      <c r="N28" s="29"/>
      <c r="O28" s="29"/>
      <c r="P28" s="29"/>
      <c r="Q28" s="31"/>
      <c r="R28" s="30"/>
    </row>
    <row r="29" spans="2:18" x14ac:dyDescent="0.25">
      <c r="B29" s="18">
        <v>17</v>
      </c>
      <c r="C29" s="19">
        <v>-0.73799999999999999</v>
      </c>
      <c r="D29" s="19" t="s">
        <v>23</v>
      </c>
      <c r="E29" s="28">
        <f t="shared" si="8"/>
        <v>-0.71499999999999997</v>
      </c>
      <c r="F29" s="25">
        <f t="shared" si="9"/>
        <v>1</v>
      </c>
      <c r="G29" s="28">
        <f t="shared" si="10"/>
        <v>-0.71499999999999997</v>
      </c>
      <c r="H29" s="25"/>
      <c r="I29" s="66">
        <f>I28+(J28-J29)*1.5</f>
        <v>15.6365</v>
      </c>
      <c r="J29" s="67">
        <v>-1.5</v>
      </c>
      <c r="K29" s="28">
        <f>AVERAGE(J28,J29)</f>
        <v>-0.95450000000000002</v>
      </c>
      <c r="L29" s="25">
        <f>I29-I28</f>
        <v>1.6364999999999998</v>
      </c>
      <c r="M29" s="28">
        <f t="shared" si="13"/>
        <v>-1.5620392499999998</v>
      </c>
      <c r="N29" s="33"/>
      <c r="O29" s="33"/>
      <c r="P29" s="33"/>
      <c r="Q29" s="31"/>
      <c r="R29" s="30"/>
    </row>
    <row r="30" spans="2:18" x14ac:dyDescent="0.25">
      <c r="B30" s="18">
        <v>18</v>
      </c>
      <c r="C30" s="19">
        <v>-0.68899999999999995</v>
      </c>
      <c r="D30" s="19"/>
      <c r="E30" s="28">
        <f t="shared" si="8"/>
        <v>-0.71350000000000002</v>
      </c>
      <c r="F30" s="25">
        <f t="shared" si="9"/>
        <v>1</v>
      </c>
      <c r="G30" s="28">
        <f t="shared" si="10"/>
        <v>-0.71350000000000002</v>
      </c>
      <c r="H30" s="25"/>
      <c r="I30" s="72">
        <f>I29+1.5</f>
        <v>17.136499999999998</v>
      </c>
      <c r="J30" s="73">
        <f>J29</f>
        <v>-1.5</v>
      </c>
      <c r="K30" s="28">
        <f t="shared" ref="K30:K37" si="14">AVERAGE(J29,J30)</f>
        <v>-1.5</v>
      </c>
      <c r="L30" s="25">
        <f t="shared" ref="L30:L37" si="15">I30-I29</f>
        <v>1.4999999999999982</v>
      </c>
      <c r="M30" s="28">
        <f t="shared" si="13"/>
        <v>-2.2499999999999973</v>
      </c>
      <c r="N30" s="29"/>
      <c r="O30" s="29"/>
      <c r="P30" s="29"/>
      <c r="Q30" s="31"/>
      <c r="R30" s="30"/>
    </row>
    <row r="31" spans="2:18" x14ac:dyDescent="0.25">
      <c r="B31" s="18">
        <v>20</v>
      </c>
      <c r="C31" s="19">
        <v>-0.41</v>
      </c>
      <c r="D31" s="19"/>
      <c r="E31" s="28">
        <f t="shared" si="8"/>
        <v>-0.54949999999999999</v>
      </c>
      <c r="F31" s="25">
        <f t="shared" si="9"/>
        <v>2</v>
      </c>
      <c r="G31" s="28">
        <f t="shared" si="10"/>
        <v>-1.099</v>
      </c>
      <c r="H31" s="17"/>
      <c r="I31" s="66">
        <f>I30+1.5</f>
        <v>18.636499999999998</v>
      </c>
      <c r="J31" s="67">
        <f>J29</f>
        <v>-1.5</v>
      </c>
      <c r="K31" s="28">
        <f t="shared" si="14"/>
        <v>-1.5</v>
      </c>
      <c r="L31" s="25">
        <f t="shared" si="15"/>
        <v>1.5</v>
      </c>
      <c r="M31" s="28">
        <f t="shared" si="13"/>
        <v>-2.25</v>
      </c>
      <c r="N31" s="33"/>
      <c r="O31" s="33"/>
      <c r="P31" s="33"/>
      <c r="Q31" s="31"/>
      <c r="R31" s="30"/>
    </row>
    <row r="32" spans="2:18" x14ac:dyDescent="0.25">
      <c r="B32" s="18">
        <v>22</v>
      </c>
      <c r="C32" s="19">
        <v>-0.114</v>
      </c>
      <c r="D32" s="19"/>
      <c r="E32" s="28">
        <f t="shared" si="8"/>
        <v>-0.26200000000000001</v>
      </c>
      <c r="F32" s="25">
        <f t="shared" si="9"/>
        <v>2</v>
      </c>
      <c r="G32" s="28">
        <f t="shared" si="10"/>
        <v>-0.52400000000000002</v>
      </c>
      <c r="H32" s="17"/>
      <c r="I32" s="66">
        <f>I31+(J32-J31)*1.5</f>
        <v>20.286499999999997</v>
      </c>
      <c r="J32" s="70">
        <v>-0.4</v>
      </c>
      <c r="K32" s="28">
        <f t="shared" si="14"/>
        <v>-0.95</v>
      </c>
      <c r="L32" s="25">
        <f t="shared" si="15"/>
        <v>1.6499999999999986</v>
      </c>
      <c r="M32" s="28">
        <f t="shared" si="13"/>
        <v>-1.5674999999999986</v>
      </c>
      <c r="N32" s="33"/>
      <c r="O32" s="33"/>
      <c r="P32" s="33"/>
      <c r="Q32" s="31"/>
      <c r="R32" s="30"/>
    </row>
    <row r="33" spans="2:18" x14ac:dyDescent="0.25">
      <c r="B33" s="18">
        <v>24</v>
      </c>
      <c r="C33" s="19">
        <v>1.242</v>
      </c>
      <c r="D33" s="19" t="s">
        <v>22</v>
      </c>
      <c r="E33" s="28">
        <f t="shared" si="8"/>
        <v>0.56399999999999995</v>
      </c>
      <c r="F33" s="25">
        <f t="shared" si="9"/>
        <v>2</v>
      </c>
      <c r="G33" s="28">
        <f t="shared" si="10"/>
        <v>1.1279999999999999</v>
      </c>
      <c r="H33" s="17"/>
      <c r="I33" s="18">
        <v>22</v>
      </c>
      <c r="J33" s="19">
        <v>-0.114</v>
      </c>
      <c r="K33" s="28">
        <f t="shared" si="14"/>
        <v>-0.25700000000000001</v>
      </c>
      <c r="L33" s="25">
        <f t="shared" si="15"/>
        <v>1.7135000000000034</v>
      </c>
      <c r="M33" s="28">
        <f t="shared" si="13"/>
        <v>-0.44036950000000086</v>
      </c>
      <c r="N33" s="29"/>
      <c r="O33" s="29"/>
      <c r="P33" s="29"/>
      <c r="R33" s="30"/>
    </row>
    <row r="34" spans="2:18" x14ac:dyDescent="0.25">
      <c r="B34" s="18">
        <v>28</v>
      </c>
      <c r="C34" s="19">
        <v>1.234</v>
      </c>
      <c r="D34" s="19"/>
      <c r="E34" s="28">
        <f t="shared" si="8"/>
        <v>1.238</v>
      </c>
      <c r="F34" s="25">
        <f t="shared" si="9"/>
        <v>4</v>
      </c>
      <c r="G34" s="28">
        <f t="shared" si="10"/>
        <v>4.952</v>
      </c>
      <c r="H34" s="17"/>
      <c r="I34" s="18">
        <v>24</v>
      </c>
      <c r="J34" s="19">
        <v>1.242</v>
      </c>
      <c r="K34" s="28">
        <f t="shared" si="14"/>
        <v>0.56399999999999995</v>
      </c>
      <c r="L34" s="25">
        <f t="shared" si="15"/>
        <v>2</v>
      </c>
      <c r="M34" s="28">
        <f t="shared" si="13"/>
        <v>1.1279999999999999</v>
      </c>
      <c r="N34" s="29"/>
      <c r="O34" s="29"/>
      <c r="P34" s="29"/>
      <c r="R34" s="30"/>
    </row>
    <row r="35" spans="2:18" x14ac:dyDescent="0.25">
      <c r="B35" s="18">
        <v>30</v>
      </c>
      <c r="C35" s="19">
        <v>-0.54800000000000004</v>
      </c>
      <c r="D35" s="19"/>
      <c r="E35" s="28">
        <f t="shared" si="8"/>
        <v>0.34299999999999997</v>
      </c>
      <c r="F35" s="25">
        <f t="shared" si="9"/>
        <v>2</v>
      </c>
      <c r="G35" s="28">
        <f t="shared" si="10"/>
        <v>0.68599999999999994</v>
      </c>
      <c r="H35" s="17"/>
      <c r="I35" s="18">
        <v>28</v>
      </c>
      <c r="J35" s="19">
        <v>1.234</v>
      </c>
      <c r="K35" s="28">
        <f t="shared" si="14"/>
        <v>1.238</v>
      </c>
      <c r="L35" s="25">
        <f t="shared" si="15"/>
        <v>4</v>
      </c>
      <c r="M35" s="28">
        <f t="shared" si="13"/>
        <v>4.952</v>
      </c>
      <c r="N35" s="29"/>
      <c r="O35" s="29"/>
      <c r="P35" s="29"/>
      <c r="R35" s="30"/>
    </row>
    <row r="36" spans="2:18" x14ac:dyDescent="0.25">
      <c r="B36" s="26">
        <v>32</v>
      </c>
      <c r="C36" s="39">
        <v>-0.97799999999999998</v>
      </c>
      <c r="D36" s="39"/>
      <c r="E36" s="28">
        <f t="shared" si="8"/>
        <v>-0.76300000000000001</v>
      </c>
      <c r="F36" s="25">
        <f t="shared" si="9"/>
        <v>2</v>
      </c>
      <c r="G36" s="28">
        <f t="shared" si="10"/>
        <v>-1.526</v>
      </c>
      <c r="I36" s="18">
        <v>30</v>
      </c>
      <c r="J36" s="19">
        <v>-0.54800000000000004</v>
      </c>
      <c r="K36" s="28">
        <f t="shared" si="14"/>
        <v>0.34299999999999997</v>
      </c>
      <c r="L36" s="25">
        <f t="shared" si="15"/>
        <v>2</v>
      </c>
      <c r="M36" s="28">
        <f t="shared" si="13"/>
        <v>0.68599999999999994</v>
      </c>
      <c r="N36" s="29"/>
      <c r="O36" s="29"/>
      <c r="P36" s="29"/>
      <c r="R36" s="30"/>
    </row>
    <row r="37" spans="2:18" x14ac:dyDescent="0.25">
      <c r="B37" s="26">
        <v>34</v>
      </c>
      <c r="C37" s="39">
        <v>-1.448</v>
      </c>
      <c r="D37" s="19" t="s">
        <v>115</v>
      </c>
      <c r="E37" s="28">
        <f t="shared" si="8"/>
        <v>-1.2130000000000001</v>
      </c>
      <c r="F37" s="25">
        <f t="shared" si="9"/>
        <v>2</v>
      </c>
      <c r="G37" s="28">
        <f t="shared" si="10"/>
        <v>-2.4260000000000002</v>
      </c>
      <c r="I37" s="26">
        <v>32</v>
      </c>
      <c r="J37" s="39">
        <v>-0.97799999999999998</v>
      </c>
      <c r="K37" s="28">
        <f t="shared" si="14"/>
        <v>-0.76300000000000001</v>
      </c>
      <c r="L37" s="25">
        <f t="shared" si="15"/>
        <v>2</v>
      </c>
      <c r="M37" s="28">
        <f t="shared" si="13"/>
        <v>-1.526</v>
      </c>
      <c r="O37" s="33"/>
      <c r="P37" s="33"/>
    </row>
    <row r="38" spans="2:18" ht="15" x14ac:dyDescent="0.25">
      <c r="B38" s="22"/>
      <c r="C38" s="37"/>
      <c r="D38" s="37"/>
      <c r="E38" s="22"/>
      <c r="F38" s="25"/>
      <c r="G38" s="28"/>
      <c r="H38" s="80" t="s">
        <v>77</v>
      </c>
      <c r="I38" s="80"/>
      <c r="J38" s="28" t="e">
        <f>#REF!</f>
        <v>#REF!</v>
      </c>
      <c r="K38" s="28" t="s">
        <v>78</v>
      </c>
      <c r="L38" s="25" t="e">
        <f>#REF!</f>
        <v>#REF!</v>
      </c>
      <c r="M38" s="28" t="e">
        <f>J38-L38</f>
        <v>#REF!</v>
      </c>
      <c r="N38" s="33"/>
      <c r="O38" s="23"/>
      <c r="P38" s="23"/>
    </row>
    <row r="39" spans="2:18" ht="15" x14ac:dyDescent="0.25">
      <c r="B39" s="17" t="s">
        <v>74</v>
      </c>
      <c r="C39" s="17"/>
      <c r="D39" s="77">
        <v>0.2</v>
      </c>
      <c r="E39" s="77"/>
      <c r="J39" s="22"/>
      <c r="K39" s="22"/>
      <c r="L39" s="22"/>
      <c r="M39" s="22"/>
      <c r="N39" s="23"/>
      <c r="O39" s="23"/>
      <c r="P39" s="38"/>
    </row>
    <row r="40" spans="2:18" x14ac:dyDescent="0.25">
      <c r="B40" s="78"/>
      <c r="C40" s="78"/>
      <c r="D40" s="78"/>
      <c r="E40" s="78"/>
      <c r="F40" s="78"/>
      <c r="G40" s="78"/>
      <c r="H40" s="20" t="s">
        <v>79</v>
      </c>
      <c r="I40" s="78" t="s">
        <v>75</v>
      </c>
      <c r="J40" s="78"/>
      <c r="K40" s="78"/>
      <c r="L40" s="78"/>
      <c r="M40" s="78"/>
      <c r="N40" s="24"/>
      <c r="O40" s="24"/>
      <c r="P40" s="24"/>
    </row>
    <row r="41" spans="2:18" x14ac:dyDescent="0.25">
      <c r="B41" s="18">
        <v>0</v>
      </c>
      <c r="C41" s="19">
        <v>0.38600000000000001</v>
      </c>
      <c r="D41" s="19" t="s">
        <v>116</v>
      </c>
      <c r="E41" s="25"/>
      <c r="F41" s="25"/>
      <c r="G41" s="25"/>
      <c r="H41" s="25"/>
      <c r="I41" s="26"/>
      <c r="J41" s="27"/>
      <c r="K41" s="28"/>
      <c r="L41" s="25"/>
      <c r="M41" s="28"/>
      <c r="N41" s="29"/>
      <c r="O41" s="29"/>
      <c r="P41" s="29"/>
      <c r="R41" s="30"/>
    </row>
    <row r="42" spans="2:18" x14ac:dyDescent="0.25">
      <c r="B42" s="18">
        <v>5</v>
      </c>
      <c r="C42" s="19">
        <v>0.377</v>
      </c>
      <c r="E42" s="28">
        <f>(C41+C42)/2</f>
        <v>0.38150000000000001</v>
      </c>
      <c r="F42" s="25">
        <f>B42-B41</f>
        <v>5</v>
      </c>
      <c r="G42" s="28">
        <f>E42*F42</f>
        <v>1.9075</v>
      </c>
      <c r="H42" s="25"/>
      <c r="I42" s="18"/>
      <c r="J42" s="18"/>
      <c r="K42" s="28"/>
      <c r="L42" s="25"/>
      <c r="M42" s="28"/>
      <c r="N42" s="29"/>
      <c r="O42" s="29"/>
      <c r="P42" s="29"/>
      <c r="Q42" s="31"/>
      <c r="R42" s="30"/>
    </row>
    <row r="43" spans="2:18" x14ac:dyDescent="0.25">
      <c r="B43" s="18">
        <v>10</v>
      </c>
      <c r="C43" s="19">
        <v>0.36699999999999999</v>
      </c>
      <c r="D43" s="19" t="s">
        <v>24</v>
      </c>
      <c r="E43" s="28">
        <f t="shared" ref="E43:E52" si="16">(C42+C43)/2</f>
        <v>0.372</v>
      </c>
      <c r="F43" s="25">
        <f t="shared" ref="F43:F52" si="17">B43-B42</f>
        <v>5</v>
      </c>
      <c r="G43" s="28">
        <f t="shared" ref="G43:G52" si="18">E43*F43</f>
        <v>1.8599999999999999</v>
      </c>
      <c r="H43" s="25"/>
      <c r="I43" s="18"/>
      <c r="J43" s="18"/>
      <c r="K43" s="28"/>
      <c r="L43" s="25"/>
      <c r="M43" s="28"/>
      <c r="N43" s="29"/>
      <c r="O43" s="29"/>
      <c r="P43" s="29"/>
      <c r="Q43" s="31"/>
      <c r="R43" s="30"/>
    </row>
    <row r="44" spans="2:18" x14ac:dyDescent="0.25">
      <c r="B44" s="18">
        <v>11</v>
      </c>
      <c r="C44" s="19">
        <v>-0.253</v>
      </c>
      <c r="D44" s="19"/>
      <c r="E44" s="28">
        <f t="shared" si="16"/>
        <v>5.6999999999999995E-2</v>
      </c>
      <c r="F44" s="25">
        <f t="shared" si="17"/>
        <v>1</v>
      </c>
      <c r="G44" s="28">
        <f t="shared" si="18"/>
        <v>5.6999999999999995E-2</v>
      </c>
      <c r="H44" s="25"/>
      <c r="I44" s="18"/>
      <c r="J44" s="18"/>
      <c r="K44" s="28"/>
      <c r="L44" s="25"/>
      <c r="M44" s="28"/>
      <c r="N44" s="29"/>
      <c r="O44" s="29"/>
      <c r="P44" s="29"/>
      <c r="Q44" s="31"/>
      <c r="R44" s="30"/>
    </row>
    <row r="45" spans="2:18" x14ac:dyDescent="0.25">
      <c r="B45" s="18">
        <v>12</v>
      </c>
      <c r="C45" s="19">
        <v>-0.504</v>
      </c>
      <c r="D45" s="19"/>
      <c r="E45" s="28">
        <f t="shared" si="16"/>
        <v>-0.3785</v>
      </c>
      <c r="F45" s="25">
        <f t="shared" si="17"/>
        <v>1</v>
      </c>
      <c r="G45" s="28">
        <f t="shared" si="18"/>
        <v>-0.3785</v>
      </c>
      <c r="H45" s="25"/>
      <c r="I45" s="18"/>
      <c r="J45" s="18"/>
      <c r="K45" s="28"/>
      <c r="L45" s="25"/>
      <c r="M45" s="28"/>
      <c r="N45" s="29"/>
      <c r="O45" s="29"/>
      <c r="P45" s="29"/>
      <c r="Q45" s="31"/>
      <c r="R45" s="30"/>
    </row>
    <row r="46" spans="2:18" x14ac:dyDescent="0.25">
      <c r="B46" s="18">
        <v>12.5</v>
      </c>
      <c r="C46" s="19">
        <v>-0.73299999999999998</v>
      </c>
      <c r="E46" s="28">
        <f t="shared" si="16"/>
        <v>-0.61850000000000005</v>
      </c>
      <c r="F46" s="25">
        <f t="shared" si="17"/>
        <v>0.5</v>
      </c>
      <c r="G46" s="28">
        <f t="shared" si="18"/>
        <v>-0.30925000000000002</v>
      </c>
      <c r="H46" s="25"/>
      <c r="I46" s="18"/>
      <c r="J46" s="18"/>
      <c r="K46" s="28"/>
      <c r="L46" s="25"/>
      <c r="M46" s="28"/>
      <c r="N46" s="29"/>
      <c r="O46" s="29"/>
      <c r="P46" s="29"/>
      <c r="Q46" s="31"/>
      <c r="R46" s="30"/>
    </row>
    <row r="47" spans="2:18" x14ac:dyDescent="0.25">
      <c r="B47" s="18">
        <v>13</v>
      </c>
      <c r="C47" s="19">
        <v>-0.79300000000000004</v>
      </c>
      <c r="D47" s="19" t="s">
        <v>23</v>
      </c>
      <c r="E47" s="28">
        <f t="shared" si="16"/>
        <v>-0.76300000000000001</v>
      </c>
      <c r="F47" s="25">
        <f t="shared" si="17"/>
        <v>0.5</v>
      </c>
      <c r="G47" s="28">
        <f t="shared" si="18"/>
        <v>-0.38150000000000001</v>
      </c>
      <c r="H47" s="25"/>
      <c r="I47" s="18">
        <v>0</v>
      </c>
      <c r="J47" s="19">
        <v>0.38600000000000001</v>
      </c>
      <c r="K47" s="28"/>
      <c r="L47" s="25"/>
      <c r="M47" s="28"/>
      <c r="N47" s="29"/>
      <c r="O47" s="29"/>
      <c r="P47" s="29"/>
      <c r="Q47" s="31"/>
      <c r="R47" s="30"/>
    </row>
    <row r="48" spans="2:18" x14ac:dyDescent="0.25">
      <c r="B48" s="18">
        <v>13.5</v>
      </c>
      <c r="C48" s="19">
        <v>-0.73399999999999999</v>
      </c>
      <c r="D48" s="19"/>
      <c r="E48" s="28">
        <f t="shared" si="16"/>
        <v>-0.76350000000000007</v>
      </c>
      <c r="F48" s="25">
        <f t="shared" si="17"/>
        <v>0.5</v>
      </c>
      <c r="G48" s="28">
        <f t="shared" si="18"/>
        <v>-0.38175000000000003</v>
      </c>
      <c r="H48" s="25"/>
      <c r="I48" s="18">
        <v>5</v>
      </c>
      <c r="J48" s="19">
        <v>0.377</v>
      </c>
      <c r="K48" s="28">
        <f t="shared" ref="K48" si="19">AVERAGE(J47,J48)</f>
        <v>0.38150000000000001</v>
      </c>
      <c r="L48" s="25">
        <f t="shared" ref="L48" si="20">I48-I47</f>
        <v>5</v>
      </c>
      <c r="M48" s="28">
        <f t="shared" ref="M48:M56" si="21">L48*K48</f>
        <v>1.9075</v>
      </c>
      <c r="N48" s="29"/>
      <c r="O48" s="29"/>
      <c r="P48" s="29"/>
      <c r="Q48" s="31"/>
      <c r="R48" s="30"/>
    </row>
    <row r="49" spans="2:18" x14ac:dyDescent="0.25">
      <c r="B49" s="18">
        <v>14</v>
      </c>
      <c r="C49" s="19">
        <v>-0.505</v>
      </c>
      <c r="D49" s="19"/>
      <c r="E49" s="28">
        <f t="shared" si="16"/>
        <v>-0.61949999999999994</v>
      </c>
      <c r="F49" s="25">
        <f t="shared" si="17"/>
        <v>0.5</v>
      </c>
      <c r="G49" s="28">
        <f t="shared" si="18"/>
        <v>-0.30974999999999997</v>
      </c>
      <c r="H49" s="25"/>
      <c r="I49" s="18">
        <v>6.8</v>
      </c>
      <c r="J49" s="19">
        <v>0.36699999999999999</v>
      </c>
      <c r="K49" s="28">
        <f>AVERAGE(J48,J49)</f>
        <v>0.372</v>
      </c>
      <c r="L49" s="25">
        <f>I49-I48</f>
        <v>1.7999999999999998</v>
      </c>
      <c r="M49" s="28">
        <f t="shared" si="21"/>
        <v>0.66959999999999997</v>
      </c>
      <c r="N49" s="33"/>
      <c r="O49" s="33"/>
      <c r="P49" s="33"/>
      <c r="Q49" s="31"/>
      <c r="R49" s="30"/>
    </row>
    <row r="50" spans="2:18" x14ac:dyDescent="0.25">
      <c r="B50" s="18">
        <v>15</v>
      </c>
      <c r="C50" s="19">
        <v>-0.248</v>
      </c>
      <c r="E50" s="28">
        <f t="shared" si="16"/>
        <v>-0.3765</v>
      </c>
      <c r="F50" s="25">
        <f t="shared" si="17"/>
        <v>1</v>
      </c>
      <c r="G50" s="28">
        <f t="shared" si="18"/>
        <v>-0.3765</v>
      </c>
      <c r="H50" s="25"/>
      <c r="I50" s="66">
        <f>I49+(J49-J50)*1.5</f>
        <v>9.6005000000000003</v>
      </c>
      <c r="J50" s="67">
        <v>-1.5</v>
      </c>
      <c r="K50" s="28">
        <f t="shared" ref="K50:K56" si="22">AVERAGE(J49,J50)</f>
        <v>-0.5665</v>
      </c>
      <c r="L50" s="25">
        <f t="shared" ref="L50:L56" si="23">I50-I49</f>
        <v>2.8005000000000004</v>
      </c>
      <c r="M50" s="28">
        <f t="shared" si="21"/>
        <v>-1.5864832500000003</v>
      </c>
      <c r="N50" s="29"/>
      <c r="O50" s="29"/>
      <c r="P50" s="29"/>
      <c r="Q50" s="31"/>
      <c r="R50" s="30"/>
    </row>
    <row r="51" spans="2:18" x14ac:dyDescent="0.25">
      <c r="B51" s="18">
        <v>16</v>
      </c>
      <c r="C51" s="19">
        <v>1.7969999999999999</v>
      </c>
      <c r="D51" s="19" t="s">
        <v>22</v>
      </c>
      <c r="E51" s="28">
        <f t="shared" si="16"/>
        <v>0.77449999999999997</v>
      </c>
      <c r="F51" s="25">
        <f t="shared" si="17"/>
        <v>1</v>
      </c>
      <c r="G51" s="28">
        <f t="shared" si="18"/>
        <v>0.77449999999999997</v>
      </c>
      <c r="H51" s="17"/>
      <c r="I51" s="72">
        <f>I50+1.5</f>
        <v>11.1005</v>
      </c>
      <c r="J51" s="73">
        <f>J50</f>
        <v>-1.5</v>
      </c>
      <c r="K51" s="28">
        <f t="shared" si="22"/>
        <v>-1.5</v>
      </c>
      <c r="L51" s="25">
        <f t="shared" si="23"/>
        <v>1.5</v>
      </c>
      <c r="M51" s="28">
        <f t="shared" si="21"/>
        <v>-2.25</v>
      </c>
      <c r="N51" s="33"/>
      <c r="O51" s="33"/>
      <c r="P51" s="33"/>
      <c r="Q51" s="31"/>
      <c r="R51" s="30"/>
    </row>
    <row r="52" spans="2:18" x14ac:dyDescent="0.25">
      <c r="B52" s="18">
        <v>19</v>
      </c>
      <c r="C52" s="19">
        <v>1.792</v>
      </c>
      <c r="D52" s="19" t="s">
        <v>76</v>
      </c>
      <c r="E52" s="28">
        <f t="shared" si="16"/>
        <v>1.7945</v>
      </c>
      <c r="F52" s="25">
        <f t="shared" si="17"/>
        <v>3</v>
      </c>
      <c r="G52" s="28">
        <f t="shared" si="18"/>
        <v>5.3834999999999997</v>
      </c>
      <c r="H52" s="17"/>
      <c r="I52" s="66">
        <f>I51+1.5</f>
        <v>12.6005</v>
      </c>
      <c r="J52" s="67">
        <f>J50</f>
        <v>-1.5</v>
      </c>
      <c r="K52" s="28">
        <f t="shared" si="22"/>
        <v>-1.5</v>
      </c>
      <c r="L52" s="25">
        <f t="shared" si="23"/>
        <v>1.5</v>
      </c>
      <c r="M52" s="28">
        <f t="shared" si="21"/>
        <v>-2.25</v>
      </c>
      <c r="N52" s="33"/>
      <c r="O52" s="33"/>
      <c r="P52" s="33"/>
      <c r="Q52" s="31"/>
      <c r="R52" s="30"/>
    </row>
    <row r="53" spans="2:18" x14ac:dyDescent="0.25">
      <c r="B53" s="18"/>
      <c r="C53" s="19"/>
      <c r="D53" s="19"/>
      <c r="E53" s="28"/>
      <c r="F53" s="25"/>
      <c r="G53" s="28"/>
      <c r="H53" s="17"/>
      <c r="I53" s="66">
        <f>I52+(J53-J52)*1.5</f>
        <v>14.3255</v>
      </c>
      <c r="J53" s="70">
        <v>-0.35</v>
      </c>
      <c r="K53" s="28">
        <f t="shared" si="22"/>
        <v>-0.92500000000000004</v>
      </c>
      <c r="L53" s="25">
        <f t="shared" si="23"/>
        <v>1.7249999999999996</v>
      </c>
      <c r="M53" s="28">
        <f t="shared" si="21"/>
        <v>-1.5956249999999998</v>
      </c>
      <c r="N53" s="29"/>
      <c r="O53" s="29"/>
      <c r="P53" s="29"/>
      <c r="R53" s="30"/>
    </row>
    <row r="54" spans="2:18" x14ac:dyDescent="0.25">
      <c r="B54" s="18"/>
      <c r="C54" s="19"/>
      <c r="D54" s="19"/>
      <c r="E54" s="28"/>
      <c r="F54" s="25"/>
      <c r="G54" s="28"/>
      <c r="H54" s="17"/>
      <c r="I54" s="18">
        <v>15</v>
      </c>
      <c r="J54" s="19">
        <v>-0.248</v>
      </c>
      <c r="K54" s="28">
        <f t="shared" si="22"/>
        <v>-0.29899999999999999</v>
      </c>
      <c r="L54" s="25">
        <f t="shared" si="23"/>
        <v>0.6745000000000001</v>
      </c>
      <c r="M54" s="28">
        <f t="shared" si="21"/>
        <v>-0.20167550000000004</v>
      </c>
      <c r="N54" s="29"/>
      <c r="O54" s="29"/>
      <c r="P54" s="29"/>
      <c r="R54" s="30"/>
    </row>
    <row r="55" spans="2:18" x14ac:dyDescent="0.25">
      <c r="B55" s="18"/>
      <c r="C55" s="19"/>
      <c r="D55" s="19"/>
      <c r="E55" s="28"/>
      <c r="F55" s="25"/>
      <c r="G55" s="28"/>
      <c r="H55" s="17"/>
      <c r="I55" s="18">
        <v>16</v>
      </c>
      <c r="J55" s="19">
        <v>1.7969999999999999</v>
      </c>
      <c r="K55" s="28">
        <f t="shared" si="22"/>
        <v>0.77449999999999997</v>
      </c>
      <c r="L55" s="25">
        <f t="shared" si="23"/>
        <v>1</v>
      </c>
      <c r="M55" s="28">
        <f t="shared" si="21"/>
        <v>0.77449999999999997</v>
      </c>
      <c r="N55" s="29"/>
      <c r="O55" s="29"/>
      <c r="P55" s="29"/>
      <c r="R55" s="30"/>
    </row>
    <row r="56" spans="2:18" x14ac:dyDescent="0.25">
      <c r="B56" s="26"/>
      <c r="C56" s="39"/>
      <c r="D56" s="39"/>
      <c r="E56" s="28"/>
      <c r="F56" s="25"/>
      <c r="G56" s="28"/>
      <c r="I56" s="18">
        <v>19</v>
      </c>
      <c r="J56" s="19">
        <v>1.792</v>
      </c>
      <c r="K56" s="28">
        <f t="shared" si="22"/>
        <v>1.7945</v>
      </c>
      <c r="L56" s="25">
        <f t="shared" si="23"/>
        <v>3</v>
      </c>
      <c r="M56" s="28">
        <f t="shared" si="21"/>
        <v>5.3834999999999997</v>
      </c>
      <c r="N56" s="29"/>
      <c r="O56" s="29"/>
      <c r="P56" s="29"/>
      <c r="R56" s="30"/>
    </row>
    <row r="57" spans="2:18" x14ac:dyDescent="0.25">
      <c r="B57" s="26"/>
      <c r="C57" s="39"/>
      <c r="D57" s="39"/>
      <c r="E57" s="28"/>
      <c r="F57" s="25"/>
      <c r="G57" s="28"/>
      <c r="I57" s="26"/>
      <c r="J57" s="26"/>
      <c r="K57" s="28"/>
      <c r="L57" s="25"/>
      <c r="M57" s="28"/>
      <c r="O57" s="33"/>
      <c r="P57" s="33"/>
    </row>
    <row r="58" spans="2:18" x14ac:dyDescent="0.25">
      <c r="B58" s="26"/>
      <c r="C58" s="39"/>
      <c r="D58" s="39"/>
      <c r="E58" s="28"/>
      <c r="F58" s="25"/>
      <c r="G58" s="28"/>
      <c r="I58" s="26"/>
      <c r="J58" s="26"/>
      <c r="K58" s="28"/>
      <c r="L58" s="25"/>
      <c r="M58" s="28"/>
      <c r="O58" s="23"/>
      <c r="P58" s="23"/>
    </row>
    <row r="59" spans="2:18" x14ac:dyDescent="0.25">
      <c r="B59" s="26"/>
      <c r="C59" s="39"/>
      <c r="D59" s="39"/>
      <c r="E59" s="28"/>
      <c r="F59" s="25"/>
      <c r="G59" s="28"/>
      <c r="I59" s="26"/>
      <c r="J59" s="26"/>
      <c r="K59" s="28"/>
      <c r="L59" s="25"/>
      <c r="M59" s="28"/>
      <c r="O59" s="23"/>
      <c r="P59" s="23"/>
    </row>
    <row r="60" spans="2:18" x14ac:dyDescent="0.25">
      <c r="B60" s="26"/>
      <c r="C60" s="39"/>
      <c r="D60" s="39"/>
      <c r="E60" s="28"/>
      <c r="F60" s="25"/>
      <c r="G60" s="28"/>
      <c r="H60" s="28"/>
      <c r="I60" s="26"/>
      <c r="J60" s="26"/>
      <c r="K60" s="28"/>
      <c r="L60" s="25"/>
      <c r="M60" s="28"/>
      <c r="N60" s="23"/>
      <c r="O60" s="23"/>
      <c r="P60" s="23"/>
    </row>
    <row r="61" spans="2:18" x14ac:dyDescent="0.25">
      <c r="B61" s="26"/>
      <c r="C61" s="39"/>
      <c r="D61" s="39"/>
      <c r="E61" s="28"/>
      <c r="F61" s="25"/>
      <c r="G61" s="28"/>
      <c r="H61" s="28"/>
      <c r="I61" s="26"/>
      <c r="J61" s="26"/>
      <c r="K61" s="28"/>
      <c r="L61" s="25">
        <f>SUM(L43:L60)</f>
        <v>19</v>
      </c>
      <c r="M61" s="28">
        <f>SUM(M43:M60)</f>
        <v>0.85131624999999822</v>
      </c>
      <c r="N61" s="23"/>
      <c r="O61" s="23"/>
      <c r="P61" s="23"/>
    </row>
    <row r="62" spans="2:18" x14ac:dyDescent="0.25">
      <c r="B62" s="26"/>
      <c r="C62" s="39"/>
      <c r="D62" s="39"/>
      <c r="E62" s="28"/>
      <c r="F62" s="25"/>
      <c r="G62" s="28"/>
      <c r="H62" s="28"/>
      <c r="I62" s="26"/>
      <c r="J62" s="26"/>
      <c r="K62" s="28"/>
      <c r="L62" s="25"/>
      <c r="M62" s="28"/>
      <c r="N62" s="23"/>
      <c r="O62" s="23"/>
      <c r="P62" s="23"/>
    </row>
    <row r="63" spans="2:18" ht="15" x14ac:dyDescent="0.25">
      <c r="B63" s="17" t="s">
        <v>74</v>
      </c>
      <c r="C63" s="17"/>
      <c r="D63" s="77">
        <v>0.3</v>
      </c>
      <c r="E63" s="77"/>
      <c r="J63" s="22"/>
      <c r="K63" s="22"/>
      <c r="L63" s="22"/>
      <c r="M63" s="22"/>
      <c r="N63" s="23"/>
      <c r="O63" s="23"/>
      <c r="P63" s="38"/>
    </row>
    <row r="64" spans="2:18" x14ac:dyDescent="0.25">
      <c r="B64" s="18">
        <v>0</v>
      </c>
      <c r="C64" s="19">
        <v>-0.92500000000000004</v>
      </c>
      <c r="D64" s="19" t="s">
        <v>25</v>
      </c>
      <c r="E64" s="25"/>
      <c r="F64" s="25"/>
      <c r="G64" s="25"/>
      <c r="H64" s="25"/>
      <c r="I64" s="26"/>
      <c r="J64" s="27"/>
      <c r="K64" s="28"/>
      <c r="L64" s="25"/>
      <c r="M64" s="28"/>
      <c r="N64" s="29"/>
      <c r="O64" s="29"/>
      <c r="P64" s="29"/>
      <c r="R64" s="30"/>
    </row>
    <row r="65" spans="2:18" x14ac:dyDescent="0.25">
      <c r="B65" s="18">
        <v>2</v>
      </c>
      <c r="C65" s="19">
        <v>-0.71199999999999997</v>
      </c>
      <c r="D65" s="19"/>
      <c r="E65" s="28">
        <f>(C64+C65)/2</f>
        <v>-0.81850000000000001</v>
      </c>
      <c r="F65" s="25">
        <f>B65-B64</f>
        <v>2</v>
      </c>
      <c r="G65" s="28">
        <f>E65*F65</f>
        <v>-1.637</v>
      </c>
      <c r="H65" s="25"/>
      <c r="I65" s="18"/>
      <c r="J65" s="18"/>
      <c r="K65" s="28"/>
      <c r="L65" s="25"/>
      <c r="M65" s="28"/>
      <c r="N65" s="29"/>
      <c r="O65" s="29"/>
      <c r="P65" s="29"/>
      <c r="Q65" s="31"/>
      <c r="R65" s="30"/>
    </row>
    <row r="66" spans="2:18" x14ac:dyDescent="0.25">
      <c r="B66" s="18">
        <v>5</v>
      </c>
      <c r="C66" s="19">
        <v>-0.45</v>
      </c>
      <c r="E66" s="28">
        <f t="shared" ref="E66:E79" si="24">(C65+C66)/2</f>
        <v>-0.58099999999999996</v>
      </c>
      <c r="F66" s="25">
        <f t="shared" ref="F66:F79" si="25">B66-B65</f>
        <v>3</v>
      </c>
      <c r="G66" s="28">
        <f t="shared" ref="G66:G79" si="26">E66*F66</f>
        <v>-1.7429999999999999</v>
      </c>
      <c r="H66" s="25"/>
      <c r="I66" s="18"/>
      <c r="J66" s="18"/>
      <c r="K66" s="28"/>
      <c r="L66" s="25"/>
      <c r="M66" s="28"/>
      <c r="N66" s="29"/>
      <c r="O66" s="29"/>
      <c r="P66" s="29"/>
      <c r="Q66" s="31"/>
      <c r="R66" s="30"/>
    </row>
    <row r="67" spans="2:18" x14ac:dyDescent="0.25">
      <c r="B67" s="18">
        <v>7</v>
      </c>
      <c r="C67" s="19">
        <v>0.314</v>
      </c>
      <c r="D67" s="19" t="s">
        <v>24</v>
      </c>
      <c r="E67" s="28">
        <f t="shared" si="24"/>
        <v>-6.8000000000000005E-2</v>
      </c>
      <c r="F67" s="25">
        <f t="shared" si="25"/>
        <v>2</v>
      </c>
      <c r="G67" s="28">
        <f t="shared" si="26"/>
        <v>-0.13600000000000001</v>
      </c>
      <c r="H67" s="25"/>
      <c r="I67" s="18"/>
      <c r="J67" s="18"/>
      <c r="K67" s="28"/>
      <c r="L67" s="25"/>
      <c r="M67" s="28"/>
      <c r="N67" s="29"/>
      <c r="O67" s="29"/>
      <c r="P67" s="29"/>
      <c r="Q67" s="31"/>
      <c r="R67" s="30"/>
    </row>
    <row r="68" spans="2:18" x14ac:dyDescent="0.25">
      <c r="B68" s="18">
        <v>8</v>
      </c>
      <c r="C68" s="19">
        <v>0.312</v>
      </c>
      <c r="D68" s="19"/>
      <c r="E68" s="28">
        <f t="shared" si="24"/>
        <v>0.313</v>
      </c>
      <c r="F68" s="25">
        <f t="shared" si="25"/>
        <v>1</v>
      </c>
      <c r="G68" s="28">
        <f t="shared" si="26"/>
        <v>0.313</v>
      </c>
      <c r="H68" s="25"/>
      <c r="I68" s="18"/>
      <c r="J68" s="18"/>
      <c r="K68" s="28"/>
      <c r="L68" s="25"/>
      <c r="M68" s="28"/>
      <c r="N68" s="29"/>
      <c r="O68" s="29"/>
      <c r="P68" s="29"/>
      <c r="Q68" s="31"/>
      <c r="R68" s="30"/>
    </row>
    <row r="69" spans="2:18" x14ac:dyDescent="0.25">
      <c r="B69" s="18">
        <v>9</v>
      </c>
      <c r="C69" s="19">
        <v>-6.0999999999999999E-2</v>
      </c>
      <c r="D69" s="19"/>
      <c r="E69" s="28">
        <f t="shared" si="24"/>
        <v>0.1255</v>
      </c>
      <c r="F69" s="25">
        <f t="shared" si="25"/>
        <v>1</v>
      </c>
      <c r="G69" s="28">
        <f t="shared" si="26"/>
        <v>0.1255</v>
      </c>
      <c r="H69" s="25"/>
      <c r="I69" s="18"/>
      <c r="J69" s="18"/>
      <c r="K69" s="28"/>
      <c r="L69" s="25"/>
      <c r="M69" s="28"/>
      <c r="N69" s="29"/>
      <c r="O69" s="29"/>
      <c r="P69" s="29"/>
      <c r="Q69" s="31"/>
      <c r="R69" s="30"/>
    </row>
    <row r="70" spans="2:18" x14ac:dyDescent="0.25">
      <c r="B70" s="18">
        <v>9.5</v>
      </c>
      <c r="C70" s="19">
        <v>-0.311</v>
      </c>
      <c r="D70" s="19"/>
      <c r="E70" s="28">
        <f t="shared" si="24"/>
        <v>-0.186</v>
      </c>
      <c r="F70" s="25">
        <f t="shared" si="25"/>
        <v>0.5</v>
      </c>
      <c r="G70" s="28">
        <f t="shared" si="26"/>
        <v>-9.2999999999999999E-2</v>
      </c>
      <c r="H70" s="25"/>
      <c r="I70" s="18">
        <v>0</v>
      </c>
      <c r="J70" s="19">
        <v>-0.92500000000000004</v>
      </c>
      <c r="K70" s="28"/>
      <c r="L70" s="25"/>
      <c r="M70" s="28"/>
      <c r="N70" s="29"/>
      <c r="O70" s="29"/>
      <c r="P70" s="29"/>
      <c r="Q70" s="31"/>
      <c r="R70" s="30"/>
    </row>
    <row r="71" spans="2:18" x14ac:dyDescent="0.25">
      <c r="B71" s="18">
        <v>10</v>
      </c>
      <c r="C71" s="19">
        <v>-0.502</v>
      </c>
      <c r="D71" s="19" t="s">
        <v>23</v>
      </c>
      <c r="E71" s="28">
        <f t="shared" si="24"/>
        <v>-0.40649999999999997</v>
      </c>
      <c r="F71" s="25">
        <f t="shared" si="25"/>
        <v>0.5</v>
      </c>
      <c r="G71" s="28">
        <f t="shared" si="26"/>
        <v>-0.20324999999999999</v>
      </c>
      <c r="H71" s="25"/>
      <c r="I71" s="18">
        <v>2</v>
      </c>
      <c r="J71" s="19">
        <v>-0.71199999999999997</v>
      </c>
      <c r="K71" s="28">
        <f t="shared" ref="K71" si="27">AVERAGE(J70,J71)</f>
        <v>-0.81850000000000001</v>
      </c>
      <c r="L71" s="25">
        <f t="shared" ref="L71" si="28">I71-I70</f>
        <v>2</v>
      </c>
      <c r="M71" s="28">
        <f t="shared" ref="M71:M79" si="29">L71*K71</f>
        <v>-1.637</v>
      </c>
      <c r="N71" s="29"/>
      <c r="O71" s="29"/>
      <c r="P71" s="29"/>
      <c r="Q71" s="31"/>
      <c r="R71" s="30"/>
    </row>
    <row r="72" spans="2:18" x14ac:dyDescent="0.25">
      <c r="B72" s="18">
        <v>10.5</v>
      </c>
      <c r="C72" s="19">
        <v>-0.55000000000000004</v>
      </c>
      <c r="D72" s="19"/>
      <c r="E72" s="28">
        <f t="shared" si="24"/>
        <v>-0.52600000000000002</v>
      </c>
      <c r="F72" s="25">
        <f t="shared" si="25"/>
        <v>0.5</v>
      </c>
      <c r="G72" s="28">
        <f t="shared" si="26"/>
        <v>-0.26300000000000001</v>
      </c>
      <c r="H72" s="25"/>
      <c r="I72" s="18">
        <v>5</v>
      </c>
      <c r="J72" s="19">
        <v>-0.45</v>
      </c>
      <c r="K72" s="28">
        <f>AVERAGE(J71,J72)</f>
        <v>-0.58099999999999996</v>
      </c>
      <c r="L72" s="25">
        <f>I72-I71</f>
        <v>3</v>
      </c>
      <c r="M72" s="28">
        <f t="shared" si="29"/>
        <v>-1.7429999999999999</v>
      </c>
      <c r="N72" s="33"/>
      <c r="O72" s="33"/>
      <c r="P72" s="33"/>
      <c r="Q72" s="31"/>
      <c r="R72" s="30"/>
    </row>
    <row r="73" spans="2:18" x14ac:dyDescent="0.25">
      <c r="B73" s="18">
        <v>11</v>
      </c>
      <c r="C73" s="19">
        <v>-0.501</v>
      </c>
      <c r="D73" s="19"/>
      <c r="E73" s="28">
        <f t="shared" si="24"/>
        <v>-0.52550000000000008</v>
      </c>
      <c r="F73" s="25">
        <f t="shared" si="25"/>
        <v>0.5</v>
      </c>
      <c r="G73" s="28">
        <f t="shared" si="26"/>
        <v>-0.26275000000000004</v>
      </c>
      <c r="H73" s="25"/>
      <c r="I73" s="18">
        <v>5.5</v>
      </c>
      <c r="J73" s="19">
        <v>-0.25</v>
      </c>
      <c r="K73" s="28">
        <f t="shared" ref="K73:K79" si="30">AVERAGE(J72,J73)</f>
        <v>-0.35</v>
      </c>
      <c r="L73" s="25">
        <f t="shared" ref="L73:L79" si="31">I73-I72</f>
        <v>0.5</v>
      </c>
      <c r="M73" s="28">
        <f t="shared" si="29"/>
        <v>-0.17499999999999999</v>
      </c>
      <c r="N73" s="29"/>
      <c r="O73" s="29"/>
      <c r="P73" s="29"/>
      <c r="Q73" s="31"/>
      <c r="R73" s="30"/>
    </row>
    <row r="74" spans="2:18" x14ac:dyDescent="0.25">
      <c r="B74" s="18">
        <v>12</v>
      </c>
      <c r="C74" s="19">
        <v>-0.312</v>
      </c>
      <c r="D74" s="19"/>
      <c r="E74" s="28">
        <f t="shared" si="24"/>
        <v>-0.40649999999999997</v>
      </c>
      <c r="F74" s="25">
        <f t="shared" si="25"/>
        <v>1</v>
      </c>
      <c r="G74" s="28">
        <f t="shared" si="26"/>
        <v>-0.40649999999999997</v>
      </c>
      <c r="H74" s="17"/>
      <c r="I74" s="66">
        <f>I73+(J73-J74)*1.5</f>
        <v>7.375</v>
      </c>
      <c r="J74" s="67">
        <v>-1.5</v>
      </c>
      <c r="K74" s="28">
        <f t="shared" si="30"/>
        <v>-0.875</v>
      </c>
      <c r="L74" s="25">
        <f t="shared" si="31"/>
        <v>1.875</v>
      </c>
      <c r="M74" s="28">
        <f t="shared" si="29"/>
        <v>-1.640625</v>
      </c>
      <c r="N74" s="33"/>
      <c r="O74" s="33"/>
      <c r="P74" s="33"/>
      <c r="Q74" s="31"/>
      <c r="R74" s="30"/>
    </row>
    <row r="75" spans="2:18" x14ac:dyDescent="0.25">
      <c r="B75" s="18">
        <v>13</v>
      </c>
      <c r="C75" s="19">
        <v>-0.06</v>
      </c>
      <c r="D75" s="19" t="s">
        <v>22</v>
      </c>
      <c r="E75" s="28">
        <f t="shared" si="24"/>
        <v>-0.186</v>
      </c>
      <c r="F75" s="25">
        <f t="shared" si="25"/>
        <v>1</v>
      </c>
      <c r="G75" s="28">
        <f t="shared" si="26"/>
        <v>-0.186</v>
      </c>
      <c r="H75" s="17"/>
      <c r="I75" s="72">
        <f>I74+1.5</f>
        <v>8.875</v>
      </c>
      <c r="J75" s="73">
        <f>J74</f>
        <v>-1.5</v>
      </c>
      <c r="K75" s="28">
        <f t="shared" si="30"/>
        <v>-1.5</v>
      </c>
      <c r="L75" s="25">
        <f t="shared" si="31"/>
        <v>1.5</v>
      </c>
      <c r="M75" s="28">
        <f t="shared" si="29"/>
        <v>-2.25</v>
      </c>
      <c r="N75" s="33"/>
      <c r="O75" s="33"/>
      <c r="P75" s="33"/>
      <c r="Q75" s="31"/>
      <c r="R75" s="30"/>
    </row>
    <row r="76" spans="2:18" x14ac:dyDescent="0.25">
      <c r="B76" s="18">
        <v>14</v>
      </c>
      <c r="C76" s="19">
        <v>0.48899999999999999</v>
      </c>
      <c r="E76" s="28">
        <f t="shared" si="24"/>
        <v>0.2145</v>
      </c>
      <c r="F76" s="25">
        <f t="shared" si="25"/>
        <v>1</v>
      </c>
      <c r="G76" s="28">
        <f t="shared" si="26"/>
        <v>0.2145</v>
      </c>
      <c r="H76" s="17"/>
      <c r="I76" s="66">
        <f>I75+1.5</f>
        <v>10.375</v>
      </c>
      <c r="J76" s="67">
        <f>J74</f>
        <v>-1.5</v>
      </c>
      <c r="K76" s="28">
        <f t="shared" si="30"/>
        <v>-1.5</v>
      </c>
      <c r="L76" s="25">
        <f t="shared" si="31"/>
        <v>1.5</v>
      </c>
      <c r="M76" s="28">
        <f t="shared" si="29"/>
        <v>-2.25</v>
      </c>
      <c r="N76" s="29"/>
      <c r="O76" s="29"/>
      <c r="P76" s="29"/>
      <c r="R76" s="30"/>
    </row>
    <row r="77" spans="2:18" x14ac:dyDescent="0.25">
      <c r="B77" s="18">
        <v>14</v>
      </c>
      <c r="C77" s="19">
        <v>0.51500000000000001</v>
      </c>
      <c r="D77" s="19"/>
      <c r="E77" s="28">
        <f t="shared" si="24"/>
        <v>0.502</v>
      </c>
      <c r="F77" s="25">
        <f t="shared" si="25"/>
        <v>0</v>
      </c>
      <c r="G77" s="28">
        <f t="shared" si="26"/>
        <v>0</v>
      </c>
      <c r="H77" s="17"/>
      <c r="I77" s="66">
        <f>I76+(J77-J76)*1.5</f>
        <v>12.1</v>
      </c>
      <c r="J77" s="70">
        <v>-0.35</v>
      </c>
      <c r="K77" s="28">
        <f t="shared" si="30"/>
        <v>-0.92500000000000004</v>
      </c>
      <c r="L77" s="25">
        <f t="shared" si="31"/>
        <v>1.7249999999999996</v>
      </c>
      <c r="M77" s="28">
        <f t="shared" si="29"/>
        <v>-1.5956249999999998</v>
      </c>
      <c r="N77" s="29"/>
      <c r="O77" s="29"/>
      <c r="P77" s="29"/>
      <c r="R77" s="30"/>
    </row>
    <row r="78" spans="2:18" x14ac:dyDescent="0.25">
      <c r="B78" s="18">
        <v>15</v>
      </c>
      <c r="C78" s="19">
        <v>2.08</v>
      </c>
      <c r="D78" s="19"/>
      <c r="E78" s="28">
        <f t="shared" si="24"/>
        <v>1.2975000000000001</v>
      </c>
      <c r="F78" s="25">
        <f t="shared" si="25"/>
        <v>1</v>
      </c>
      <c r="G78" s="28">
        <f t="shared" si="26"/>
        <v>1.2975000000000001</v>
      </c>
      <c r="H78" s="17"/>
      <c r="I78" s="18">
        <v>13</v>
      </c>
      <c r="J78" s="19">
        <v>-0.06</v>
      </c>
      <c r="K78" s="28">
        <f t="shared" si="30"/>
        <v>-0.20499999999999999</v>
      </c>
      <c r="L78" s="25">
        <f t="shared" si="31"/>
        <v>0.90000000000000036</v>
      </c>
      <c r="M78" s="28">
        <f t="shared" si="29"/>
        <v>-0.18450000000000005</v>
      </c>
      <c r="N78" s="29"/>
      <c r="O78" s="29"/>
      <c r="P78" s="29"/>
      <c r="R78" s="30"/>
    </row>
    <row r="79" spans="2:18" x14ac:dyDescent="0.25">
      <c r="B79" s="26">
        <v>18</v>
      </c>
      <c r="C79" s="39">
        <v>2.0750000000000002</v>
      </c>
      <c r="D79" s="19" t="s">
        <v>76</v>
      </c>
      <c r="E79" s="28">
        <f t="shared" si="24"/>
        <v>2.0775000000000001</v>
      </c>
      <c r="F79" s="25">
        <f t="shared" si="25"/>
        <v>3</v>
      </c>
      <c r="G79" s="28">
        <f t="shared" si="26"/>
        <v>6.2324999999999999</v>
      </c>
      <c r="I79" s="18">
        <v>14</v>
      </c>
      <c r="J79" s="19">
        <v>0.48899999999999999</v>
      </c>
      <c r="K79" s="28">
        <f t="shared" si="30"/>
        <v>0.2145</v>
      </c>
      <c r="L79" s="25">
        <f t="shared" si="31"/>
        <v>1</v>
      </c>
      <c r="M79" s="28">
        <f t="shared" si="29"/>
        <v>0.2145</v>
      </c>
      <c r="N79" s="29"/>
      <c r="O79" s="29"/>
      <c r="P79" s="29"/>
      <c r="R79" s="30"/>
    </row>
    <row r="80" spans="2:18" ht="15" x14ac:dyDescent="0.25">
      <c r="B80" s="17" t="s">
        <v>74</v>
      </c>
      <c r="C80" s="17"/>
      <c r="D80" s="77">
        <v>0.4</v>
      </c>
      <c r="E80" s="77"/>
      <c r="J80" s="22"/>
      <c r="K80" s="22"/>
      <c r="L80" s="22"/>
      <c r="M80" s="22"/>
      <c r="N80" s="23"/>
      <c r="O80" s="23"/>
      <c r="P80" s="23"/>
    </row>
    <row r="81" spans="2:18" x14ac:dyDescent="0.25">
      <c r="B81" s="18">
        <v>0</v>
      </c>
      <c r="C81" s="19">
        <v>-1.1299999999999999</v>
      </c>
      <c r="D81" s="19" t="s">
        <v>25</v>
      </c>
      <c r="E81" s="25"/>
      <c r="F81" s="25"/>
      <c r="G81" s="25"/>
      <c r="H81" s="25"/>
      <c r="I81" s="18">
        <v>0</v>
      </c>
      <c r="J81" s="19">
        <v>-1.1299999999999999</v>
      </c>
      <c r="K81" s="28"/>
      <c r="L81" s="25"/>
      <c r="M81" s="28"/>
      <c r="N81" s="29"/>
      <c r="O81" s="29"/>
      <c r="P81" s="29"/>
      <c r="R81" s="30"/>
    </row>
    <row r="82" spans="2:18" x14ac:dyDescent="0.25">
      <c r="B82" s="18">
        <v>2</v>
      </c>
      <c r="C82" s="19">
        <v>-0.73</v>
      </c>
      <c r="E82" s="28">
        <f>(C81+C82)/2</f>
        <v>-0.92999999999999994</v>
      </c>
      <c r="F82" s="25">
        <f>B82-B81</f>
        <v>2</v>
      </c>
      <c r="G82" s="28">
        <f>E82*F82</f>
        <v>-1.8599999999999999</v>
      </c>
      <c r="H82" s="25"/>
      <c r="I82" s="18">
        <v>2</v>
      </c>
      <c r="J82" s="19">
        <v>-0.73</v>
      </c>
      <c r="K82" s="28">
        <f t="shared" ref="K82:K88" si="32">AVERAGE(J81,J82)</f>
        <v>-0.92999999999999994</v>
      </c>
      <c r="L82" s="25">
        <f t="shared" ref="L82:L88" si="33">I82-I81</f>
        <v>2</v>
      </c>
      <c r="M82" s="28">
        <f t="shared" ref="M82:M92" si="34">L82*K82</f>
        <v>-1.8599999999999999</v>
      </c>
      <c r="N82" s="29"/>
      <c r="O82" s="29"/>
      <c r="P82" s="29"/>
      <c r="Q82" s="31"/>
      <c r="R82" s="30"/>
    </row>
    <row r="83" spans="2:18" x14ac:dyDescent="0.25">
      <c r="B83" s="18">
        <v>5</v>
      </c>
      <c r="C83" s="19">
        <v>-0.43</v>
      </c>
      <c r="D83" s="19"/>
      <c r="E83" s="28">
        <f t="shared" ref="E83:E94" si="35">(C82+C83)/2</f>
        <v>-0.57999999999999996</v>
      </c>
      <c r="F83" s="25">
        <f t="shared" ref="F83:F94" si="36">B83-B82</f>
        <v>3</v>
      </c>
      <c r="G83" s="28">
        <f t="shared" ref="G83:G94" si="37">E83*F83</f>
        <v>-1.7399999999999998</v>
      </c>
      <c r="H83" s="25"/>
      <c r="I83" s="18">
        <v>5</v>
      </c>
      <c r="J83" s="19">
        <v>-0.43</v>
      </c>
      <c r="K83" s="28">
        <f t="shared" si="32"/>
        <v>-0.57999999999999996</v>
      </c>
      <c r="L83" s="25">
        <f t="shared" si="33"/>
        <v>3</v>
      </c>
      <c r="M83" s="28">
        <f t="shared" si="34"/>
        <v>-1.7399999999999998</v>
      </c>
      <c r="N83" s="29"/>
      <c r="O83" s="29"/>
      <c r="P83" s="29"/>
      <c r="Q83" s="31"/>
      <c r="R83" s="30"/>
    </row>
    <row r="84" spans="2:18" x14ac:dyDescent="0.25">
      <c r="B84" s="18">
        <v>6</v>
      </c>
      <c r="C84" s="19">
        <v>0.39500000000000002</v>
      </c>
      <c r="D84" s="19"/>
      <c r="E84" s="28">
        <f t="shared" si="35"/>
        <v>-1.7499999999999988E-2</v>
      </c>
      <c r="F84" s="25">
        <f t="shared" si="36"/>
        <v>1</v>
      </c>
      <c r="G84" s="28">
        <f t="shared" si="37"/>
        <v>-1.7499999999999988E-2</v>
      </c>
      <c r="H84" s="25"/>
      <c r="I84" s="18">
        <v>6</v>
      </c>
      <c r="J84" s="19">
        <v>0.39500000000000002</v>
      </c>
      <c r="K84" s="28">
        <f t="shared" si="32"/>
        <v>-1.7499999999999988E-2</v>
      </c>
      <c r="L84" s="25">
        <f t="shared" si="33"/>
        <v>1</v>
      </c>
      <c r="M84" s="28">
        <f t="shared" si="34"/>
        <v>-1.7499999999999988E-2</v>
      </c>
      <c r="N84" s="29"/>
      <c r="O84" s="29"/>
      <c r="P84" s="29"/>
      <c r="Q84" s="31"/>
      <c r="R84" s="30"/>
    </row>
    <row r="85" spans="2:18" x14ac:dyDescent="0.25">
      <c r="B85" s="18">
        <v>8</v>
      </c>
      <c r="C85" s="19">
        <v>0.40400000000000003</v>
      </c>
      <c r="D85" s="19" t="s">
        <v>24</v>
      </c>
      <c r="E85" s="28">
        <f t="shared" si="35"/>
        <v>0.39950000000000002</v>
      </c>
      <c r="F85" s="25">
        <f t="shared" si="36"/>
        <v>2</v>
      </c>
      <c r="G85" s="28">
        <f t="shared" si="37"/>
        <v>0.79900000000000004</v>
      </c>
      <c r="H85" s="25"/>
      <c r="I85" s="18">
        <v>6.5</v>
      </c>
      <c r="J85" s="19">
        <v>0.40400000000000003</v>
      </c>
      <c r="K85" s="28">
        <f t="shared" si="32"/>
        <v>0.39950000000000002</v>
      </c>
      <c r="L85" s="25">
        <f t="shared" si="33"/>
        <v>0.5</v>
      </c>
      <c r="M85" s="28">
        <f t="shared" si="34"/>
        <v>0.19975000000000001</v>
      </c>
      <c r="N85" s="29"/>
      <c r="O85" s="29"/>
      <c r="P85" s="29"/>
      <c r="Q85" s="31"/>
      <c r="R85" s="30"/>
    </row>
    <row r="86" spans="2:18" x14ac:dyDescent="0.25">
      <c r="B86" s="18">
        <v>9</v>
      </c>
      <c r="C86" s="19">
        <v>-0.14499999999999999</v>
      </c>
      <c r="D86" s="19"/>
      <c r="E86" s="28">
        <f t="shared" si="35"/>
        <v>0.1295</v>
      </c>
      <c r="F86" s="25">
        <f t="shared" si="36"/>
        <v>1</v>
      </c>
      <c r="G86" s="28">
        <f t="shared" si="37"/>
        <v>0.1295</v>
      </c>
      <c r="H86" s="25"/>
      <c r="I86" s="66">
        <f>I85+(J85-J86)*1.5</f>
        <v>9.3559999999999999</v>
      </c>
      <c r="J86" s="67">
        <v>-1.5</v>
      </c>
      <c r="K86" s="28">
        <f t="shared" si="32"/>
        <v>-0.54800000000000004</v>
      </c>
      <c r="L86" s="25">
        <f t="shared" si="33"/>
        <v>2.8559999999999999</v>
      </c>
      <c r="M86" s="28">
        <f t="shared" si="34"/>
        <v>-1.565088</v>
      </c>
      <c r="N86" s="29"/>
      <c r="O86" s="29"/>
      <c r="P86" s="29"/>
      <c r="Q86" s="31"/>
      <c r="R86" s="30"/>
    </row>
    <row r="87" spans="2:18" x14ac:dyDescent="0.25">
      <c r="B87" s="18">
        <v>10</v>
      </c>
      <c r="C87" s="19">
        <v>-0.39100000000000001</v>
      </c>
      <c r="E87" s="28">
        <f t="shared" si="35"/>
        <v>-0.26800000000000002</v>
      </c>
      <c r="F87" s="25">
        <f t="shared" si="36"/>
        <v>1</v>
      </c>
      <c r="G87" s="28">
        <f t="shared" si="37"/>
        <v>-0.26800000000000002</v>
      </c>
      <c r="H87" s="25"/>
      <c r="I87" s="72">
        <f>I86+1.5</f>
        <v>10.856</v>
      </c>
      <c r="J87" s="73">
        <f>J86</f>
        <v>-1.5</v>
      </c>
      <c r="K87" s="28">
        <f t="shared" si="32"/>
        <v>-1.5</v>
      </c>
      <c r="L87" s="25">
        <f t="shared" si="33"/>
        <v>1.5</v>
      </c>
      <c r="M87" s="28">
        <f t="shared" si="34"/>
        <v>-2.25</v>
      </c>
      <c r="N87" s="29"/>
      <c r="O87" s="29"/>
      <c r="P87" s="29"/>
      <c r="Q87" s="31"/>
      <c r="R87" s="30"/>
    </row>
    <row r="88" spans="2:18" x14ac:dyDescent="0.25">
      <c r="B88" s="18">
        <v>11</v>
      </c>
      <c r="C88" s="19">
        <v>-0.58199999999999996</v>
      </c>
      <c r="D88" s="19"/>
      <c r="E88" s="28">
        <f t="shared" si="35"/>
        <v>-0.48649999999999999</v>
      </c>
      <c r="F88" s="25">
        <f t="shared" si="36"/>
        <v>1</v>
      </c>
      <c r="G88" s="28">
        <f t="shared" si="37"/>
        <v>-0.48649999999999999</v>
      </c>
      <c r="H88" s="25"/>
      <c r="I88" s="66">
        <f>I87+1.5</f>
        <v>12.356</v>
      </c>
      <c r="J88" s="67">
        <f>J86</f>
        <v>-1.5</v>
      </c>
      <c r="K88" s="28">
        <f t="shared" si="32"/>
        <v>-1.5</v>
      </c>
      <c r="L88" s="25">
        <f t="shared" si="33"/>
        <v>1.5</v>
      </c>
      <c r="M88" s="28">
        <f t="shared" si="34"/>
        <v>-2.25</v>
      </c>
      <c r="N88" s="29"/>
      <c r="O88" s="29"/>
      <c r="P88" s="29"/>
      <c r="Q88" s="31"/>
      <c r="R88" s="30"/>
    </row>
    <row r="89" spans="2:18" x14ac:dyDescent="0.25">
      <c r="B89" s="18">
        <v>12</v>
      </c>
      <c r="C89" s="19">
        <v>-0.62</v>
      </c>
      <c r="D89" s="19" t="s">
        <v>23</v>
      </c>
      <c r="E89" s="28">
        <f t="shared" si="35"/>
        <v>-0.60099999999999998</v>
      </c>
      <c r="F89" s="25">
        <f t="shared" si="36"/>
        <v>1</v>
      </c>
      <c r="G89" s="28">
        <f t="shared" si="37"/>
        <v>-0.60099999999999998</v>
      </c>
      <c r="H89" s="25"/>
      <c r="I89" s="66">
        <f>I88+(J89-J88)*1.5</f>
        <v>14.081</v>
      </c>
      <c r="J89" s="70">
        <v>-0.35</v>
      </c>
      <c r="K89" s="28">
        <f>AVERAGE(J88,J89)</f>
        <v>-0.92500000000000004</v>
      </c>
      <c r="L89" s="25">
        <f>I89-I88</f>
        <v>1.7249999999999996</v>
      </c>
      <c r="M89" s="28">
        <f t="shared" si="34"/>
        <v>-1.5956249999999998</v>
      </c>
      <c r="N89" s="33"/>
      <c r="O89" s="33"/>
      <c r="P89" s="33"/>
      <c r="Q89" s="31"/>
      <c r="R89" s="30"/>
    </row>
    <row r="90" spans="2:18" x14ac:dyDescent="0.25">
      <c r="B90" s="18">
        <v>13</v>
      </c>
      <c r="C90" s="19">
        <v>-0.58099999999999996</v>
      </c>
      <c r="D90" s="19"/>
      <c r="E90" s="28">
        <f t="shared" si="35"/>
        <v>-0.60050000000000003</v>
      </c>
      <c r="F90" s="25">
        <f t="shared" si="36"/>
        <v>1</v>
      </c>
      <c r="G90" s="28">
        <f t="shared" si="37"/>
        <v>-0.60050000000000003</v>
      </c>
      <c r="H90" s="25"/>
      <c r="I90" s="18">
        <v>15</v>
      </c>
      <c r="J90" s="19">
        <v>-0.14000000000000001</v>
      </c>
      <c r="K90" s="28">
        <f t="shared" ref="K90:K92" si="38">AVERAGE(J89,J90)</f>
        <v>-0.245</v>
      </c>
      <c r="L90" s="25">
        <f t="shared" ref="L90:L92" si="39">I90-I89</f>
        <v>0.91900000000000048</v>
      </c>
      <c r="M90" s="28">
        <f t="shared" si="34"/>
        <v>-0.22515500000000011</v>
      </c>
      <c r="N90" s="29"/>
      <c r="O90" s="29"/>
      <c r="P90" s="29"/>
      <c r="Q90" s="31"/>
      <c r="R90" s="30"/>
    </row>
    <row r="91" spans="2:18" x14ac:dyDescent="0.25">
      <c r="B91" s="18">
        <v>14</v>
      </c>
      <c r="C91" s="19">
        <v>-0.39200000000000002</v>
      </c>
      <c r="D91" s="19"/>
      <c r="E91" s="28">
        <f t="shared" si="35"/>
        <v>-0.48649999999999999</v>
      </c>
      <c r="F91" s="25">
        <f t="shared" si="36"/>
        <v>1</v>
      </c>
      <c r="G91" s="28">
        <f t="shared" si="37"/>
        <v>-0.48649999999999999</v>
      </c>
      <c r="H91" s="17"/>
      <c r="I91" s="18">
        <v>16</v>
      </c>
      <c r="J91" s="19">
        <v>1.88</v>
      </c>
      <c r="K91" s="28">
        <f t="shared" si="38"/>
        <v>0.86999999999999988</v>
      </c>
      <c r="L91" s="25">
        <f t="shared" si="39"/>
        <v>1</v>
      </c>
      <c r="M91" s="28">
        <f t="shared" si="34"/>
        <v>0.86999999999999988</v>
      </c>
      <c r="N91" s="33"/>
      <c r="O91" s="33"/>
      <c r="P91" s="33"/>
      <c r="Q91" s="31"/>
      <c r="R91" s="30"/>
    </row>
    <row r="92" spans="2:18" x14ac:dyDescent="0.25">
      <c r="B92" s="18">
        <v>15</v>
      </c>
      <c r="C92" s="19">
        <v>-0.14000000000000001</v>
      </c>
      <c r="E92" s="28">
        <f t="shared" si="35"/>
        <v>-0.26600000000000001</v>
      </c>
      <c r="F92" s="25">
        <f t="shared" si="36"/>
        <v>1</v>
      </c>
      <c r="G92" s="28">
        <f t="shared" si="37"/>
        <v>-0.26600000000000001</v>
      </c>
      <c r="H92" s="17"/>
      <c r="I92" s="18">
        <v>19</v>
      </c>
      <c r="J92" s="19">
        <v>1.8720000000000001</v>
      </c>
      <c r="K92" s="28">
        <f t="shared" si="38"/>
        <v>1.8759999999999999</v>
      </c>
      <c r="L92" s="25">
        <f t="shared" si="39"/>
        <v>3</v>
      </c>
      <c r="M92" s="28">
        <f t="shared" si="34"/>
        <v>5.6280000000000001</v>
      </c>
      <c r="N92" s="33"/>
      <c r="O92" s="33"/>
      <c r="P92" s="33"/>
      <c r="Q92" s="31"/>
      <c r="R92" s="30"/>
    </row>
    <row r="93" spans="2:18" x14ac:dyDescent="0.25">
      <c r="B93" s="18">
        <v>16</v>
      </c>
      <c r="C93" s="19">
        <v>1.88</v>
      </c>
      <c r="D93" s="19" t="s">
        <v>22</v>
      </c>
      <c r="E93" s="28">
        <f t="shared" si="35"/>
        <v>0.86999999999999988</v>
      </c>
      <c r="F93" s="25">
        <f t="shared" si="36"/>
        <v>1</v>
      </c>
      <c r="G93" s="28">
        <f t="shared" si="37"/>
        <v>0.86999999999999988</v>
      </c>
      <c r="H93" s="17"/>
      <c r="I93" s="18"/>
      <c r="J93" s="19"/>
      <c r="K93" s="28"/>
      <c r="L93" s="25"/>
      <c r="M93" s="28"/>
      <c r="N93" s="29"/>
      <c r="O93" s="29"/>
      <c r="P93" s="29"/>
      <c r="R93" s="30"/>
    </row>
    <row r="94" spans="2:18" x14ac:dyDescent="0.25">
      <c r="B94" s="18">
        <v>19</v>
      </c>
      <c r="C94" s="19">
        <v>1.8720000000000001</v>
      </c>
      <c r="D94" s="19" t="s">
        <v>76</v>
      </c>
      <c r="E94" s="28">
        <f t="shared" si="35"/>
        <v>1.8759999999999999</v>
      </c>
      <c r="F94" s="25">
        <f t="shared" si="36"/>
        <v>3</v>
      </c>
      <c r="G94" s="28">
        <f t="shared" si="37"/>
        <v>5.6280000000000001</v>
      </c>
      <c r="H94" s="17"/>
      <c r="I94" s="18"/>
      <c r="J94" s="35"/>
      <c r="K94" s="28"/>
      <c r="L94" s="25"/>
      <c r="M94" s="28"/>
      <c r="N94" s="29"/>
      <c r="O94" s="29"/>
      <c r="P94" s="29"/>
      <c r="R94" s="30"/>
    </row>
    <row r="95" spans="2:18" ht="15" x14ac:dyDescent="0.25">
      <c r="B95" s="17" t="s">
        <v>74</v>
      </c>
      <c r="C95" s="17"/>
      <c r="D95" s="77">
        <v>0.5</v>
      </c>
      <c r="E95" s="77"/>
      <c r="J95" s="22"/>
      <c r="K95" s="22"/>
      <c r="L95" s="22"/>
      <c r="M95" s="22"/>
      <c r="N95" s="23"/>
      <c r="O95" s="23"/>
      <c r="P95" s="23"/>
    </row>
    <row r="96" spans="2:18" x14ac:dyDescent="0.25">
      <c r="B96" s="18">
        <v>0</v>
      </c>
      <c r="C96" s="19">
        <v>1.702</v>
      </c>
      <c r="D96" s="19" t="s">
        <v>113</v>
      </c>
      <c r="E96" s="25"/>
      <c r="F96" s="25"/>
      <c r="G96" s="25"/>
      <c r="H96" s="25"/>
      <c r="I96" s="26"/>
      <c r="J96" s="27"/>
      <c r="K96" s="28"/>
      <c r="L96" s="25"/>
      <c r="M96" s="28"/>
      <c r="N96" s="29"/>
      <c r="O96" s="29"/>
      <c r="P96" s="29"/>
      <c r="R96" s="30"/>
    </row>
    <row r="97" spans="2:18" x14ac:dyDescent="0.25">
      <c r="B97" s="18">
        <v>4</v>
      </c>
      <c r="C97" s="19">
        <v>1.6930000000000001</v>
      </c>
      <c r="D97" s="19" t="s">
        <v>24</v>
      </c>
      <c r="E97" s="28">
        <f>(C96+C97)/2</f>
        <v>1.6975</v>
      </c>
      <c r="F97" s="25">
        <f>B97-B96</f>
        <v>4</v>
      </c>
      <c r="G97" s="28">
        <f>E97*F97</f>
        <v>6.79</v>
      </c>
      <c r="H97" s="25"/>
      <c r="I97" s="18"/>
      <c r="J97" s="18"/>
      <c r="K97" s="28"/>
      <c r="L97" s="25"/>
      <c r="M97" s="28"/>
      <c r="N97" s="29"/>
      <c r="O97" s="29"/>
      <c r="P97" s="29"/>
      <c r="Q97" s="31"/>
      <c r="R97" s="30"/>
    </row>
    <row r="98" spans="2:18" x14ac:dyDescent="0.25">
      <c r="B98" s="18">
        <v>6</v>
      </c>
      <c r="C98" s="19">
        <v>-7.0000000000000001E-3</v>
      </c>
      <c r="E98" s="28">
        <f t="shared" ref="E98:E110" si="40">(C97+C98)/2</f>
        <v>0.84300000000000008</v>
      </c>
      <c r="F98" s="25">
        <f t="shared" ref="F98:F110" si="41">B98-B97</f>
        <v>2</v>
      </c>
      <c r="G98" s="28">
        <f t="shared" ref="G98:G110" si="42">E98*F98</f>
        <v>1.6860000000000002</v>
      </c>
      <c r="H98" s="25"/>
      <c r="I98" s="18"/>
      <c r="J98" s="18"/>
      <c r="K98" s="28"/>
      <c r="L98" s="25"/>
      <c r="M98" s="28"/>
      <c r="N98" s="29"/>
      <c r="O98" s="29"/>
      <c r="P98" s="29"/>
      <c r="Q98" s="31"/>
      <c r="R98" s="30"/>
    </row>
    <row r="99" spans="2:18" x14ac:dyDescent="0.25">
      <c r="B99" s="18">
        <v>8</v>
      </c>
      <c r="C99" s="19">
        <v>-0.158</v>
      </c>
      <c r="D99" s="19"/>
      <c r="E99" s="28">
        <f t="shared" si="40"/>
        <v>-8.2500000000000004E-2</v>
      </c>
      <c r="F99" s="25">
        <f t="shared" si="41"/>
        <v>2</v>
      </c>
      <c r="G99" s="28">
        <f t="shared" si="42"/>
        <v>-0.16500000000000001</v>
      </c>
      <c r="H99" s="25"/>
      <c r="I99" s="18"/>
      <c r="J99" s="18"/>
      <c r="K99" s="28"/>
      <c r="L99" s="25"/>
      <c r="M99" s="28"/>
      <c r="N99" s="29"/>
      <c r="O99" s="29"/>
      <c r="P99" s="29"/>
      <c r="Q99" s="31"/>
      <c r="R99" s="30"/>
    </row>
    <row r="100" spans="2:18" x14ac:dyDescent="0.25">
      <c r="B100" s="18">
        <v>10</v>
      </c>
      <c r="C100" s="19">
        <v>-0.40699999999999997</v>
      </c>
      <c r="D100" s="19"/>
      <c r="E100" s="28">
        <f t="shared" si="40"/>
        <v>-0.28249999999999997</v>
      </c>
      <c r="F100" s="25">
        <f t="shared" si="41"/>
        <v>2</v>
      </c>
      <c r="G100" s="28">
        <f t="shared" si="42"/>
        <v>-0.56499999999999995</v>
      </c>
      <c r="H100" s="25"/>
      <c r="I100" s="18">
        <v>0</v>
      </c>
      <c r="J100" s="19">
        <v>1.702</v>
      </c>
      <c r="K100" s="28"/>
      <c r="L100" s="25"/>
      <c r="M100" s="28"/>
      <c r="N100" s="29"/>
      <c r="O100" s="29"/>
      <c r="P100" s="29"/>
      <c r="Q100" s="31"/>
      <c r="R100" s="30"/>
    </row>
    <row r="101" spans="2:18" x14ac:dyDescent="0.25">
      <c r="B101" s="18">
        <v>12</v>
      </c>
      <c r="C101" s="19">
        <v>-0.44800000000000001</v>
      </c>
      <c r="D101" s="19"/>
      <c r="E101" s="28">
        <f t="shared" si="40"/>
        <v>-0.42749999999999999</v>
      </c>
      <c r="F101" s="25">
        <f t="shared" si="41"/>
        <v>2</v>
      </c>
      <c r="G101" s="28">
        <f t="shared" si="42"/>
        <v>-0.85499999999999998</v>
      </c>
      <c r="H101" s="25"/>
      <c r="I101" s="18">
        <v>4</v>
      </c>
      <c r="J101" s="19">
        <v>1.6930000000000001</v>
      </c>
      <c r="K101" s="28">
        <f t="shared" ref="K101:K103" si="43">AVERAGE(J100,J101)</f>
        <v>1.6975</v>
      </c>
      <c r="L101" s="25">
        <f t="shared" ref="L101:L103" si="44">I101-I100</f>
        <v>4</v>
      </c>
      <c r="M101" s="28">
        <f t="shared" ref="M101:M110" si="45">L101*K101</f>
        <v>6.79</v>
      </c>
      <c r="N101" s="29"/>
      <c r="O101" s="29"/>
      <c r="P101" s="29"/>
      <c r="Q101" s="31"/>
      <c r="R101" s="30"/>
    </row>
    <row r="102" spans="2:18" x14ac:dyDescent="0.25">
      <c r="B102" s="18">
        <v>14</v>
      </c>
      <c r="C102" s="19">
        <v>-0.54800000000000004</v>
      </c>
      <c r="E102" s="28">
        <f t="shared" si="40"/>
        <v>-0.498</v>
      </c>
      <c r="F102" s="25">
        <f t="shared" si="41"/>
        <v>2</v>
      </c>
      <c r="G102" s="28">
        <f t="shared" si="42"/>
        <v>-0.996</v>
      </c>
      <c r="H102" s="25"/>
      <c r="I102" s="18">
        <v>6</v>
      </c>
      <c r="J102" s="19">
        <v>-7.0000000000000001E-3</v>
      </c>
      <c r="K102" s="28">
        <f t="shared" si="43"/>
        <v>0.84300000000000008</v>
      </c>
      <c r="L102" s="25">
        <f t="shared" si="44"/>
        <v>2</v>
      </c>
      <c r="M102" s="28">
        <f t="shared" si="45"/>
        <v>1.6860000000000002</v>
      </c>
      <c r="N102" s="29"/>
      <c r="O102" s="29"/>
      <c r="P102" s="29"/>
      <c r="Q102" s="31"/>
      <c r="R102" s="30"/>
    </row>
    <row r="103" spans="2:18" x14ac:dyDescent="0.25">
      <c r="B103" s="18">
        <v>17</v>
      </c>
      <c r="C103" s="19">
        <v>-0.59899999999999998</v>
      </c>
      <c r="D103" s="19" t="s">
        <v>23</v>
      </c>
      <c r="E103" s="28">
        <f t="shared" si="40"/>
        <v>-0.57350000000000001</v>
      </c>
      <c r="F103" s="25">
        <f t="shared" si="41"/>
        <v>3</v>
      </c>
      <c r="G103" s="28">
        <f t="shared" si="42"/>
        <v>-1.7204999999999999</v>
      </c>
      <c r="H103" s="25"/>
      <c r="I103" s="18">
        <v>8</v>
      </c>
      <c r="J103" s="19">
        <v>-0.158</v>
      </c>
      <c r="K103" s="28">
        <f t="shared" si="43"/>
        <v>-8.2500000000000004E-2</v>
      </c>
      <c r="L103" s="25">
        <f t="shared" si="44"/>
        <v>2</v>
      </c>
      <c r="M103" s="28">
        <f t="shared" si="45"/>
        <v>-0.16500000000000001</v>
      </c>
      <c r="N103" s="29"/>
      <c r="O103" s="29"/>
      <c r="P103" s="29"/>
      <c r="Q103" s="31"/>
      <c r="R103" s="30"/>
    </row>
    <row r="104" spans="2:18" x14ac:dyDescent="0.25">
      <c r="B104" s="18">
        <v>20</v>
      </c>
      <c r="C104" s="19">
        <v>-0.54900000000000004</v>
      </c>
      <c r="D104" s="19"/>
      <c r="E104" s="28">
        <f t="shared" si="40"/>
        <v>-0.57400000000000007</v>
      </c>
      <c r="F104" s="25">
        <f t="shared" si="41"/>
        <v>3</v>
      </c>
      <c r="G104" s="28">
        <f t="shared" si="42"/>
        <v>-1.7220000000000002</v>
      </c>
      <c r="H104" s="25"/>
      <c r="I104" s="18">
        <v>10</v>
      </c>
      <c r="J104" s="19">
        <v>-0.40699999999999997</v>
      </c>
      <c r="K104" s="28">
        <f>AVERAGE(J103,J104)</f>
        <v>-0.28249999999999997</v>
      </c>
      <c r="L104" s="25">
        <f>I104-I103</f>
        <v>2</v>
      </c>
      <c r="M104" s="28">
        <f t="shared" si="45"/>
        <v>-0.56499999999999995</v>
      </c>
      <c r="N104" s="33"/>
      <c r="O104" s="33"/>
      <c r="P104" s="33"/>
      <c r="Q104" s="31"/>
      <c r="R104" s="30"/>
    </row>
    <row r="105" spans="2:18" x14ac:dyDescent="0.25">
      <c r="B105" s="18">
        <v>22</v>
      </c>
      <c r="C105" s="19">
        <v>-0.44900000000000001</v>
      </c>
      <c r="D105" s="19"/>
      <c r="E105" s="28">
        <f t="shared" si="40"/>
        <v>-0.499</v>
      </c>
      <c r="F105" s="25">
        <f t="shared" si="41"/>
        <v>2</v>
      </c>
      <c r="G105" s="28">
        <f t="shared" si="42"/>
        <v>-0.998</v>
      </c>
      <c r="H105" s="25"/>
      <c r="I105" s="18">
        <v>12</v>
      </c>
      <c r="J105" s="19">
        <v>-0.44800000000000001</v>
      </c>
      <c r="K105" s="28">
        <f t="shared" ref="K105:K110" si="46">AVERAGE(J104,J105)</f>
        <v>-0.42749999999999999</v>
      </c>
      <c r="L105" s="25">
        <f t="shared" ref="L105:L110" si="47">I105-I104</f>
        <v>2</v>
      </c>
      <c r="M105" s="28">
        <f t="shared" si="45"/>
        <v>-0.85499999999999998</v>
      </c>
      <c r="N105" s="29"/>
      <c r="O105" s="29"/>
      <c r="P105" s="29"/>
      <c r="Q105" s="31"/>
      <c r="R105" s="30"/>
    </row>
    <row r="106" spans="2:18" x14ac:dyDescent="0.25">
      <c r="B106" s="18">
        <v>24</v>
      </c>
      <c r="C106" s="19">
        <v>-0.35799999999999998</v>
      </c>
      <c r="E106" s="28">
        <f t="shared" si="40"/>
        <v>-0.40349999999999997</v>
      </c>
      <c r="F106" s="25">
        <f t="shared" si="41"/>
        <v>2</v>
      </c>
      <c r="G106" s="28">
        <f t="shared" si="42"/>
        <v>-0.80699999999999994</v>
      </c>
      <c r="H106" s="17"/>
      <c r="I106" s="18">
        <v>14</v>
      </c>
      <c r="J106" s="19">
        <v>-0.54800000000000004</v>
      </c>
      <c r="K106" s="28">
        <f t="shared" si="46"/>
        <v>-0.498</v>
      </c>
      <c r="L106" s="25">
        <f t="shared" si="47"/>
        <v>2</v>
      </c>
      <c r="M106" s="28">
        <f t="shared" si="45"/>
        <v>-0.996</v>
      </c>
      <c r="N106" s="33"/>
      <c r="O106" s="33"/>
      <c r="P106" s="33"/>
      <c r="Q106" s="31"/>
      <c r="R106" s="30"/>
    </row>
    <row r="107" spans="2:18" x14ac:dyDescent="0.25">
      <c r="B107" s="18">
        <v>26</v>
      </c>
      <c r="C107" s="19">
        <v>-0.20699999999999999</v>
      </c>
      <c r="D107" s="19"/>
      <c r="E107" s="28">
        <f t="shared" si="40"/>
        <v>-0.28249999999999997</v>
      </c>
      <c r="F107" s="25">
        <f t="shared" si="41"/>
        <v>2</v>
      </c>
      <c r="G107" s="28">
        <f t="shared" si="42"/>
        <v>-0.56499999999999995</v>
      </c>
      <c r="H107" s="17"/>
      <c r="I107" s="66">
        <f>I106+(J106-J107)*1.5</f>
        <v>15.428000000000001</v>
      </c>
      <c r="J107" s="67">
        <v>-1.5</v>
      </c>
      <c r="K107" s="28">
        <f t="shared" si="46"/>
        <v>-1.024</v>
      </c>
      <c r="L107" s="25">
        <f t="shared" si="47"/>
        <v>1.4280000000000008</v>
      </c>
      <c r="M107" s="28">
        <f t="shared" si="45"/>
        <v>-1.4622720000000009</v>
      </c>
      <c r="N107" s="33"/>
      <c r="O107" s="33"/>
      <c r="P107" s="33"/>
      <c r="Q107" s="31"/>
      <c r="R107" s="30"/>
    </row>
    <row r="108" spans="2:18" x14ac:dyDescent="0.25">
      <c r="B108" s="18">
        <v>28</v>
      </c>
      <c r="C108" s="19">
        <v>-4.2000000000000003E-2</v>
      </c>
      <c r="D108" s="19"/>
      <c r="E108" s="28">
        <f t="shared" si="40"/>
        <v>-0.1245</v>
      </c>
      <c r="F108" s="25">
        <f t="shared" si="41"/>
        <v>2</v>
      </c>
      <c r="G108" s="28">
        <f t="shared" si="42"/>
        <v>-0.249</v>
      </c>
      <c r="H108" s="17"/>
      <c r="I108" s="72">
        <f>I107+1.5</f>
        <v>16.928000000000001</v>
      </c>
      <c r="J108" s="73">
        <f>J107</f>
        <v>-1.5</v>
      </c>
      <c r="K108" s="28">
        <f t="shared" si="46"/>
        <v>-1.5</v>
      </c>
      <c r="L108" s="25">
        <f t="shared" si="47"/>
        <v>1.5</v>
      </c>
      <c r="M108" s="28">
        <f t="shared" si="45"/>
        <v>-2.25</v>
      </c>
      <c r="N108" s="29"/>
      <c r="O108" s="29"/>
      <c r="P108" s="29"/>
      <c r="R108" s="30"/>
    </row>
    <row r="109" spans="2:18" x14ac:dyDescent="0.25">
      <c r="B109" s="18">
        <v>30</v>
      </c>
      <c r="C109" s="19">
        <v>0.63300000000000001</v>
      </c>
      <c r="D109" s="19" t="s">
        <v>22</v>
      </c>
      <c r="E109" s="28">
        <f t="shared" si="40"/>
        <v>0.29549999999999998</v>
      </c>
      <c r="F109" s="25">
        <f t="shared" si="41"/>
        <v>2</v>
      </c>
      <c r="G109" s="28">
        <f t="shared" si="42"/>
        <v>0.59099999999999997</v>
      </c>
      <c r="H109" s="17"/>
      <c r="I109" s="66">
        <f>I108+1.5</f>
        <v>18.428000000000001</v>
      </c>
      <c r="J109" s="67">
        <f>J107</f>
        <v>-1.5</v>
      </c>
      <c r="K109" s="28">
        <f t="shared" si="46"/>
        <v>-1.5</v>
      </c>
      <c r="L109" s="25">
        <f t="shared" si="47"/>
        <v>1.5</v>
      </c>
      <c r="M109" s="28">
        <f t="shared" si="45"/>
        <v>-2.25</v>
      </c>
      <c r="N109" s="29"/>
      <c r="O109" s="29"/>
      <c r="P109" s="29"/>
      <c r="R109" s="30"/>
    </row>
    <row r="110" spans="2:18" x14ac:dyDescent="0.25">
      <c r="B110" s="18">
        <v>33</v>
      </c>
      <c r="C110" s="19">
        <v>0.628</v>
      </c>
      <c r="D110" s="19" t="s">
        <v>76</v>
      </c>
      <c r="E110" s="28">
        <f t="shared" si="40"/>
        <v>0.63050000000000006</v>
      </c>
      <c r="F110" s="25">
        <f t="shared" si="41"/>
        <v>3</v>
      </c>
      <c r="G110" s="28">
        <f t="shared" si="42"/>
        <v>1.8915000000000002</v>
      </c>
      <c r="H110" s="17"/>
      <c r="I110" s="66">
        <f>I109+(J110-J109)*1.5</f>
        <v>19.928000000000001</v>
      </c>
      <c r="J110" s="70">
        <v>-0.5</v>
      </c>
      <c r="K110" s="28">
        <f t="shared" si="46"/>
        <v>-1</v>
      </c>
      <c r="L110" s="25">
        <f t="shared" si="47"/>
        <v>1.5</v>
      </c>
      <c r="M110" s="28">
        <f t="shared" si="45"/>
        <v>-1.5</v>
      </c>
      <c r="N110" s="29"/>
      <c r="O110" s="29"/>
      <c r="P110" s="29"/>
      <c r="R110" s="30"/>
    </row>
    <row r="111" spans="2:18" ht="15" x14ac:dyDescent="0.25">
      <c r="B111" s="17" t="s">
        <v>74</v>
      </c>
      <c r="C111" s="17"/>
      <c r="D111" s="77">
        <v>0.55000000000000004</v>
      </c>
      <c r="E111" s="77"/>
      <c r="J111" s="22"/>
      <c r="K111" s="22"/>
      <c r="L111" s="22"/>
      <c r="M111" s="22"/>
      <c r="N111" s="23"/>
      <c r="O111" s="23"/>
      <c r="P111" s="23"/>
    </row>
    <row r="112" spans="2:18" x14ac:dyDescent="0.25">
      <c r="B112" s="18">
        <v>0</v>
      </c>
      <c r="C112" s="19">
        <v>-0.70299999999999996</v>
      </c>
      <c r="D112" s="19" t="s">
        <v>25</v>
      </c>
      <c r="E112" s="25"/>
      <c r="F112" s="25"/>
      <c r="G112" s="25"/>
      <c r="H112" s="25"/>
      <c r="I112" s="18">
        <v>0</v>
      </c>
      <c r="J112" s="19">
        <v>-0.70299999999999996</v>
      </c>
      <c r="K112" s="28"/>
      <c r="L112" s="25"/>
      <c r="M112" s="28"/>
      <c r="N112" s="29"/>
      <c r="O112" s="29"/>
      <c r="P112" s="29"/>
      <c r="R112" s="30"/>
    </row>
    <row r="113" spans="2:18" x14ac:dyDescent="0.25">
      <c r="B113" s="18">
        <v>2</v>
      </c>
      <c r="C113" s="19">
        <v>-0.39700000000000002</v>
      </c>
      <c r="D113" s="19"/>
      <c r="E113" s="28">
        <f>(C112+C113)/2</f>
        <v>-0.55000000000000004</v>
      </c>
      <c r="F113" s="25">
        <f>B113-B112</f>
        <v>2</v>
      </c>
      <c r="G113" s="28">
        <f>E113*F113</f>
        <v>-1.1000000000000001</v>
      </c>
      <c r="H113" s="25"/>
      <c r="I113" s="18">
        <v>2</v>
      </c>
      <c r="J113" s="19">
        <v>-0.39700000000000002</v>
      </c>
      <c r="K113" s="28">
        <f t="shared" ref="K113:K119" si="48">AVERAGE(J112,J113)</f>
        <v>-0.55000000000000004</v>
      </c>
      <c r="L113" s="25">
        <f t="shared" ref="L113:L119" si="49">I113-I112</f>
        <v>2</v>
      </c>
      <c r="M113" s="28">
        <f t="shared" ref="M113:M124" si="50">L113*K113</f>
        <v>-1.1000000000000001</v>
      </c>
      <c r="N113" s="29"/>
      <c r="O113" s="29"/>
      <c r="P113" s="29"/>
      <c r="Q113" s="31"/>
      <c r="R113" s="30"/>
    </row>
    <row r="114" spans="2:18" x14ac:dyDescent="0.25">
      <c r="B114" s="18">
        <v>3</v>
      </c>
      <c r="C114" s="19">
        <v>0.38500000000000001</v>
      </c>
      <c r="E114" s="28">
        <f t="shared" ref="E114:E127" si="51">(C113+C114)/2</f>
        <v>-6.0000000000000053E-3</v>
      </c>
      <c r="F114" s="25">
        <f t="shared" ref="F114:F127" si="52">B114-B113</f>
        <v>1</v>
      </c>
      <c r="G114" s="28">
        <f t="shared" ref="G114:G127" si="53">E114*F114</f>
        <v>-6.0000000000000053E-3</v>
      </c>
      <c r="H114" s="25"/>
      <c r="I114" s="18">
        <v>3</v>
      </c>
      <c r="J114" s="19">
        <v>0.38500000000000001</v>
      </c>
      <c r="K114" s="28">
        <f t="shared" si="48"/>
        <v>-6.0000000000000053E-3</v>
      </c>
      <c r="L114" s="25">
        <f t="shared" si="49"/>
        <v>1</v>
      </c>
      <c r="M114" s="28">
        <f t="shared" si="50"/>
        <v>-6.0000000000000053E-3</v>
      </c>
      <c r="N114" s="29"/>
      <c r="O114" s="29"/>
      <c r="P114" s="29"/>
      <c r="Q114" s="31"/>
      <c r="R114" s="30"/>
    </row>
    <row r="115" spans="2:18" x14ac:dyDescent="0.25">
      <c r="B115" s="18">
        <v>4</v>
      </c>
      <c r="C115" s="19">
        <v>1.8680000000000001</v>
      </c>
      <c r="D115" s="19"/>
      <c r="E115" s="28">
        <f t="shared" si="51"/>
        <v>1.1265000000000001</v>
      </c>
      <c r="F115" s="25">
        <f t="shared" si="52"/>
        <v>1</v>
      </c>
      <c r="G115" s="28">
        <f t="shared" si="53"/>
        <v>1.1265000000000001</v>
      </c>
      <c r="H115" s="25"/>
      <c r="I115" s="18">
        <v>4</v>
      </c>
      <c r="J115" s="19">
        <v>1.8680000000000001</v>
      </c>
      <c r="K115" s="28">
        <f t="shared" si="48"/>
        <v>1.1265000000000001</v>
      </c>
      <c r="L115" s="25">
        <f t="shared" si="49"/>
        <v>1</v>
      </c>
      <c r="M115" s="28">
        <f t="shared" si="50"/>
        <v>1.1265000000000001</v>
      </c>
      <c r="N115" s="29"/>
      <c r="O115" s="29"/>
      <c r="P115" s="29"/>
      <c r="Q115" s="31"/>
      <c r="R115" s="30"/>
    </row>
    <row r="116" spans="2:18" x14ac:dyDescent="0.25">
      <c r="B116" s="18">
        <v>5</v>
      </c>
      <c r="C116" s="19">
        <v>1.873</v>
      </c>
      <c r="D116" s="19" t="s">
        <v>24</v>
      </c>
      <c r="E116" s="28">
        <f t="shared" si="51"/>
        <v>1.8705000000000001</v>
      </c>
      <c r="F116" s="25">
        <f t="shared" si="52"/>
        <v>1</v>
      </c>
      <c r="G116" s="28">
        <f t="shared" si="53"/>
        <v>1.8705000000000001</v>
      </c>
      <c r="H116" s="25"/>
      <c r="I116" s="18">
        <v>5</v>
      </c>
      <c r="J116" s="19">
        <v>1.873</v>
      </c>
      <c r="K116" s="28">
        <f t="shared" si="48"/>
        <v>1.8705000000000001</v>
      </c>
      <c r="L116" s="25">
        <f t="shared" si="49"/>
        <v>1</v>
      </c>
      <c r="M116" s="28">
        <f t="shared" si="50"/>
        <v>1.8705000000000001</v>
      </c>
      <c r="N116" s="29"/>
      <c r="O116" s="29"/>
      <c r="P116" s="29"/>
      <c r="Q116" s="31"/>
      <c r="R116" s="30"/>
    </row>
    <row r="117" spans="2:18" x14ac:dyDescent="0.25">
      <c r="B117" s="18">
        <v>6</v>
      </c>
      <c r="C117" s="19">
        <v>0.14199999999999999</v>
      </c>
      <c r="D117" s="19"/>
      <c r="E117" s="28">
        <f t="shared" si="51"/>
        <v>1.0075000000000001</v>
      </c>
      <c r="F117" s="25">
        <f t="shared" si="52"/>
        <v>1</v>
      </c>
      <c r="G117" s="28">
        <f t="shared" si="53"/>
        <v>1.0075000000000001</v>
      </c>
      <c r="H117" s="25"/>
      <c r="I117" s="18">
        <v>6</v>
      </c>
      <c r="J117" s="19">
        <v>0.14199999999999999</v>
      </c>
      <c r="K117" s="28">
        <f t="shared" si="48"/>
        <v>1.0075000000000001</v>
      </c>
      <c r="L117" s="25">
        <f t="shared" si="49"/>
        <v>1</v>
      </c>
      <c r="M117" s="28">
        <f t="shared" si="50"/>
        <v>1.0075000000000001</v>
      </c>
      <c r="N117" s="29"/>
      <c r="O117" s="29"/>
      <c r="P117" s="29"/>
      <c r="Q117" s="31"/>
      <c r="R117" s="30"/>
    </row>
    <row r="118" spans="2:18" x14ac:dyDescent="0.25">
      <c r="B118" s="18">
        <v>7</v>
      </c>
      <c r="C118" s="19">
        <v>-0.112</v>
      </c>
      <c r="E118" s="28">
        <f t="shared" si="51"/>
        <v>1.4999999999999993E-2</v>
      </c>
      <c r="F118" s="25">
        <f t="shared" si="52"/>
        <v>1</v>
      </c>
      <c r="G118" s="28">
        <f t="shared" si="53"/>
        <v>1.4999999999999993E-2</v>
      </c>
      <c r="H118" s="25"/>
      <c r="I118" s="66">
        <f>I117+(J117-J118)*1.5</f>
        <v>8.463000000000001</v>
      </c>
      <c r="J118" s="67">
        <v>-1.5</v>
      </c>
      <c r="K118" s="28">
        <f t="shared" si="48"/>
        <v>-0.67900000000000005</v>
      </c>
      <c r="L118" s="25">
        <f t="shared" si="49"/>
        <v>2.463000000000001</v>
      </c>
      <c r="M118" s="28">
        <f t="shared" si="50"/>
        <v>-1.6723770000000007</v>
      </c>
      <c r="N118" s="29"/>
      <c r="O118" s="29"/>
      <c r="P118" s="29"/>
      <c r="Q118" s="31"/>
      <c r="R118" s="30"/>
    </row>
    <row r="119" spans="2:18" x14ac:dyDescent="0.25">
      <c r="B119" s="18">
        <v>8</v>
      </c>
      <c r="C119" s="19">
        <v>-0.307</v>
      </c>
      <c r="D119" s="19"/>
      <c r="E119" s="28">
        <f t="shared" si="51"/>
        <v>-0.20949999999999999</v>
      </c>
      <c r="F119" s="25">
        <f t="shared" si="52"/>
        <v>1</v>
      </c>
      <c r="G119" s="28">
        <f t="shared" si="53"/>
        <v>-0.20949999999999999</v>
      </c>
      <c r="H119" s="25"/>
      <c r="I119" s="72">
        <f>I118+1.5</f>
        <v>9.963000000000001</v>
      </c>
      <c r="J119" s="73">
        <f>J118</f>
        <v>-1.5</v>
      </c>
      <c r="K119" s="28">
        <f t="shared" si="48"/>
        <v>-1.5</v>
      </c>
      <c r="L119" s="25">
        <f t="shared" si="49"/>
        <v>1.5</v>
      </c>
      <c r="M119" s="28">
        <f t="shared" si="50"/>
        <v>-2.25</v>
      </c>
      <c r="N119" s="29"/>
      <c r="O119" s="29"/>
      <c r="P119" s="29"/>
      <c r="Q119" s="31"/>
      <c r="R119" s="30"/>
    </row>
    <row r="120" spans="2:18" x14ac:dyDescent="0.25">
      <c r="B120" s="18">
        <v>9</v>
      </c>
      <c r="C120" s="19">
        <v>-0.44800000000000001</v>
      </c>
      <c r="D120" s="19"/>
      <c r="E120" s="28">
        <f t="shared" si="51"/>
        <v>-0.3775</v>
      </c>
      <c r="F120" s="25">
        <f t="shared" si="52"/>
        <v>1</v>
      </c>
      <c r="G120" s="28">
        <f t="shared" si="53"/>
        <v>-0.3775</v>
      </c>
      <c r="H120" s="25"/>
      <c r="I120" s="66">
        <f>I119+1.5</f>
        <v>11.463000000000001</v>
      </c>
      <c r="J120" s="67">
        <f>J118</f>
        <v>-1.5</v>
      </c>
      <c r="K120" s="28">
        <f>AVERAGE(J119,J120)</f>
        <v>-1.5</v>
      </c>
      <c r="L120" s="25">
        <f>I120-I119</f>
        <v>1.5</v>
      </c>
      <c r="M120" s="28">
        <f t="shared" si="50"/>
        <v>-2.25</v>
      </c>
      <c r="N120" s="33"/>
      <c r="O120" s="33"/>
      <c r="P120" s="33"/>
      <c r="Q120" s="31"/>
      <c r="R120" s="30"/>
    </row>
    <row r="121" spans="2:18" x14ac:dyDescent="0.25">
      <c r="B121" s="18">
        <v>10</v>
      </c>
      <c r="C121" s="19">
        <v>-0.497</v>
      </c>
      <c r="D121" s="19" t="s">
        <v>23</v>
      </c>
      <c r="E121" s="28">
        <f t="shared" si="51"/>
        <v>-0.47250000000000003</v>
      </c>
      <c r="F121" s="25">
        <f t="shared" si="52"/>
        <v>1</v>
      </c>
      <c r="G121" s="28">
        <f t="shared" si="53"/>
        <v>-0.47250000000000003</v>
      </c>
      <c r="H121" s="25"/>
      <c r="I121" s="66">
        <f>I120+(J121-J120)*1.5</f>
        <v>13.863000000000001</v>
      </c>
      <c r="J121" s="70">
        <v>0.1</v>
      </c>
      <c r="K121" s="28">
        <f t="shared" ref="K121:K124" si="54">AVERAGE(J120,J121)</f>
        <v>-0.7</v>
      </c>
      <c r="L121" s="25">
        <f t="shared" ref="L121:L124" si="55">I121-I120</f>
        <v>2.4000000000000004</v>
      </c>
      <c r="M121" s="28">
        <f t="shared" si="50"/>
        <v>-1.6800000000000002</v>
      </c>
      <c r="N121" s="29"/>
      <c r="O121" s="29"/>
      <c r="P121" s="29"/>
      <c r="Q121" s="31"/>
      <c r="R121" s="30"/>
    </row>
    <row r="122" spans="2:18" x14ac:dyDescent="0.25">
      <c r="B122" s="18">
        <v>11</v>
      </c>
      <c r="C122" s="19">
        <v>-0.44900000000000001</v>
      </c>
      <c r="E122" s="28">
        <f t="shared" si="51"/>
        <v>-0.47299999999999998</v>
      </c>
      <c r="F122" s="25">
        <f t="shared" si="52"/>
        <v>1</v>
      </c>
      <c r="G122" s="28">
        <f t="shared" si="53"/>
        <v>-0.47299999999999998</v>
      </c>
      <c r="H122" s="17"/>
      <c r="I122" s="18">
        <v>14</v>
      </c>
      <c r="J122" s="19">
        <v>0.188</v>
      </c>
      <c r="K122" s="28">
        <f t="shared" si="54"/>
        <v>0.14400000000000002</v>
      </c>
      <c r="L122" s="25">
        <f t="shared" si="55"/>
        <v>0.13699999999999868</v>
      </c>
      <c r="M122" s="28">
        <f t="shared" si="50"/>
        <v>1.9727999999999812E-2</v>
      </c>
      <c r="N122" s="33"/>
      <c r="O122" s="33"/>
      <c r="P122" s="33"/>
      <c r="Q122" s="31"/>
      <c r="R122" s="30"/>
    </row>
    <row r="123" spans="2:18" x14ac:dyDescent="0.25">
      <c r="B123" s="18">
        <v>12</v>
      </c>
      <c r="C123" s="19">
        <v>-0.28699999999999998</v>
      </c>
      <c r="D123" s="19"/>
      <c r="E123" s="28">
        <f t="shared" si="51"/>
        <v>-0.36799999999999999</v>
      </c>
      <c r="F123" s="25">
        <f t="shared" si="52"/>
        <v>1</v>
      </c>
      <c r="G123" s="28">
        <f t="shared" si="53"/>
        <v>-0.36799999999999999</v>
      </c>
      <c r="H123" s="17"/>
      <c r="I123" s="18">
        <v>15</v>
      </c>
      <c r="J123" s="19">
        <v>1.8180000000000001</v>
      </c>
      <c r="K123" s="28">
        <f t="shared" si="54"/>
        <v>1.0030000000000001</v>
      </c>
      <c r="L123" s="25">
        <f t="shared" si="55"/>
        <v>1</v>
      </c>
      <c r="M123" s="28">
        <f t="shared" si="50"/>
        <v>1.0030000000000001</v>
      </c>
      <c r="N123" s="33"/>
      <c r="O123" s="33"/>
      <c r="P123" s="33"/>
      <c r="Q123" s="31"/>
      <c r="R123" s="30"/>
    </row>
    <row r="124" spans="2:18" x14ac:dyDescent="0.25">
      <c r="B124" s="18">
        <v>13</v>
      </c>
      <c r="C124" s="19">
        <v>-5.8000000000000003E-2</v>
      </c>
      <c r="D124" s="19"/>
      <c r="E124" s="28">
        <f t="shared" si="51"/>
        <v>-0.17249999999999999</v>
      </c>
      <c r="F124" s="25">
        <f t="shared" si="52"/>
        <v>1</v>
      </c>
      <c r="G124" s="28">
        <f t="shared" si="53"/>
        <v>-0.17249999999999999</v>
      </c>
      <c r="H124" s="17"/>
      <c r="I124" s="26">
        <v>18</v>
      </c>
      <c r="J124" s="39">
        <v>1.8149999999999999</v>
      </c>
      <c r="K124" s="28">
        <f t="shared" si="54"/>
        <v>1.8165</v>
      </c>
      <c r="L124" s="25">
        <f t="shared" si="55"/>
        <v>3</v>
      </c>
      <c r="M124" s="28">
        <f t="shared" si="50"/>
        <v>5.4495000000000005</v>
      </c>
      <c r="N124" s="29"/>
      <c r="O124" s="29"/>
      <c r="P124" s="29"/>
      <c r="R124" s="30"/>
    </row>
    <row r="125" spans="2:18" x14ac:dyDescent="0.25">
      <c r="B125" s="18">
        <v>14</v>
      </c>
      <c r="C125" s="19">
        <v>0.188</v>
      </c>
      <c r="D125" s="19"/>
      <c r="E125" s="28">
        <f t="shared" si="51"/>
        <v>6.5000000000000002E-2</v>
      </c>
      <c r="F125" s="25">
        <f t="shared" si="52"/>
        <v>1</v>
      </c>
      <c r="G125" s="28">
        <f t="shared" si="53"/>
        <v>6.5000000000000002E-2</v>
      </c>
      <c r="H125" s="17"/>
      <c r="I125" s="26"/>
      <c r="J125" s="39"/>
      <c r="K125" s="28"/>
      <c r="L125" s="25"/>
      <c r="M125" s="28"/>
      <c r="N125" s="29"/>
      <c r="O125" s="29"/>
      <c r="P125" s="29"/>
      <c r="R125" s="30"/>
    </row>
    <row r="126" spans="2:18" x14ac:dyDescent="0.25">
      <c r="B126" s="18">
        <v>15</v>
      </c>
      <c r="C126" s="19">
        <v>1.8180000000000001</v>
      </c>
      <c r="D126" s="19" t="s">
        <v>22</v>
      </c>
      <c r="E126" s="28">
        <f t="shared" si="51"/>
        <v>1.0030000000000001</v>
      </c>
      <c r="F126" s="25">
        <f t="shared" si="52"/>
        <v>1</v>
      </c>
      <c r="G126" s="28">
        <f t="shared" si="53"/>
        <v>1.0030000000000001</v>
      </c>
      <c r="H126" s="17"/>
      <c r="I126" s="26"/>
      <c r="J126" s="26"/>
      <c r="K126" s="28"/>
      <c r="L126" s="25"/>
      <c r="M126" s="28"/>
      <c r="N126" s="29"/>
      <c r="O126" s="29"/>
      <c r="P126" s="29"/>
      <c r="R126" s="30"/>
    </row>
    <row r="127" spans="2:18" x14ac:dyDescent="0.25">
      <c r="B127" s="26">
        <v>18</v>
      </c>
      <c r="C127" s="39">
        <v>1.8149999999999999</v>
      </c>
      <c r="D127" s="19" t="s">
        <v>76</v>
      </c>
      <c r="E127" s="28">
        <f t="shared" si="51"/>
        <v>1.8165</v>
      </c>
      <c r="F127" s="25">
        <f t="shared" si="52"/>
        <v>3</v>
      </c>
      <c r="G127" s="28">
        <f t="shared" si="53"/>
        <v>5.4495000000000005</v>
      </c>
      <c r="I127" s="26"/>
      <c r="J127" s="26"/>
      <c r="K127" s="28"/>
      <c r="L127" s="25"/>
      <c r="M127" s="28"/>
      <c r="N127" s="29"/>
      <c r="O127" s="29"/>
      <c r="P127" s="29"/>
      <c r="R127" s="30"/>
    </row>
    <row r="128" spans="2:18" ht="15" x14ac:dyDescent="0.25">
      <c r="B128" s="17" t="s">
        <v>74</v>
      </c>
      <c r="C128" s="17"/>
      <c r="D128" s="77">
        <v>0.6</v>
      </c>
      <c r="E128" s="77"/>
      <c r="J128" s="22"/>
      <c r="K128" s="22"/>
      <c r="L128" s="22"/>
      <c r="M128" s="22"/>
      <c r="N128" s="23"/>
      <c r="O128" s="23"/>
      <c r="P128" s="23"/>
    </row>
    <row r="129" spans="2:18" x14ac:dyDescent="0.25">
      <c r="B129" s="18">
        <v>0</v>
      </c>
      <c r="C129" s="19">
        <v>0.39300000000000002</v>
      </c>
      <c r="D129" s="19" t="s">
        <v>80</v>
      </c>
      <c r="E129" s="25"/>
      <c r="F129" s="25"/>
      <c r="G129" s="25"/>
      <c r="H129" s="25"/>
      <c r="I129" s="26"/>
      <c r="J129" s="27"/>
      <c r="K129" s="28"/>
      <c r="L129" s="25"/>
      <c r="M129" s="28"/>
      <c r="N129" s="29"/>
      <c r="O129" s="29"/>
      <c r="P129" s="29"/>
      <c r="R129" s="30"/>
    </row>
    <row r="130" spans="2:18" x14ac:dyDescent="0.25">
      <c r="B130" s="18">
        <v>5</v>
      </c>
      <c r="C130" s="19">
        <v>0.36799999999999999</v>
      </c>
      <c r="D130" s="19"/>
      <c r="E130" s="28">
        <f>(C129+C130)/2</f>
        <v>0.3805</v>
      </c>
      <c r="F130" s="25">
        <f>B130-B129</f>
        <v>5</v>
      </c>
      <c r="G130" s="28">
        <f>E130*F130</f>
        <v>1.9025000000000001</v>
      </c>
      <c r="H130" s="25"/>
      <c r="I130" s="18"/>
      <c r="J130" s="18"/>
      <c r="K130" s="28"/>
      <c r="L130" s="25"/>
      <c r="M130" s="28"/>
      <c r="N130" s="29"/>
      <c r="O130" s="29"/>
      <c r="P130" s="29"/>
      <c r="Q130" s="31"/>
      <c r="R130" s="30"/>
    </row>
    <row r="131" spans="2:18" x14ac:dyDescent="0.25">
      <c r="B131" s="18">
        <v>10</v>
      </c>
      <c r="C131" s="19">
        <v>0.35299999999999998</v>
      </c>
      <c r="D131" s="19" t="s">
        <v>24</v>
      </c>
      <c r="E131" s="28">
        <f t="shared" ref="E131:E142" si="56">(C130+C131)/2</f>
        <v>0.36049999999999999</v>
      </c>
      <c r="F131" s="25">
        <f t="shared" ref="F131:F142" si="57">B131-B130</f>
        <v>5</v>
      </c>
      <c r="G131" s="28">
        <f t="shared" ref="G131:G142" si="58">E131*F131</f>
        <v>1.8025</v>
      </c>
      <c r="H131" s="25"/>
      <c r="I131" s="18"/>
      <c r="J131" s="18"/>
      <c r="K131" s="28"/>
      <c r="L131" s="25"/>
      <c r="M131" s="28"/>
      <c r="N131" s="29"/>
      <c r="O131" s="29"/>
      <c r="P131" s="29"/>
      <c r="Q131" s="31"/>
      <c r="R131" s="30"/>
    </row>
    <row r="132" spans="2:18" x14ac:dyDescent="0.25">
      <c r="B132" s="18">
        <v>11</v>
      </c>
      <c r="C132" s="19">
        <v>0.24199999999999999</v>
      </c>
      <c r="D132" s="19"/>
      <c r="E132" s="28">
        <f t="shared" si="56"/>
        <v>0.29749999999999999</v>
      </c>
      <c r="F132" s="25">
        <f t="shared" si="57"/>
        <v>1</v>
      </c>
      <c r="G132" s="28">
        <f t="shared" si="58"/>
        <v>0.29749999999999999</v>
      </c>
      <c r="H132" s="25"/>
      <c r="I132" s="18"/>
      <c r="J132" s="18"/>
      <c r="K132" s="28"/>
      <c r="L132" s="25"/>
      <c r="M132" s="28"/>
      <c r="N132" s="29"/>
      <c r="O132" s="29"/>
      <c r="P132" s="29"/>
      <c r="Q132" s="31"/>
      <c r="R132" s="30"/>
    </row>
    <row r="133" spans="2:18" x14ac:dyDescent="0.25">
      <c r="B133" s="18">
        <v>12</v>
      </c>
      <c r="C133" s="19">
        <v>0.13300000000000001</v>
      </c>
      <c r="D133" s="19"/>
      <c r="E133" s="28">
        <f t="shared" si="56"/>
        <v>0.1875</v>
      </c>
      <c r="F133" s="25">
        <f t="shared" si="57"/>
        <v>1</v>
      </c>
      <c r="G133" s="28">
        <f t="shared" si="58"/>
        <v>0.1875</v>
      </c>
      <c r="H133" s="25"/>
      <c r="I133" s="18"/>
      <c r="J133" s="18"/>
      <c r="K133" s="28"/>
      <c r="L133" s="25"/>
      <c r="M133" s="28"/>
      <c r="N133" s="29"/>
      <c r="O133" s="29"/>
      <c r="P133" s="29"/>
      <c r="Q133" s="31"/>
      <c r="R133" s="30"/>
    </row>
    <row r="134" spans="2:18" x14ac:dyDescent="0.25">
      <c r="B134" s="18">
        <v>13</v>
      </c>
      <c r="C134" s="19">
        <v>-5.8000000000000003E-2</v>
      </c>
      <c r="D134" s="19"/>
      <c r="E134" s="28">
        <f t="shared" si="56"/>
        <v>3.7500000000000006E-2</v>
      </c>
      <c r="F134" s="25">
        <f t="shared" si="57"/>
        <v>1</v>
      </c>
      <c r="G134" s="28">
        <f t="shared" si="58"/>
        <v>3.7500000000000006E-2</v>
      </c>
      <c r="H134" s="25"/>
      <c r="I134" s="18"/>
      <c r="J134" s="18"/>
      <c r="K134" s="28"/>
      <c r="L134" s="25"/>
      <c r="M134" s="28"/>
      <c r="N134" s="29"/>
      <c r="O134" s="29"/>
      <c r="P134" s="29"/>
      <c r="Q134" s="31"/>
      <c r="R134" s="30"/>
    </row>
    <row r="135" spans="2:18" x14ac:dyDescent="0.25">
      <c r="B135" s="18">
        <v>14</v>
      </c>
      <c r="C135" s="19">
        <v>-0.28899999999999998</v>
      </c>
      <c r="E135" s="28">
        <f t="shared" si="56"/>
        <v>-0.17349999999999999</v>
      </c>
      <c r="F135" s="25">
        <f t="shared" si="57"/>
        <v>1</v>
      </c>
      <c r="G135" s="28">
        <f t="shared" si="58"/>
        <v>-0.17349999999999999</v>
      </c>
      <c r="H135" s="25"/>
      <c r="I135" s="18">
        <v>0</v>
      </c>
      <c r="J135" s="19">
        <v>0.39300000000000002</v>
      </c>
      <c r="K135" s="28"/>
      <c r="L135" s="25"/>
      <c r="M135" s="28"/>
      <c r="N135" s="29"/>
      <c r="O135" s="29"/>
      <c r="P135" s="29"/>
      <c r="Q135" s="31"/>
      <c r="R135" s="30"/>
    </row>
    <row r="136" spans="2:18" x14ac:dyDescent="0.25">
      <c r="B136" s="18">
        <v>15</v>
      </c>
      <c r="C136" s="19">
        <v>-0.34699999999999998</v>
      </c>
      <c r="D136" s="19" t="s">
        <v>23</v>
      </c>
      <c r="E136" s="28">
        <f t="shared" si="56"/>
        <v>-0.31799999999999995</v>
      </c>
      <c r="F136" s="25">
        <f t="shared" si="57"/>
        <v>1</v>
      </c>
      <c r="G136" s="28">
        <f t="shared" si="58"/>
        <v>-0.31799999999999995</v>
      </c>
      <c r="H136" s="25"/>
      <c r="I136" s="18">
        <v>5</v>
      </c>
      <c r="J136" s="19">
        <v>0.36799999999999999</v>
      </c>
      <c r="K136" s="28">
        <f t="shared" ref="K136" si="59">AVERAGE(J135,J136)</f>
        <v>0.3805</v>
      </c>
      <c r="L136" s="25">
        <f t="shared" ref="L136" si="60">I136-I135</f>
        <v>5</v>
      </c>
      <c r="M136" s="28">
        <f t="shared" ref="M136:M143" si="61">L136*K136</f>
        <v>1.9025000000000001</v>
      </c>
      <c r="N136" s="29"/>
      <c r="O136" s="29"/>
      <c r="P136" s="29"/>
      <c r="Q136" s="31"/>
      <c r="R136" s="30"/>
    </row>
    <row r="137" spans="2:18" x14ac:dyDescent="0.25">
      <c r="B137" s="18">
        <v>16</v>
      </c>
      <c r="C137" s="19">
        <v>-0.29699999999999999</v>
      </c>
      <c r="D137" s="19"/>
      <c r="E137" s="28">
        <f t="shared" si="56"/>
        <v>-0.32199999999999995</v>
      </c>
      <c r="F137" s="25">
        <f t="shared" si="57"/>
        <v>1</v>
      </c>
      <c r="G137" s="28">
        <f t="shared" si="58"/>
        <v>-0.32199999999999995</v>
      </c>
      <c r="H137" s="25"/>
      <c r="I137" s="18">
        <v>10</v>
      </c>
      <c r="J137" s="19">
        <v>0.35299999999999998</v>
      </c>
      <c r="K137" s="28">
        <f>AVERAGE(J136,J137)</f>
        <v>0.36049999999999999</v>
      </c>
      <c r="L137" s="25">
        <f>I137-I136</f>
        <v>5</v>
      </c>
      <c r="M137" s="28">
        <f t="shared" si="61"/>
        <v>1.8025</v>
      </c>
      <c r="N137" s="33"/>
      <c r="O137" s="33"/>
      <c r="P137" s="33"/>
      <c r="Q137" s="31"/>
      <c r="R137" s="30"/>
    </row>
    <row r="138" spans="2:18" x14ac:dyDescent="0.25">
      <c r="B138" s="18">
        <v>17</v>
      </c>
      <c r="C138" s="19">
        <v>-5.8999999999999997E-2</v>
      </c>
      <c r="D138" s="19"/>
      <c r="E138" s="28">
        <f t="shared" si="56"/>
        <v>-0.17799999999999999</v>
      </c>
      <c r="F138" s="25">
        <f t="shared" si="57"/>
        <v>1</v>
      </c>
      <c r="G138" s="28">
        <f t="shared" si="58"/>
        <v>-0.17799999999999999</v>
      </c>
      <c r="H138" s="25"/>
      <c r="I138" s="66">
        <f>I137+(J137-J138)*1.5</f>
        <v>12.779500000000001</v>
      </c>
      <c r="J138" s="67">
        <v>-1.5</v>
      </c>
      <c r="K138" s="28">
        <f t="shared" ref="K138:K143" si="62">AVERAGE(J137,J138)</f>
        <v>-0.57350000000000001</v>
      </c>
      <c r="L138" s="25">
        <f t="shared" ref="L138:L143" si="63">I138-I137</f>
        <v>2.7795000000000005</v>
      </c>
      <c r="M138" s="28">
        <f t="shared" si="61"/>
        <v>-1.5940432500000004</v>
      </c>
      <c r="N138" s="29"/>
      <c r="O138" s="29"/>
      <c r="P138" s="29"/>
      <c r="Q138" s="31"/>
      <c r="R138" s="30"/>
    </row>
    <row r="139" spans="2:18" x14ac:dyDescent="0.25">
      <c r="B139" s="18">
        <v>18</v>
      </c>
      <c r="C139" s="19">
        <v>0.128</v>
      </c>
      <c r="E139" s="28">
        <f t="shared" si="56"/>
        <v>3.4500000000000003E-2</v>
      </c>
      <c r="F139" s="25">
        <f t="shared" si="57"/>
        <v>1</v>
      </c>
      <c r="G139" s="28">
        <f t="shared" si="58"/>
        <v>3.4500000000000003E-2</v>
      </c>
      <c r="H139" s="17"/>
      <c r="I139" s="72">
        <f>I138+1.5</f>
        <v>14.279500000000001</v>
      </c>
      <c r="J139" s="73">
        <f>J138</f>
        <v>-1.5</v>
      </c>
      <c r="K139" s="28">
        <f t="shared" si="62"/>
        <v>-1.5</v>
      </c>
      <c r="L139" s="25">
        <f t="shared" si="63"/>
        <v>1.5</v>
      </c>
      <c r="M139" s="28">
        <f t="shared" si="61"/>
        <v>-2.25</v>
      </c>
      <c r="N139" s="33"/>
      <c r="O139" s="33"/>
      <c r="P139" s="33"/>
      <c r="Q139" s="31"/>
      <c r="R139" s="30"/>
    </row>
    <row r="140" spans="2:18" x14ac:dyDescent="0.25">
      <c r="B140" s="18">
        <v>19</v>
      </c>
      <c r="C140" s="19">
        <v>0.28799999999999998</v>
      </c>
      <c r="D140" s="19"/>
      <c r="E140" s="28">
        <f t="shared" si="56"/>
        <v>0.20799999999999999</v>
      </c>
      <c r="F140" s="25">
        <f t="shared" si="57"/>
        <v>1</v>
      </c>
      <c r="G140" s="28">
        <f t="shared" si="58"/>
        <v>0.20799999999999999</v>
      </c>
      <c r="H140" s="17"/>
      <c r="I140" s="66">
        <f>I139+1.5</f>
        <v>15.779500000000001</v>
      </c>
      <c r="J140" s="67">
        <f>J138</f>
        <v>-1.5</v>
      </c>
      <c r="K140" s="28">
        <f t="shared" si="62"/>
        <v>-1.5</v>
      </c>
      <c r="L140" s="25">
        <f t="shared" si="63"/>
        <v>1.5</v>
      </c>
      <c r="M140" s="28">
        <f t="shared" si="61"/>
        <v>-2.25</v>
      </c>
      <c r="N140" s="33"/>
      <c r="O140" s="33"/>
      <c r="P140" s="33"/>
      <c r="Q140" s="31"/>
      <c r="R140" s="30"/>
    </row>
    <row r="141" spans="2:18" x14ac:dyDescent="0.25">
      <c r="B141" s="18">
        <v>20</v>
      </c>
      <c r="C141" s="19">
        <v>1.7929999999999999</v>
      </c>
      <c r="D141" s="19" t="s">
        <v>22</v>
      </c>
      <c r="E141" s="28">
        <f t="shared" si="56"/>
        <v>1.0405</v>
      </c>
      <c r="F141" s="25">
        <f t="shared" si="57"/>
        <v>1</v>
      </c>
      <c r="G141" s="28">
        <f t="shared" si="58"/>
        <v>1.0405</v>
      </c>
      <c r="H141" s="17"/>
      <c r="I141" s="66">
        <f>I140+(J141-J140)*1.5</f>
        <v>18.329499999999999</v>
      </c>
      <c r="J141" s="70">
        <v>0.2</v>
      </c>
      <c r="K141" s="28">
        <f t="shared" si="62"/>
        <v>-0.65</v>
      </c>
      <c r="L141" s="25">
        <f t="shared" si="63"/>
        <v>2.5499999999999989</v>
      </c>
      <c r="M141" s="28">
        <f t="shared" si="61"/>
        <v>-1.6574999999999993</v>
      </c>
      <c r="N141" s="29"/>
      <c r="O141" s="29"/>
      <c r="P141" s="29"/>
      <c r="R141" s="30"/>
    </row>
    <row r="142" spans="2:18" x14ac:dyDescent="0.25">
      <c r="B142" s="18">
        <v>23</v>
      </c>
      <c r="C142" s="19">
        <v>1.8029999999999999</v>
      </c>
      <c r="D142" s="19" t="s">
        <v>76</v>
      </c>
      <c r="E142" s="28">
        <f t="shared" si="56"/>
        <v>1.798</v>
      </c>
      <c r="F142" s="25">
        <f t="shared" si="57"/>
        <v>3</v>
      </c>
      <c r="G142" s="28">
        <f t="shared" si="58"/>
        <v>5.3940000000000001</v>
      </c>
      <c r="H142" s="17"/>
      <c r="I142" s="18">
        <v>19</v>
      </c>
      <c r="J142" s="19">
        <v>0.28799999999999998</v>
      </c>
      <c r="K142" s="28">
        <f t="shared" si="62"/>
        <v>0.24399999999999999</v>
      </c>
      <c r="L142" s="25">
        <f t="shared" si="63"/>
        <v>0.67050000000000054</v>
      </c>
      <c r="M142" s="28">
        <f t="shared" si="61"/>
        <v>0.16360200000000014</v>
      </c>
      <c r="N142" s="29"/>
      <c r="O142" s="29"/>
      <c r="P142" s="29"/>
      <c r="R142" s="30"/>
    </row>
    <row r="143" spans="2:18" x14ac:dyDescent="0.25">
      <c r="B143" s="18"/>
      <c r="C143" s="19"/>
      <c r="D143" s="19"/>
      <c r="E143" s="28"/>
      <c r="F143" s="25"/>
      <c r="G143" s="28"/>
      <c r="H143" s="17"/>
      <c r="I143" s="18">
        <v>20</v>
      </c>
      <c r="J143" s="19">
        <v>1.7929999999999999</v>
      </c>
      <c r="K143" s="28">
        <f t="shared" si="62"/>
        <v>1.0405</v>
      </c>
      <c r="L143" s="25">
        <f t="shared" si="63"/>
        <v>1</v>
      </c>
      <c r="M143" s="28">
        <f t="shared" si="61"/>
        <v>1.0405</v>
      </c>
      <c r="N143" s="29"/>
      <c r="O143" s="29"/>
      <c r="P143" s="29"/>
      <c r="R143" s="30"/>
    </row>
    <row r="144" spans="2:18" ht="15" x14ac:dyDescent="0.25">
      <c r="B144" s="17" t="s">
        <v>74</v>
      </c>
      <c r="C144" s="17"/>
      <c r="D144" s="77">
        <v>0.65</v>
      </c>
      <c r="E144" s="77"/>
      <c r="J144" s="22"/>
      <c r="K144" s="22"/>
      <c r="L144" s="22"/>
      <c r="M144" s="22"/>
      <c r="N144" s="23"/>
      <c r="O144" s="23"/>
      <c r="P144" s="23"/>
    </row>
    <row r="145" spans="2:18" x14ac:dyDescent="0.25">
      <c r="B145" s="18">
        <v>0</v>
      </c>
      <c r="C145" s="19">
        <v>0.40500000000000003</v>
      </c>
      <c r="D145" s="19" t="s">
        <v>80</v>
      </c>
      <c r="E145" s="25"/>
      <c r="F145" s="25"/>
      <c r="G145" s="25"/>
      <c r="H145" s="25"/>
      <c r="I145" s="26"/>
      <c r="J145" s="27"/>
      <c r="K145" s="28"/>
      <c r="L145" s="25"/>
      <c r="M145" s="28"/>
      <c r="N145" s="29"/>
      <c r="O145" s="29"/>
      <c r="P145" s="29"/>
      <c r="R145" s="30"/>
    </row>
    <row r="146" spans="2:18" x14ac:dyDescent="0.25">
      <c r="B146" s="18">
        <v>5</v>
      </c>
      <c r="C146" s="19">
        <v>0.40400000000000003</v>
      </c>
      <c r="D146" s="19"/>
      <c r="E146" s="28">
        <f>(C145+C146)/2</f>
        <v>0.40450000000000003</v>
      </c>
      <c r="F146" s="25">
        <f>B146-B145</f>
        <v>5</v>
      </c>
      <c r="G146" s="28">
        <f>E146*F146</f>
        <v>2.0225</v>
      </c>
      <c r="H146" s="25"/>
      <c r="I146" s="18"/>
      <c r="J146" s="18"/>
      <c r="K146" s="28"/>
      <c r="L146" s="25"/>
      <c r="M146" s="28"/>
      <c r="N146" s="29"/>
      <c r="O146" s="29"/>
      <c r="P146" s="29"/>
      <c r="Q146" s="31"/>
      <c r="R146" s="30"/>
    </row>
    <row r="147" spans="2:18" x14ac:dyDescent="0.25">
      <c r="B147" s="18">
        <v>10</v>
      </c>
      <c r="C147" s="19">
        <v>0.39500000000000002</v>
      </c>
      <c r="D147" s="19" t="s">
        <v>24</v>
      </c>
      <c r="E147" s="28">
        <f t="shared" ref="E147:E157" si="64">(C146+C147)/2</f>
        <v>0.39950000000000002</v>
      </c>
      <c r="F147" s="25">
        <f t="shared" ref="F147:F157" si="65">B147-B146</f>
        <v>5</v>
      </c>
      <c r="G147" s="28">
        <f t="shared" ref="G147:G157" si="66">E147*F147</f>
        <v>1.9975000000000001</v>
      </c>
      <c r="H147" s="25"/>
      <c r="I147" s="18"/>
      <c r="J147" s="18"/>
      <c r="K147" s="28"/>
      <c r="L147" s="25"/>
      <c r="M147" s="28"/>
      <c r="N147" s="29"/>
      <c r="O147" s="29"/>
      <c r="P147" s="29"/>
      <c r="Q147" s="31"/>
      <c r="R147" s="30"/>
    </row>
    <row r="148" spans="2:18" x14ac:dyDescent="0.25">
      <c r="B148" s="18">
        <v>11</v>
      </c>
      <c r="C148" s="19">
        <v>-1.4999999999999999E-2</v>
      </c>
      <c r="E148" s="28">
        <f t="shared" si="64"/>
        <v>0.19</v>
      </c>
      <c r="F148" s="25">
        <f t="shared" si="65"/>
        <v>1</v>
      </c>
      <c r="G148" s="28">
        <f t="shared" si="66"/>
        <v>0.19</v>
      </c>
      <c r="H148" s="25"/>
      <c r="I148" s="18"/>
      <c r="J148" s="18"/>
      <c r="K148" s="28"/>
      <c r="L148" s="25"/>
      <c r="M148" s="28"/>
      <c r="N148" s="29"/>
      <c r="O148" s="29"/>
      <c r="P148" s="29"/>
      <c r="Q148" s="31"/>
      <c r="R148" s="30"/>
    </row>
    <row r="149" spans="2:18" x14ac:dyDescent="0.25">
      <c r="B149" s="18">
        <v>12</v>
      </c>
      <c r="C149" s="19">
        <v>-0.18</v>
      </c>
      <c r="D149" s="19"/>
      <c r="E149" s="28">
        <f t="shared" si="64"/>
        <v>-9.7500000000000003E-2</v>
      </c>
      <c r="F149" s="25">
        <f t="shared" si="65"/>
        <v>1</v>
      </c>
      <c r="G149" s="28">
        <f t="shared" si="66"/>
        <v>-9.7500000000000003E-2</v>
      </c>
      <c r="H149" s="25"/>
      <c r="I149" s="18"/>
      <c r="J149" s="18"/>
      <c r="K149" s="28"/>
      <c r="L149" s="25"/>
      <c r="M149" s="28"/>
      <c r="N149" s="29"/>
      <c r="O149" s="29"/>
      <c r="P149" s="29"/>
      <c r="Q149" s="31"/>
      <c r="R149" s="30"/>
    </row>
    <row r="150" spans="2:18" x14ac:dyDescent="0.25">
      <c r="B150" s="18">
        <v>12.5</v>
      </c>
      <c r="C150" s="19">
        <v>-0.35899999999999999</v>
      </c>
      <c r="D150" s="19"/>
      <c r="E150" s="28">
        <f t="shared" si="64"/>
        <v>-0.26949999999999996</v>
      </c>
      <c r="F150" s="25">
        <f t="shared" si="65"/>
        <v>0.5</v>
      </c>
      <c r="G150" s="28">
        <f t="shared" si="66"/>
        <v>-0.13474999999999998</v>
      </c>
      <c r="H150" s="25"/>
      <c r="I150" s="18"/>
      <c r="J150" s="18"/>
      <c r="K150" s="28"/>
      <c r="L150" s="25"/>
      <c r="M150" s="28"/>
      <c r="N150" s="29"/>
      <c r="O150" s="29"/>
      <c r="P150" s="29"/>
      <c r="Q150" s="31"/>
      <c r="R150" s="30"/>
    </row>
    <row r="151" spans="2:18" x14ac:dyDescent="0.25">
      <c r="B151" s="18">
        <v>13</v>
      </c>
      <c r="C151" s="19">
        <v>-0.40500000000000003</v>
      </c>
      <c r="D151" s="19" t="s">
        <v>23</v>
      </c>
      <c r="E151" s="28">
        <f t="shared" si="64"/>
        <v>-0.38200000000000001</v>
      </c>
      <c r="F151" s="25">
        <f t="shared" si="65"/>
        <v>0.5</v>
      </c>
      <c r="G151" s="28">
        <f t="shared" si="66"/>
        <v>-0.191</v>
      </c>
      <c r="H151" s="25"/>
      <c r="I151" s="18"/>
      <c r="J151" s="18"/>
      <c r="K151" s="28"/>
      <c r="L151" s="25"/>
      <c r="M151" s="28"/>
      <c r="N151" s="29"/>
      <c r="O151" s="29"/>
      <c r="P151" s="29"/>
      <c r="Q151" s="31"/>
      <c r="R151" s="30"/>
    </row>
    <row r="152" spans="2:18" x14ac:dyDescent="0.25">
      <c r="B152" s="18">
        <v>13.5</v>
      </c>
      <c r="C152" s="19">
        <v>-0.36</v>
      </c>
      <c r="D152" s="19"/>
      <c r="E152" s="28">
        <f t="shared" si="64"/>
        <v>-0.38250000000000001</v>
      </c>
      <c r="F152" s="25">
        <f t="shared" si="65"/>
        <v>0.5</v>
      </c>
      <c r="G152" s="28">
        <f t="shared" si="66"/>
        <v>-0.19125</v>
      </c>
      <c r="H152" s="25"/>
      <c r="I152" s="18">
        <v>0</v>
      </c>
      <c r="J152" s="19">
        <v>0.40500000000000003</v>
      </c>
      <c r="K152" s="28"/>
      <c r="L152" s="25"/>
      <c r="M152" s="28"/>
      <c r="N152" s="29"/>
      <c r="O152" s="29"/>
      <c r="P152" s="29"/>
      <c r="Q152" s="31"/>
      <c r="R152" s="30"/>
    </row>
    <row r="153" spans="2:18" x14ac:dyDescent="0.25">
      <c r="B153" s="18">
        <v>14</v>
      </c>
      <c r="C153" s="19">
        <v>-0.16600000000000001</v>
      </c>
      <c r="E153" s="28">
        <f t="shared" si="64"/>
        <v>-0.26300000000000001</v>
      </c>
      <c r="F153" s="25">
        <f t="shared" si="65"/>
        <v>0.5</v>
      </c>
      <c r="G153" s="28">
        <f t="shared" si="66"/>
        <v>-0.13150000000000001</v>
      </c>
      <c r="H153" s="25"/>
      <c r="I153" s="18">
        <v>5</v>
      </c>
      <c r="J153" s="19">
        <v>0.40400000000000003</v>
      </c>
      <c r="K153" s="28">
        <f>AVERAGE(J152,J153)</f>
        <v>0.40450000000000003</v>
      </c>
      <c r="L153" s="25">
        <f>I153-I152</f>
        <v>5</v>
      </c>
      <c r="M153" s="28">
        <f t="shared" ref="M153:M158" si="67">L153*K153</f>
        <v>2.0225</v>
      </c>
      <c r="N153" s="33"/>
      <c r="O153" s="33"/>
      <c r="P153" s="33"/>
      <c r="Q153" s="31"/>
      <c r="R153" s="30"/>
    </row>
    <row r="154" spans="2:18" x14ac:dyDescent="0.25">
      <c r="B154" s="18">
        <v>15</v>
      </c>
      <c r="C154" s="19">
        <v>-3.5999999999999997E-2</v>
      </c>
      <c r="D154" s="19"/>
      <c r="E154" s="28">
        <f t="shared" si="64"/>
        <v>-0.10100000000000001</v>
      </c>
      <c r="F154" s="25">
        <f t="shared" si="65"/>
        <v>1</v>
      </c>
      <c r="G154" s="28">
        <f t="shared" si="66"/>
        <v>-0.10100000000000001</v>
      </c>
      <c r="H154" s="25"/>
      <c r="I154" s="18">
        <v>8.8000000000000007</v>
      </c>
      <c r="J154" s="19">
        <v>0.39500000000000002</v>
      </c>
      <c r="K154" s="28">
        <f t="shared" ref="K154:K158" si="68">AVERAGE(J153,J154)</f>
        <v>0.39950000000000002</v>
      </c>
      <c r="L154" s="25">
        <f t="shared" ref="L154:L158" si="69">I154-I153</f>
        <v>3.8000000000000007</v>
      </c>
      <c r="M154" s="28">
        <f t="shared" si="67"/>
        <v>1.5181000000000004</v>
      </c>
      <c r="N154" s="29"/>
      <c r="O154" s="29"/>
      <c r="P154" s="29"/>
      <c r="Q154" s="31"/>
      <c r="R154" s="30"/>
    </row>
    <row r="155" spans="2:18" x14ac:dyDescent="0.25">
      <c r="B155" s="18">
        <v>16</v>
      </c>
      <c r="C155" s="19">
        <v>0.185</v>
      </c>
      <c r="D155" s="19" t="s">
        <v>22</v>
      </c>
      <c r="E155" s="28">
        <f t="shared" si="64"/>
        <v>7.4499999999999997E-2</v>
      </c>
      <c r="F155" s="25">
        <f t="shared" si="65"/>
        <v>1</v>
      </c>
      <c r="G155" s="28">
        <f t="shared" si="66"/>
        <v>7.4499999999999997E-2</v>
      </c>
      <c r="H155" s="17"/>
      <c r="I155" s="66">
        <f>I154+(J154-J155)*1.5</f>
        <v>11.642500000000002</v>
      </c>
      <c r="J155" s="67">
        <v>-1.5</v>
      </c>
      <c r="K155" s="28">
        <f t="shared" si="68"/>
        <v>-0.55249999999999999</v>
      </c>
      <c r="L155" s="25">
        <f t="shared" si="69"/>
        <v>2.8425000000000011</v>
      </c>
      <c r="M155" s="28">
        <f t="shared" si="67"/>
        <v>-1.5704812500000005</v>
      </c>
      <c r="N155" s="33"/>
      <c r="O155" s="33"/>
      <c r="P155" s="33"/>
      <c r="Q155" s="31"/>
      <c r="R155" s="30"/>
    </row>
    <row r="156" spans="2:18" x14ac:dyDescent="0.25">
      <c r="B156" s="18">
        <v>20</v>
      </c>
      <c r="C156" s="19">
        <v>0.19</v>
      </c>
      <c r="D156" s="19"/>
      <c r="E156" s="28">
        <f t="shared" si="64"/>
        <v>0.1875</v>
      </c>
      <c r="F156" s="25">
        <f t="shared" si="65"/>
        <v>4</v>
      </c>
      <c r="G156" s="28">
        <f t="shared" si="66"/>
        <v>0.75</v>
      </c>
      <c r="H156" s="17"/>
      <c r="I156" s="72">
        <f>I155+1.5</f>
        <v>13.142500000000002</v>
      </c>
      <c r="J156" s="73">
        <f>J155</f>
        <v>-1.5</v>
      </c>
      <c r="K156" s="28">
        <f t="shared" si="68"/>
        <v>-1.5</v>
      </c>
      <c r="L156" s="25">
        <f t="shared" si="69"/>
        <v>1.5</v>
      </c>
      <c r="M156" s="28">
        <f t="shared" si="67"/>
        <v>-2.25</v>
      </c>
      <c r="N156" s="33"/>
      <c r="O156" s="33"/>
      <c r="P156" s="33"/>
      <c r="Q156" s="31"/>
      <c r="R156" s="30"/>
    </row>
    <row r="157" spans="2:18" x14ac:dyDescent="0.25">
      <c r="B157" s="18">
        <v>25</v>
      </c>
      <c r="C157" s="19">
        <v>0.19500000000000001</v>
      </c>
      <c r="D157" s="19" t="s">
        <v>80</v>
      </c>
      <c r="E157" s="28">
        <f t="shared" si="64"/>
        <v>0.1925</v>
      </c>
      <c r="F157" s="25">
        <f t="shared" si="65"/>
        <v>5</v>
      </c>
      <c r="G157" s="28">
        <f t="shared" si="66"/>
        <v>0.96250000000000002</v>
      </c>
      <c r="H157" s="17"/>
      <c r="I157" s="66">
        <f>I156+1.5</f>
        <v>14.642500000000002</v>
      </c>
      <c r="J157" s="67">
        <f>J155</f>
        <v>-1.5</v>
      </c>
      <c r="K157" s="28">
        <f t="shared" si="68"/>
        <v>-1.5</v>
      </c>
      <c r="L157" s="25">
        <f t="shared" si="69"/>
        <v>1.5</v>
      </c>
      <c r="M157" s="28">
        <f t="shared" si="67"/>
        <v>-2.25</v>
      </c>
      <c r="N157" s="29"/>
      <c r="O157" s="29"/>
      <c r="P157" s="29"/>
      <c r="R157" s="30"/>
    </row>
    <row r="158" spans="2:18" x14ac:dyDescent="0.25">
      <c r="B158" s="18"/>
      <c r="C158" s="19"/>
      <c r="E158" s="28"/>
      <c r="F158" s="25"/>
      <c r="G158" s="28"/>
      <c r="H158" s="17"/>
      <c r="I158" s="66">
        <f>I157+(J158-J157)*1.5</f>
        <v>17.162500000000001</v>
      </c>
      <c r="J158" s="70">
        <v>0.18</v>
      </c>
      <c r="K158" s="28">
        <f t="shared" si="68"/>
        <v>-0.66</v>
      </c>
      <c r="L158" s="25">
        <f t="shared" si="69"/>
        <v>2.5199999999999996</v>
      </c>
      <c r="M158" s="28">
        <f t="shared" si="67"/>
        <v>-1.6631999999999998</v>
      </c>
      <c r="N158" s="29"/>
      <c r="O158" s="29"/>
      <c r="P158" s="29"/>
      <c r="R158" s="30"/>
    </row>
    <row r="159" spans="2:18" ht="15" x14ac:dyDescent="0.25">
      <c r="B159" s="17" t="s">
        <v>74</v>
      </c>
      <c r="C159" s="17"/>
      <c r="D159" s="77">
        <v>0.7</v>
      </c>
      <c r="E159" s="77"/>
      <c r="J159" s="22"/>
      <c r="K159" s="22"/>
      <c r="L159" s="22"/>
      <c r="M159" s="22"/>
      <c r="N159" s="23"/>
      <c r="O159" s="23"/>
      <c r="P159" s="23"/>
    </row>
    <row r="160" spans="2:18" x14ac:dyDescent="0.25">
      <c r="B160" s="18">
        <v>0</v>
      </c>
      <c r="C160" s="19">
        <v>0.215</v>
      </c>
      <c r="D160" s="19" t="s">
        <v>80</v>
      </c>
      <c r="E160" s="25"/>
      <c r="F160" s="25"/>
      <c r="G160" s="25"/>
      <c r="H160" s="25"/>
      <c r="I160" s="26"/>
      <c r="J160" s="27"/>
      <c r="K160" s="28"/>
      <c r="L160" s="25"/>
      <c r="M160" s="28"/>
      <c r="N160" s="29"/>
      <c r="O160" s="29"/>
      <c r="P160" s="29"/>
      <c r="R160" s="30"/>
    </row>
    <row r="161" spans="2:18" x14ac:dyDescent="0.25">
      <c r="B161" s="18">
        <v>5</v>
      </c>
      <c r="C161" s="19">
        <v>0.21</v>
      </c>
      <c r="D161" s="19"/>
      <c r="E161" s="28">
        <f>(C160+C161)/2</f>
        <v>0.21249999999999999</v>
      </c>
      <c r="F161" s="25">
        <f>B161-B160</f>
        <v>5</v>
      </c>
      <c r="G161" s="28">
        <f>E161*F161</f>
        <v>1.0625</v>
      </c>
      <c r="H161" s="25"/>
      <c r="I161" s="18"/>
      <c r="J161" s="18"/>
      <c r="K161" s="28"/>
      <c r="L161" s="25"/>
      <c r="M161" s="28"/>
      <c r="N161" s="29"/>
      <c r="O161" s="29"/>
      <c r="P161" s="29"/>
      <c r="Q161" s="31"/>
      <c r="R161" s="30"/>
    </row>
    <row r="162" spans="2:18" x14ac:dyDescent="0.25">
      <c r="B162" s="18">
        <v>10</v>
      </c>
      <c r="C162" s="19">
        <v>0.20499999999999999</v>
      </c>
      <c r="D162" s="19" t="s">
        <v>24</v>
      </c>
      <c r="E162" s="28">
        <f t="shared" ref="E162:E174" si="70">(C161+C162)/2</f>
        <v>0.20749999999999999</v>
      </c>
      <c r="F162" s="25">
        <f t="shared" ref="F162:F174" si="71">B162-B161</f>
        <v>5</v>
      </c>
      <c r="G162" s="28">
        <f t="shared" ref="G162:G174" si="72">E162*F162</f>
        <v>1.0374999999999999</v>
      </c>
      <c r="H162" s="25"/>
      <c r="I162" s="18"/>
      <c r="J162" s="18"/>
      <c r="K162" s="28"/>
      <c r="L162" s="25"/>
      <c r="M162" s="28"/>
      <c r="N162" s="29"/>
      <c r="O162" s="29"/>
      <c r="P162" s="29"/>
      <c r="Q162" s="31"/>
      <c r="R162" s="30"/>
    </row>
    <row r="163" spans="2:18" x14ac:dyDescent="0.25">
      <c r="B163" s="18">
        <v>11</v>
      </c>
      <c r="C163" s="19">
        <v>-0.01</v>
      </c>
      <c r="D163" s="19"/>
      <c r="E163" s="28">
        <f t="shared" si="70"/>
        <v>9.7499999999999989E-2</v>
      </c>
      <c r="F163" s="25">
        <f t="shared" si="71"/>
        <v>1</v>
      </c>
      <c r="G163" s="28">
        <f t="shared" si="72"/>
        <v>9.7499999999999989E-2</v>
      </c>
      <c r="H163" s="25"/>
      <c r="I163" s="18"/>
      <c r="J163" s="18"/>
      <c r="K163" s="28"/>
      <c r="L163" s="25"/>
      <c r="M163" s="28"/>
      <c r="N163" s="29"/>
      <c r="O163" s="29"/>
      <c r="P163" s="29"/>
      <c r="Q163" s="31"/>
      <c r="R163" s="30"/>
    </row>
    <row r="164" spans="2:18" x14ac:dyDescent="0.25">
      <c r="B164" s="18">
        <v>12</v>
      </c>
      <c r="C164" s="19">
        <v>-0.14000000000000001</v>
      </c>
      <c r="D164" s="19"/>
      <c r="E164" s="28">
        <f t="shared" si="70"/>
        <v>-7.5000000000000011E-2</v>
      </c>
      <c r="F164" s="25">
        <f t="shared" si="71"/>
        <v>1</v>
      </c>
      <c r="G164" s="28">
        <f t="shared" si="72"/>
        <v>-7.5000000000000011E-2</v>
      </c>
      <c r="H164" s="25"/>
      <c r="I164" s="18"/>
      <c r="J164" s="18"/>
      <c r="K164" s="28"/>
      <c r="L164" s="25"/>
      <c r="M164" s="28"/>
      <c r="N164" s="29"/>
      <c r="O164" s="29"/>
      <c r="P164" s="29"/>
      <c r="Q164" s="31"/>
      <c r="R164" s="30"/>
    </row>
    <row r="165" spans="2:18" x14ac:dyDescent="0.25">
      <c r="B165" s="18">
        <v>12.5</v>
      </c>
      <c r="C165" s="19">
        <v>-0.29599999999999999</v>
      </c>
      <c r="D165" s="19"/>
      <c r="E165" s="28">
        <f t="shared" si="70"/>
        <v>-0.218</v>
      </c>
      <c r="F165" s="25">
        <f t="shared" si="71"/>
        <v>0.5</v>
      </c>
      <c r="G165" s="28">
        <f t="shared" si="72"/>
        <v>-0.109</v>
      </c>
      <c r="H165" s="25"/>
      <c r="I165" s="18"/>
      <c r="J165" s="18"/>
      <c r="K165" s="28"/>
      <c r="L165" s="25"/>
      <c r="M165" s="28"/>
      <c r="N165" s="29"/>
      <c r="O165" s="29"/>
      <c r="P165" s="29"/>
      <c r="Q165" s="31"/>
      <c r="R165" s="30"/>
    </row>
    <row r="166" spans="2:18" x14ac:dyDescent="0.25">
      <c r="B166" s="18">
        <v>13</v>
      </c>
      <c r="C166" s="19">
        <v>-0.35499999999999998</v>
      </c>
      <c r="D166" s="19" t="s">
        <v>23</v>
      </c>
      <c r="E166" s="28">
        <f t="shared" si="70"/>
        <v>-0.32550000000000001</v>
      </c>
      <c r="F166" s="25">
        <f t="shared" si="71"/>
        <v>0.5</v>
      </c>
      <c r="G166" s="28">
        <f t="shared" si="72"/>
        <v>-0.16275000000000001</v>
      </c>
      <c r="H166" s="25"/>
      <c r="I166" s="18">
        <v>0</v>
      </c>
      <c r="J166" s="19">
        <v>0.215</v>
      </c>
      <c r="K166" s="28"/>
      <c r="L166" s="25"/>
      <c r="M166" s="28"/>
      <c r="N166" s="29"/>
      <c r="O166" s="29"/>
      <c r="P166" s="29"/>
      <c r="Q166" s="31"/>
      <c r="R166" s="30"/>
    </row>
    <row r="167" spans="2:18" x14ac:dyDescent="0.25">
      <c r="B167" s="18">
        <v>13.5</v>
      </c>
      <c r="C167" s="19">
        <v>-0.30099999999999999</v>
      </c>
      <c r="E167" s="28">
        <f t="shared" si="70"/>
        <v>-0.32799999999999996</v>
      </c>
      <c r="F167" s="25">
        <f t="shared" si="71"/>
        <v>0.5</v>
      </c>
      <c r="G167" s="28">
        <f t="shared" si="72"/>
        <v>-0.16399999999999998</v>
      </c>
      <c r="H167" s="25"/>
      <c r="I167" s="18">
        <v>5</v>
      </c>
      <c r="J167" s="19">
        <v>0.21</v>
      </c>
      <c r="K167" s="28">
        <f t="shared" ref="K167:K174" si="73">AVERAGE(J166,J167)</f>
        <v>0.21249999999999999</v>
      </c>
      <c r="L167" s="25">
        <f t="shared" ref="L167:L174" si="74">I167-I166</f>
        <v>5</v>
      </c>
      <c r="M167" s="28">
        <f t="shared" ref="M167:M174" si="75">L167*K167</f>
        <v>1.0625</v>
      </c>
      <c r="N167" s="29"/>
      <c r="O167" s="29"/>
      <c r="P167" s="29"/>
      <c r="Q167" s="31"/>
      <c r="R167" s="30"/>
    </row>
    <row r="168" spans="2:18" x14ac:dyDescent="0.25">
      <c r="B168" s="18">
        <v>14</v>
      </c>
      <c r="C168" s="19">
        <v>-0.115</v>
      </c>
      <c r="D168" s="19"/>
      <c r="E168" s="28">
        <f t="shared" si="70"/>
        <v>-0.20799999999999999</v>
      </c>
      <c r="F168" s="25">
        <f t="shared" si="71"/>
        <v>0.5</v>
      </c>
      <c r="G168" s="28">
        <f t="shared" si="72"/>
        <v>-0.104</v>
      </c>
      <c r="H168" s="25"/>
      <c r="I168" s="18">
        <v>6.5</v>
      </c>
      <c r="J168" s="19">
        <v>0.20499999999999999</v>
      </c>
      <c r="K168" s="28">
        <f t="shared" si="73"/>
        <v>0.20749999999999999</v>
      </c>
      <c r="L168" s="25">
        <f t="shared" si="74"/>
        <v>1.5</v>
      </c>
      <c r="M168" s="28">
        <f t="shared" si="75"/>
        <v>0.31124999999999997</v>
      </c>
      <c r="N168" s="33"/>
      <c r="O168" s="33"/>
      <c r="P168" s="33"/>
      <c r="Q168" s="31"/>
      <c r="R168" s="30"/>
    </row>
    <row r="169" spans="2:18" x14ac:dyDescent="0.25">
      <c r="B169" s="18">
        <v>15</v>
      </c>
      <c r="C169" s="19">
        <v>-0.01</v>
      </c>
      <c r="D169" s="19"/>
      <c r="E169" s="28">
        <f t="shared" si="70"/>
        <v>-6.25E-2</v>
      </c>
      <c r="F169" s="25">
        <f t="shared" si="71"/>
        <v>1</v>
      </c>
      <c r="G169" s="28">
        <f t="shared" si="72"/>
        <v>-6.25E-2</v>
      </c>
      <c r="H169" s="25"/>
      <c r="I169" s="66">
        <f>I168+(J168-J169)*1.5</f>
        <v>9.057500000000001</v>
      </c>
      <c r="J169" s="67">
        <v>-1.5</v>
      </c>
      <c r="K169" s="28">
        <f t="shared" si="73"/>
        <v>-0.64749999999999996</v>
      </c>
      <c r="L169" s="25">
        <f t="shared" si="74"/>
        <v>2.557500000000001</v>
      </c>
      <c r="M169" s="28">
        <f t="shared" si="75"/>
        <v>-1.6559812500000006</v>
      </c>
      <c r="N169" s="29"/>
      <c r="O169" s="29"/>
      <c r="P169" s="29"/>
      <c r="Q169" s="31"/>
      <c r="R169" s="30"/>
    </row>
    <row r="170" spans="2:18" x14ac:dyDescent="0.25">
      <c r="B170" s="18">
        <v>16</v>
      </c>
      <c r="C170" s="19">
        <v>1.8340000000000001</v>
      </c>
      <c r="D170" s="19" t="s">
        <v>22</v>
      </c>
      <c r="E170" s="28">
        <f t="shared" si="70"/>
        <v>0.91200000000000003</v>
      </c>
      <c r="F170" s="25">
        <f t="shared" si="71"/>
        <v>1</v>
      </c>
      <c r="G170" s="28">
        <f t="shared" si="72"/>
        <v>0.91200000000000003</v>
      </c>
      <c r="H170" s="17"/>
      <c r="I170" s="72">
        <f>I169+1.5</f>
        <v>10.557500000000001</v>
      </c>
      <c r="J170" s="73">
        <f>J169</f>
        <v>-1.5</v>
      </c>
      <c r="K170" s="28">
        <f t="shared" si="73"/>
        <v>-1.5</v>
      </c>
      <c r="L170" s="25">
        <f t="shared" si="74"/>
        <v>1.5</v>
      </c>
      <c r="M170" s="28">
        <f t="shared" si="75"/>
        <v>-2.25</v>
      </c>
      <c r="N170" s="33"/>
      <c r="O170" s="33"/>
      <c r="P170" s="33"/>
      <c r="Q170" s="31"/>
      <c r="R170" s="30"/>
    </row>
    <row r="171" spans="2:18" x14ac:dyDescent="0.25">
      <c r="B171" s="18">
        <v>17</v>
      </c>
      <c r="C171" s="19">
        <v>1.7450000000000001</v>
      </c>
      <c r="D171" s="19"/>
      <c r="E171" s="28">
        <f t="shared" si="70"/>
        <v>1.7895000000000001</v>
      </c>
      <c r="F171" s="25">
        <f t="shared" si="71"/>
        <v>1</v>
      </c>
      <c r="G171" s="28">
        <f t="shared" si="72"/>
        <v>1.7895000000000001</v>
      </c>
      <c r="H171" s="17"/>
      <c r="I171" s="66">
        <f>I170+1.5</f>
        <v>12.057500000000001</v>
      </c>
      <c r="J171" s="67">
        <f>J169</f>
        <v>-1.5</v>
      </c>
      <c r="K171" s="28">
        <f t="shared" si="73"/>
        <v>-1.5</v>
      </c>
      <c r="L171" s="25">
        <f t="shared" si="74"/>
        <v>1.5</v>
      </c>
      <c r="M171" s="28">
        <f t="shared" si="75"/>
        <v>-2.25</v>
      </c>
      <c r="N171" s="33"/>
      <c r="O171" s="33"/>
      <c r="P171" s="33"/>
      <c r="Q171" s="31"/>
      <c r="R171" s="30"/>
    </row>
    <row r="172" spans="2:18" x14ac:dyDescent="0.25">
      <c r="B172" s="18">
        <v>18</v>
      </c>
      <c r="C172" s="19">
        <v>0.34499999999999997</v>
      </c>
      <c r="E172" s="28">
        <f t="shared" si="70"/>
        <v>1.0449999999999999</v>
      </c>
      <c r="F172" s="25">
        <f t="shared" si="71"/>
        <v>1</v>
      </c>
      <c r="G172" s="28">
        <f t="shared" si="72"/>
        <v>1.0449999999999999</v>
      </c>
      <c r="H172" s="17"/>
      <c r="I172" s="66">
        <f>I171+(J172-J171)*1.5</f>
        <v>14.157500000000001</v>
      </c>
      <c r="J172" s="70">
        <v>-0.1</v>
      </c>
      <c r="K172" s="28">
        <f t="shared" si="73"/>
        <v>-0.8</v>
      </c>
      <c r="L172" s="25">
        <f t="shared" si="74"/>
        <v>2.0999999999999996</v>
      </c>
      <c r="M172" s="28">
        <f t="shared" si="75"/>
        <v>-1.6799999999999997</v>
      </c>
      <c r="N172" s="29"/>
      <c r="O172" s="29"/>
      <c r="P172" s="29"/>
      <c r="R172" s="30"/>
    </row>
    <row r="173" spans="2:18" x14ac:dyDescent="0.25">
      <c r="B173" s="18">
        <v>25</v>
      </c>
      <c r="C173" s="19">
        <v>0.34</v>
      </c>
      <c r="D173" s="19"/>
      <c r="E173" s="28">
        <f t="shared" si="70"/>
        <v>0.34250000000000003</v>
      </c>
      <c r="F173" s="25">
        <f t="shared" si="71"/>
        <v>7</v>
      </c>
      <c r="G173" s="28">
        <f t="shared" si="72"/>
        <v>2.3975</v>
      </c>
      <c r="H173" s="17"/>
      <c r="I173" s="18">
        <v>15</v>
      </c>
      <c r="J173" s="19">
        <v>-0.01</v>
      </c>
      <c r="K173" s="28">
        <f t="shared" si="73"/>
        <v>-5.5E-2</v>
      </c>
      <c r="L173" s="25">
        <f t="shared" si="74"/>
        <v>0.84249999999999936</v>
      </c>
      <c r="M173" s="28">
        <f t="shared" si="75"/>
        <v>-4.6337499999999962E-2</v>
      </c>
      <c r="N173" s="29"/>
      <c r="O173" s="29"/>
      <c r="P173" s="29"/>
      <c r="R173" s="30"/>
    </row>
    <row r="174" spans="2:18" x14ac:dyDescent="0.25">
      <c r="B174" s="18">
        <v>30</v>
      </c>
      <c r="C174" s="19">
        <v>0.33400000000000002</v>
      </c>
      <c r="D174" s="19" t="s">
        <v>80</v>
      </c>
      <c r="E174" s="28">
        <f t="shared" si="70"/>
        <v>0.33700000000000002</v>
      </c>
      <c r="F174" s="25">
        <f t="shared" si="71"/>
        <v>5</v>
      </c>
      <c r="G174" s="28">
        <f t="shared" si="72"/>
        <v>1.6850000000000001</v>
      </c>
      <c r="H174" s="17"/>
      <c r="I174" s="18">
        <v>16</v>
      </c>
      <c r="J174" s="19">
        <v>1.8340000000000001</v>
      </c>
      <c r="K174" s="28">
        <f t="shared" si="73"/>
        <v>0.91200000000000003</v>
      </c>
      <c r="L174" s="25">
        <f t="shared" si="74"/>
        <v>1</v>
      </c>
      <c r="M174" s="28">
        <f t="shared" si="75"/>
        <v>0.91200000000000003</v>
      </c>
      <c r="N174" s="29"/>
      <c r="O174" s="29"/>
      <c r="P174" s="29"/>
      <c r="R174" s="30"/>
    </row>
    <row r="175" spans="2:18" x14ac:dyDescent="0.25">
      <c r="B175" s="18"/>
      <c r="C175" s="19"/>
      <c r="D175" s="19"/>
      <c r="E175" s="28"/>
      <c r="F175" s="25"/>
      <c r="G175" s="28"/>
      <c r="H175" s="25"/>
      <c r="I175" s="25"/>
      <c r="J175" s="28"/>
      <c r="K175" s="28"/>
      <c r="L175" s="25"/>
      <c r="M175" s="28"/>
      <c r="N175" s="29"/>
      <c r="O175" s="29"/>
      <c r="P175" s="29"/>
      <c r="Q175" s="31"/>
      <c r="R175" s="30"/>
    </row>
    <row r="176" spans="2:18" ht="15" x14ac:dyDescent="0.25">
      <c r="B176" s="17" t="s">
        <v>74</v>
      </c>
      <c r="C176" s="17"/>
      <c r="D176" s="77">
        <v>0.8</v>
      </c>
      <c r="E176" s="77"/>
      <c r="F176" s="22"/>
      <c r="K176" s="22"/>
      <c r="L176" s="22"/>
      <c r="M176" s="22"/>
      <c r="N176" s="23"/>
      <c r="O176" s="23"/>
      <c r="P176" s="23"/>
    </row>
    <row r="177" spans="2:18" x14ac:dyDescent="0.25">
      <c r="B177" s="18">
        <v>0</v>
      </c>
      <c r="C177" s="19">
        <v>0.55100000000000005</v>
      </c>
      <c r="D177" s="19" t="s">
        <v>80</v>
      </c>
      <c r="E177" s="25"/>
      <c r="F177" s="25"/>
      <c r="G177" s="25"/>
      <c r="H177" s="25"/>
      <c r="I177" s="26"/>
      <c r="J177" s="27"/>
      <c r="K177" s="28"/>
      <c r="L177" s="25"/>
      <c r="M177" s="28"/>
      <c r="N177" s="29"/>
      <c r="O177" s="29"/>
      <c r="P177" s="29"/>
      <c r="R177" s="30"/>
    </row>
    <row r="178" spans="2:18" x14ac:dyDescent="0.25">
      <c r="B178" s="18">
        <v>5</v>
      </c>
      <c r="C178" s="19">
        <v>0.54600000000000004</v>
      </c>
      <c r="D178" s="19"/>
      <c r="E178" s="28">
        <f>(C177+C178)/2</f>
        <v>0.54849999999999999</v>
      </c>
      <c r="F178" s="25">
        <f>B178-B177</f>
        <v>5</v>
      </c>
      <c r="G178" s="28">
        <f>E178*F178</f>
        <v>2.7424999999999997</v>
      </c>
      <c r="H178" s="25"/>
      <c r="I178" s="18"/>
      <c r="J178" s="18"/>
      <c r="K178" s="28"/>
      <c r="L178" s="25"/>
      <c r="M178" s="28"/>
      <c r="N178" s="29"/>
      <c r="O178" s="29"/>
      <c r="P178" s="29"/>
      <c r="Q178" s="31"/>
      <c r="R178" s="30"/>
    </row>
    <row r="179" spans="2:18" x14ac:dyDescent="0.25">
      <c r="B179" s="18">
        <v>10</v>
      </c>
      <c r="C179" s="19">
        <v>0.54</v>
      </c>
      <c r="E179" s="28">
        <f t="shared" ref="E179:E192" si="76">(C178+C179)/2</f>
        <v>0.54300000000000004</v>
      </c>
      <c r="F179" s="25">
        <f t="shared" ref="F179:F192" si="77">B179-B178</f>
        <v>5</v>
      </c>
      <c r="G179" s="28">
        <f t="shared" ref="G179:G192" si="78">E179*F179</f>
        <v>2.7150000000000003</v>
      </c>
      <c r="H179" s="25"/>
      <c r="I179" s="18"/>
      <c r="J179" s="18"/>
      <c r="K179" s="28"/>
      <c r="L179" s="25"/>
      <c r="M179" s="28"/>
      <c r="N179" s="29"/>
      <c r="O179" s="29"/>
      <c r="P179" s="29"/>
      <c r="Q179" s="31"/>
      <c r="R179" s="30"/>
    </row>
    <row r="180" spans="2:18" x14ac:dyDescent="0.25">
      <c r="B180" s="18">
        <v>15</v>
      </c>
      <c r="C180" s="19">
        <v>0.35</v>
      </c>
      <c r="D180" s="19"/>
      <c r="E180" s="28">
        <f t="shared" si="76"/>
        <v>0.44500000000000001</v>
      </c>
      <c r="F180" s="25">
        <f t="shared" si="77"/>
        <v>5</v>
      </c>
      <c r="G180" s="28">
        <f t="shared" si="78"/>
        <v>2.2250000000000001</v>
      </c>
      <c r="H180" s="25"/>
      <c r="I180" s="18"/>
      <c r="J180" s="18"/>
      <c r="K180" s="28"/>
      <c r="L180" s="25"/>
      <c r="M180" s="28"/>
      <c r="N180" s="29"/>
      <c r="O180" s="29"/>
      <c r="P180" s="29"/>
      <c r="Q180" s="31"/>
      <c r="R180" s="30"/>
    </row>
    <row r="181" spans="2:18" x14ac:dyDescent="0.25">
      <c r="B181" s="18">
        <v>20</v>
      </c>
      <c r="C181" s="19">
        <v>0.311</v>
      </c>
      <c r="D181" s="19" t="s">
        <v>24</v>
      </c>
      <c r="E181" s="28">
        <f t="shared" si="76"/>
        <v>0.33050000000000002</v>
      </c>
      <c r="F181" s="25">
        <f t="shared" si="77"/>
        <v>5</v>
      </c>
      <c r="G181" s="28">
        <f t="shared" si="78"/>
        <v>1.6525000000000001</v>
      </c>
      <c r="H181" s="25"/>
      <c r="I181" s="18"/>
      <c r="J181" s="18"/>
      <c r="K181" s="28"/>
      <c r="L181" s="25"/>
      <c r="M181" s="28"/>
      <c r="N181" s="29"/>
      <c r="O181" s="29"/>
      <c r="P181" s="29"/>
      <c r="Q181" s="31"/>
      <c r="R181" s="30"/>
    </row>
    <row r="182" spans="2:18" x14ac:dyDescent="0.25">
      <c r="B182" s="18">
        <v>21</v>
      </c>
      <c r="C182" s="19">
        <v>0.14899999999999999</v>
      </c>
      <c r="D182" s="19"/>
      <c r="E182" s="28">
        <f t="shared" si="76"/>
        <v>0.22999999999999998</v>
      </c>
      <c r="F182" s="25">
        <f t="shared" si="77"/>
        <v>1</v>
      </c>
      <c r="G182" s="28">
        <f t="shared" si="78"/>
        <v>0.22999999999999998</v>
      </c>
      <c r="H182" s="25"/>
      <c r="I182" s="18"/>
      <c r="J182" s="18"/>
      <c r="K182" s="28"/>
      <c r="L182" s="25"/>
      <c r="M182" s="28"/>
      <c r="N182" s="29"/>
      <c r="O182" s="29"/>
      <c r="P182" s="29"/>
      <c r="Q182" s="31"/>
      <c r="R182" s="30"/>
    </row>
    <row r="183" spans="2:18" x14ac:dyDescent="0.25">
      <c r="B183" s="18">
        <v>22</v>
      </c>
      <c r="C183" s="19">
        <v>-0.06</v>
      </c>
      <c r="E183" s="28">
        <f t="shared" si="76"/>
        <v>4.4499999999999998E-2</v>
      </c>
      <c r="F183" s="25">
        <f t="shared" si="77"/>
        <v>1</v>
      </c>
      <c r="G183" s="28">
        <f t="shared" si="78"/>
        <v>4.4499999999999998E-2</v>
      </c>
      <c r="H183" s="25"/>
      <c r="I183" s="18">
        <v>0</v>
      </c>
      <c r="J183" s="19">
        <v>0.55100000000000005</v>
      </c>
      <c r="K183" s="28"/>
      <c r="L183" s="25"/>
      <c r="M183" s="28"/>
      <c r="N183" s="29"/>
      <c r="O183" s="29"/>
      <c r="P183" s="29"/>
      <c r="Q183" s="31"/>
      <c r="R183" s="30"/>
    </row>
    <row r="184" spans="2:18" x14ac:dyDescent="0.25">
      <c r="B184" s="18">
        <v>22.5</v>
      </c>
      <c r="C184" s="19">
        <v>-0.33400000000000002</v>
      </c>
      <c r="D184" s="19"/>
      <c r="E184" s="28">
        <f t="shared" si="76"/>
        <v>-0.19700000000000001</v>
      </c>
      <c r="F184" s="25">
        <f t="shared" si="77"/>
        <v>0.5</v>
      </c>
      <c r="G184" s="28">
        <f t="shared" si="78"/>
        <v>-9.8500000000000004E-2</v>
      </c>
      <c r="H184" s="25"/>
      <c r="I184" s="18">
        <v>5</v>
      </c>
      <c r="J184" s="19">
        <v>0.54600000000000004</v>
      </c>
      <c r="K184" s="28">
        <f t="shared" ref="K184:K192" si="79">AVERAGE(J183,J184)</f>
        <v>0.54849999999999999</v>
      </c>
      <c r="L184" s="25">
        <f t="shared" ref="L184:L192" si="80">I184-I183</f>
        <v>5</v>
      </c>
      <c r="M184" s="28">
        <f t="shared" ref="M184:M192" si="81">L184*K184</f>
        <v>2.7424999999999997</v>
      </c>
      <c r="N184" s="29"/>
      <c r="O184" s="29"/>
      <c r="P184" s="29"/>
      <c r="Q184" s="31"/>
      <c r="R184" s="30"/>
    </row>
    <row r="185" spans="2:18" x14ac:dyDescent="0.25">
      <c r="B185" s="18">
        <v>23</v>
      </c>
      <c r="C185" s="19">
        <v>-0.379</v>
      </c>
      <c r="D185" s="19" t="s">
        <v>23</v>
      </c>
      <c r="E185" s="28">
        <f t="shared" si="76"/>
        <v>-0.35650000000000004</v>
      </c>
      <c r="F185" s="25">
        <f t="shared" si="77"/>
        <v>0.5</v>
      </c>
      <c r="G185" s="28">
        <f t="shared" si="78"/>
        <v>-0.17825000000000002</v>
      </c>
      <c r="H185" s="25"/>
      <c r="I185" s="18">
        <v>10</v>
      </c>
      <c r="J185" s="19">
        <v>0.54</v>
      </c>
      <c r="K185" s="28">
        <f t="shared" si="79"/>
        <v>0.54300000000000004</v>
      </c>
      <c r="L185" s="25">
        <f t="shared" si="80"/>
        <v>5</v>
      </c>
      <c r="M185" s="28">
        <f t="shared" si="81"/>
        <v>2.7150000000000003</v>
      </c>
      <c r="N185" s="33"/>
      <c r="O185" s="33"/>
      <c r="P185" s="33"/>
      <c r="Q185" s="31"/>
      <c r="R185" s="30"/>
    </row>
    <row r="186" spans="2:18" x14ac:dyDescent="0.25">
      <c r="B186" s="18">
        <v>23.5</v>
      </c>
      <c r="C186" s="19">
        <v>-0.32900000000000001</v>
      </c>
      <c r="D186" s="19"/>
      <c r="E186" s="28">
        <f t="shared" si="76"/>
        <v>-0.35399999999999998</v>
      </c>
      <c r="F186" s="25">
        <f t="shared" si="77"/>
        <v>0.5</v>
      </c>
      <c r="G186" s="28">
        <f t="shared" si="78"/>
        <v>-0.17699999999999999</v>
      </c>
      <c r="H186" s="25"/>
      <c r="I186" s="18">
        <v>15</v>
      </c>
      <c r="J186" s="19">
        <v>0.35</v>
      </c>
      <c r="K186" s="28">
        <f t="shared" si="79"/>
        <v>0.44500000000000001</v>
      </c>
      <c r="L186" s="25">
        <f t="shared" si="80"/>
        <v>5</v>
      </c>
      <c r="M186" s="28">
        <f t="shared" si="81"/>
        <v>2.2250000000000001</v>
      </c>
      <c r="N186" s="29"/>
      <c r="O186" s="29"/>
      <c r="P186" s="29"/>
      <c r="Q186" s="31"/>
      <c r="R186" s="30"/>
    </row>
    <row r="187" spans="2:18" x14ac:dyDescent="0.25">
      <c r="B187" s="18">
        <v>24</v>
      </c>
      <c r="C187" s="19">
        <v>-6.4000000000000001E-2</v>
      </c>
      <c r="E187" s="28">
        <f t="shared" si="76"/>
        <v>-0.19650000000000001</v>
      </c>
      <c r="F187" s="25">
        <f t="shared" si="77"/>
        <v>0.5</v>
      </c>
      <c r="G187" s="28">
        <f t="shared" si="78"/>
        <v>-9.8250000000000004E-2</v>
      </c>
      <c r="H187" s="17"/>
      <c r="I187" s="18">
        <v>16</v>
      </c>
      <c r="J187" s="19">
        <v>0.311</v>
      </c>
      <c r="K187" s="28">
        <f t="shared" si="79"/>
        <v>0.33050000000000002</v>
      </c>
      <c r="L187" s="25">
        <f t="shared" si="80"/>
        <v>1</v>
      </c>
      <c r="M187" s="28">
        <f t="shared" si="81"/>
        <v>0.33050000000000002</v>
      </c>
      <c r="N187" s="33"/>
      <c r="O187" s="33"/>
      <c r="P187" s="33"/>
      <c r="Q187" s="31"/>
      <c r="R187" s="30"/>
    </row>
    <row r="188" spans="2:18" x14ac:dyDescent="0.25">
      <c r="B188" s="18">
        <v>26</v>
      </c>
      <c r="C188" s="19">
        <v>1.581</v>
      </c>
      <c r="D188" s="19" t="s">
        <v>22</v>
      </c>
      <c r="E188" s="28">
        <f t="shared" si="76"/>
        <v>0.75849999999999995</v>
      </c>
      <c r="F188" s="25">
        <f t="shared" si="77"/>
        <v>2</v>
      </c>
      <c r="G188" s="28">
        <f t="shared" si="78"/>
        <v>1.5169999999999999</v>
      </c>
      <c r="H188" s="17"/>
      <c r="I188" s="66">
        <f>I187+(J187-J188)*1.5</f>
        <v>18.7165</v>
      </c>
      <c r="J188" s="67">
        <v>-1.5</v>
      </c>
      <c r="K188" s="28">
        <f t="shared" si="79"/>
        <v>-0.59450000000000003</v>
      </c>
      <c r="L188" s="25">
        <f t="shared" si="80"/>
        <v>2.7164999999999999</v>
      </c>
      <c r="M188" s="28">
        <f t="shared" si="81"/>
        <v>-1.6149592500000001</v>
      </c>
      <c r="N188" s="33"/>
      <c r="O188" s="33"/>
      <c r="P188" s="33"/>
      <c r="Q188" s="31"/>
      <c r="R188" s="30"/>
    </row>
    <row r="189" spans="2:18" x14ac:dyDescent="0.25">
      <c r="B189" s="18">
        <v>28</v>
      </c>
      <c r="C189" s="19">
        <v>1.573</v>
      </c>
      <c r="D189" s="19"/>
      <c r="E189" s="28">
        <f t="shared" si="76"/>
        <v>1.577</v>
      </c>
      <c r="F189" s="25">
        <f t="shared" si="77"/>
        <v>2</v>
      </c>
      <c r="G189" s="28">
        <f t="shared" si="78"/>
        <v>3.1539999999999999</v>
      </c>
      <c r="H189" s="17"/>
      <c r="I189" s="72">
        <f>I188+1.5</f>
        <v>20.2165</v>
      </c>
      <c r="J189" s="73">
        <f>J188</f>
        <v>-1.5</v>
      </c>
      <c r="K189" s="28">
        <f t="shared" si="79"/>
        <v>-1.5</v>
      </c>
      <c r="L189" s="25">
        <f t="shared" si="80"/>
        <v>1.5</v>
      </c>
      <c r="M189" s="28">
        <f t="shared" si="81"/>
        <v>-2.25</v>
      </c>
      <c r="N189" s="29"/>
      <c r="O189" s="29"/>
      <c r="P189" s="29"/>
      <c r="R189" s="30"/>
    </row>
    <row r="190" spans="2:18" x14ac:dyDescent="0.25">
      <c r="B190" s="18">
        <v>29</v>
      </c>
      <c r="C190" s="19">
        <v>0.191</v>
      </c>
      <c r="D190" s="19"/>
      <c r="E190" s="28">
        <f t="shared" si="76"/>
        <v>0.88200000000000001</v>
      </c>
      <c r="F190" s="25">
        <f t="shared" si="77"/>
        <v>1</v>
      </c>
      <c r="G190" s="28">
        <f t="shared" si="78"/>
        <v>0.88200000000000001</v>
      </c>
      <c r="H190" s="17"/>
      <c r="I190" s="66">
        <f>I189+1.5</f>
        <v>21.7165</v>
      </c>
      <c r="J190" s="67">
        <f>J188</f>
        <v>-1.5</v>
      </c>
      <c r="K190" s="28">
        <f t="shared" si="79"/>
        <v>-1.5</v>
      </c>
      <c r="L190" s="25">
        <f t="shared" si="80"/>
        <v>1.5</v>
      </c>
      <c r="M190" s="28">
        <f t="shared" si="81"/>
        <v>-2.25</v>
      </c>
      <c r="N190" s="29"/>
      <c r="O190" s="29"/>
      <c r="P190" s="29"/>
      <c r="R190" s="30"/>
    </row>
    <row r="191" spans="2:18" x14ac:dyDescent="0.25">
      <c r="B191" s="18">
        <v>35</v>
      </c>
      <c r="C191" s="19">
        <v>0.186</v>
      </c>
      <c r="D191" s="19"/>
      <c r="E191" s="28">
        <f t="shared" si="76"/>
        <v>0.1885</v>
      </c>
      <c r="F191" s="25">
        <f t="shared" si="77"/>
        <v>6</v>
      </c>
      <c r="G191" s="28">
        <f t="shared" si="78"/>
        <v>1.131</v>
      </c>
      <c r="H191" s="17"/>
      <c r="I191" s="66">
        <f>I190+(J191-J190)*1.5</f>
        <v>23.816499999999998</v>
      </c>
      <c r="J191" s="70">
        <v>-0.1</v>
      </c>
      <c r="K191" s="28">
        <f t="shared" si="79"/>
        <v>-0.8</v>
      </c>
      <c r="L191" s="25">
        <f t="shared" si="80"/>
        <v>2.0999999999999979</v>
      </c>
      <c r="M191" s="28">
        <f t="shared" si="81"/>
        <v>-1.6799999999999984</v>
      </c>
      <c r="N191" s="29"/>
      <c r="O191" s="29"/>
      <c r="P191" s="29"/>
      <c r="R191" s="30"/>
    </row>
    <row r="192" spans="2:18" x14ac:dyDescent="0.25">
      <c r="B192" s="26">
        <v>40</v>
      </c>
      <c r="C192" s="39">
        <v>0.18099999999999999</v>
      </c>
      <c r="D192" s="19" t="s">
        <v>80</v>
      </c>
      <c r="E192" s="28">
        <f t="shared" si="76"/>
        <v>0.1835</v>
      </c>
      <c r="F192" s="25">
        <f t="shared" si="77"/>
        <v>5</v>
      </c>
      <c r="G192" s="28">
        <f t="shared" si="78"/>
        <v>0.91749999999999998</v>
      </c>
      <c r="I192" s="18">
        <v>26</v>
      </c>
      <c r="J192" s="19">
        <v>1.581</v>
      </c>
      <c r="K192" s="28">
        <f t="shared" si="79"/>
        <v>0.74049999999999994</v>
      </c>
      <c r="L192" s="25">
        <f t="shared" si="80"/>
        <v>2.1835000000000022</v>
      </c>
      <c r="M192" s="28">
        <f t="shared" si="81"/>
        <v>1.6168817500000014</v>
      </c>
      <c r="N192" s="29"/>
      <c r="O192" s="29"/>
      <c r="P192" s="29"/>
      <c r="R192" s="30"/>
    </row>
    <row r="193" spans="2:18" ht="15" x14ac:dyDescent="0.25">
      <c r="B193" s="17" t="s">
        <v>74</v>
      </c>
      <c r="C193" s="17"/>
      <c r="D193" s="77">
        <v>0.9</v>
      </c>
      <c r="E193" s="77"/>
      <c r="J193" s="22"/>
      <c r="K193" s="22"/>
      <c r="L193" s="22"/>
      <c r="M193" s="22"/>
      <c r="N193" s="23"/>
      <c r="O193" s="23"/>
      <c r="P193" s="23"/>
    </row>
    <row r="194" spans="2:18" x14ac:dyDescent="0.25">
      <c r="B194" s="18">
        <v>0</v>
      </c>
      <c r="C194" s="19">
        <v>0.37</v>
      </c>
      <c r="D194" s="19" t="s">
        <v>80</v>
      </c>
      <c r="E194" s="25"/>
      <c r="F194" s="25"/>
      <c r="G194" s="25"/>
      <c r="H194" s="25"/>
      <c r="I194" s="26"/>
      <c r="J194" s="27"/>
      <c r="K194" s="28"/>
      <c r="L194" s="25"/>
      <c r="M194" s="28"/>
      <c r="N194" s="29"/>
      <c r="O194" s="29"/>
      <c r="P194" s="29"/>
      <c r="R194" s="30"/>
    </row>
    <row r="195" spans="2:18" x14ac:dyDescent="0.25">
      <c r="B195" s="18">
        <v>5</v>
      </c>
      <c r="C195" s="19">
        <v>0.36499999999999999</v>
      </c>
      <c r="D195" s="19"/>
      <c r="E195" s="28">
        <f>(C194+C195)/2</f>
        <v>0.36749999999999999</v>
      </c>
      <c r="F195" s="25">
        <f>B195-B194</f>
        <v>5</v>
      </c>
      <c r="G195" s="28">
        <f>E195*F195</f>
        <v>1.8374999999999999</v>
      </c>
      <c r="H195" s="25"/>
      <c r="I195" s="18"/>
      <c r="J195" s="18"/>
      <c r="K195" s="28"/>
      <c r="L195" s="25"/>
      <c r="M195" s="28"/>
      <c r="N195" s="29"/>
      <c r="O195" s="29"/>
      <c r="P195" s="29"/>
      <c r="Q195" s="31"/>
      <c r="R195" s="30"/>
    </row>
    <row r="196" spans="2:18" x14ac:dyDescent="0.25">
      <c r="B196" s="18">
        <v>10</v>
      </c>
      <c r="C196" s="19">
        <v>0.36</v>
      </c>
      <c r="D196" s="19" t="s">
        <v>24</v>
      </c>
      <c r="E196" s="28">
        <f t="shared" ref="E196:E208" si="82">(C195+C196)/2</f>
        <v>0.36249999999999999</v>
      </c>
      <c r="F196" s="25">
        <f t="shared" ref="F196:F208" si="83">B196-B195</f>
        <v>5</v>
      </c>
      <c r="G196" s="28">
        <f t="shared" ref="G196:G208" si="84">E196*F196</f>
        <v>1.8125</v>
      </c>
      <c r="H196" s="25"/>
      <c r="I196" s="18"/>
      <c r="J196" s="18"/>
      <c r="K196" s="28"/>
      <c r="L196" s="25"/>
      <c r="M196" s="28"/>
      <c r="N196" s="29"/>
      <c r="O196" s="29"/>
      <c r="P196" s="29"/>
      <c r="Q196" s="31"/>
      <c r="R196" s="30"/>
    </row>
    <row r="197" spans="2:18" x14ac:dyDescent="0.25">
      <c r="B197" s="18">
        <v>11</v>
      </c>
      <c r="C197" s="19">
        <v>0.13500000000000001</v>
      </c>
      <c r="D197" s="19"/>
      <c r="E197" s="28">
        <f t="shared" si="82"/>
        <v>0.2475</v>
      </c>
      <c r="F197" s="25">
        <f t="shared" si="83"/>
        <v>1</v>
      </c>
      <c r="G197" s="28">
        <f t="shared" si="84"/>
        <v>0.2475</v>
      </c>
      <c r="H197" s="25"/>
      <c r="I197" s="18"/>
      <c r="J197" s="18"/>
      <c r="K197" s="28"/>
      <c r="L197" s="25"/>
      <c r="M197" s="28"/>
      <c r="N197" s="29"/>
      <c r="O197" s="29"/>
      <c r="P197" s="29"/>
      <c r="Q197" s="31"/>
      <c r="R197" s="30"/>
    </row>
    <row r="198" spans="2:18" x14ac:dyDescent="0.25">
      <c r="B198" s="18">
        <v>12</v>
      </c>
      <c r="C198" s="19">
        <v>-0.15</v>
      </c>
      <c r="D198" s="19"/>
      <c r="E198" s="28">
        <f t="shared" si="82"/>
        <v>-7.4999999999999928E-3</v>
      </c>
      <c r="F198" s="25">
        <f t="shared" si="83"/>
        <v>1</v>
      </c>
      <c r="G198" s="28">
        <f t="shared" si="84"/>
        <v>-7.4999999999999928E-3</v>
      </c>
      <c r="H198" s="25"/>
      <c r="I198" s="18"/>
      <c r="J198" s="18"/>
      <c r="K198" s="28"/>
      <c r="L198" s="25"/>
      <c r="M198" s="28"/>
      <c r="N198" s="29"/>
      <c r="O198" s="29"/>
      <c r="P198" s="29"/>
      <c r="Q198" s="31"/>
      <c r="R198" s="30"/>
    </row>
    <row r="199" spans="2:18" x14ac:dyDescent="0.25">
      <c r="B199" s="18">
        <v>12.5</v>
      </c>
      <c r="C199" s="19">
        <v>-0.34100000000000003</v>
      </c>
      <c r="D199" s="19"/>
      <c r="E199" s="28">
        <f t="shared" si="82"/>
        <v>-0.2455</v>
      </c>
      <c r="F199" s="25">
        <f t="shared" si="83"/>
        <v>0.5</v>
      </c>
      <c r="G199" s="28">
        <f t="shared" si="84"/>
        <v>-0.12275</v>
      </c>
      <c r="H199" s="25"/>
      <c r="I199" s="18"/>
      <c r="J199" s="18"/>
      <c r="K199" s="28"/>
      <c r="L199" s="25"/>
      <c r="M199" s="28"/>
      <c r="N199" s="29"/>
      <c r="O199" s="29"/>
      <c r="P199" s="29"/>
      <c r="Q199" s="31"/>
      <c r="R199" s="30"/>
    </row>
    <row r="200" spans="2:18" x14ac:dyDescent="0.25">
      <c r="B200" s="18">
        <v>13</v>
      </c>
      <c r="C200" s="19">
        <v>-0.39500000000000002</v>
      </c>
      <c r="D200" s="19" t="s">
        <v>23</v>
      </c>
      <c r="E200" s="28">
        <f t="shared" si="82"/>
        <v>-0.36799999999999999</v>
      </c>
      <c r="F200" s="25">
        <f t="shared" si="83"/>
        <v>0.5</v>
      </c>
      <c r="G200" s="28">
        <f t="shared" si="84"/>
        <v>-0.184</v>
      </c>
      <c r="H200" s="25"/>
      <c r="I200" s="18"/>
      <c r="J200" s="18"/>
      <c r="K200" s="28"/>
      <c r="L200" s="25"/>
      <c r="M200" s="28"/>
      <c r="N200" s="29"/>
      <c r="O200" s="29"/>
      <c r="P200" s="29"/>
      <c r="Q200" s="31"/>
      <c r="R200" s="30"/>
    </row>
    <row r="201" spans="2:18" x14ac:dyDescent="0.25">
      <c r="B201" s="18">
        <v>13.5</v>
      </c>
      <c r="C201" s="19">
        <v>-0.34</v>
      </c>
      <c r="D201" s="19"/>
      <c r="E201" s="28">
        <f t="shared" si="82"/>
        <v>-0.36750000000000005</v>
      </c>
      <c r="F201" s="25">
        <f t="shared" si="83"/>
        <v>0.5</v>
      </c>
      <c r="G201" s="28">
        <f t="shared" si="84"/>
        <v>-0.18375000000000002</v>
      </c>
      <c r="H201" s="25"/>
      <c r="I201" s="18">
        <v>0</v>
      </c>
      <c r="J201" s="19">
        <v>0.37</v>
      </c>
      <c r="K201" s="28"/>
      <c r="L201" s="25"/>
      <c r="M201" s="28"/>
      <c r="N201" s="29"/>
      <c r="O201" s="29"/>
      <c r="P201" s="29"/>
      <c r="Q201" s="31"/>
      <c r="R201" s="30"/>
    </row>
    <row r="202" spans="2:18" x14ac:dyDescent="0.25">
      <c r="B202" s="18">
        <v>14</v>
      </c>
      <c r="C202" s="19">
        <v>-1.0999999999999999E-2</v>
      </c>
      <c r="D202" s="19"/>
      <c r="E202" s="28">
        <f t="shared" si="82"/>
        <v>-0.17550000000000002</v>
      </c>
      <c r="F202" s="25">
        <f t="shared" si="83"/>
        <v>0.5</v>
      </c>
      <c r="G202" s="28">
        <f t="shared" si="84"/>
        <v>-8.7750000000000009E-2</v>
      </c>
      <c r="H202" s="25"/>
      <c r="I202" s="18">
        <v>5</v>
      </c>
      <c r="J202" s="19">
        <v>0.36499999999999999</v>
      </c>
      <c r="K202" s="28">
        <f t="shared" ref="K202:K208" si="85">AVERAGE(J201,J202)</f>
        <v>0.36749999999999999</v>
      </c>
      <c r="L202" s="25">
        <f t="shared" ref="L202:L208" si="86">I202-I201</f>
        <v>5</v>
      </c>
      <c r="M202" s="28">
        <f t="shared" ref="M202:M208" si="87">L202*K202</f>
        <v>1.8374999999999999</v>
      </c>
      <c r="N202" s="33"/>
      <c r="O202" s="33"/>
      <c r="P202" s="33"/>
      <c r="Q202" s="31"/>
      <c r="R202" s="30"/>
    </row>
    <row r="203" spans="2:18" x14ac:dyDescent="0.25">
      <c r="B203" s="18">
        <v>16</v>
      </c>
      <c r="C203" s="19">
        <v>2.06</v>
      </c>
      <c r="D203" s="19" t="s">
        <v>22</v>
      </c>
      <c r="E203" s="28">
        <f t="shared" si="82"/>
        <v>1.0245</v>
      </c>
      <c r="F203" s="25">
        <f t="shared" si="83"/>
        <v>2</v>
      </c>
      <c r="G203" s="28">
        <f t="shared" si="84"/>
        <v>2.0489999999999999</v>
      </c>
      <c r="H203" s="25"/>
      <c r="I203" s="18">
        <v>6</v>
      </c>
      <c r="J203" s="19">
        <v>0.36</v>
      </c>
      <c r="K203" s="28">
        <f t="shared" si="85"/>
        <v>0.36249999999999999</v>
      </c>
      <c r="L203" s="25">
        <f t="shared" si="86"/>
        <v>1</v>
      </c>
      <c r="M203" s="28">
        <f t="shared" si="87"/>
        <v>0.36249999999999999</v>
      </c>
      <c r="N203" s="29"/>
      <c r="O203" s="29"/>
      <c r="P203" s="29"/>
      <c r="Q203" s="31"/>
      <c r="R203" s="30"/>
    </row>
    <row r="204" spans="2:18" x14ac:dyDescent="0.25">
      <c r="B204" s="18">
        <v>18</v>
      </c>
      <c r="C204" s="19">
        <v>2.052</v>
      </c>
      <c r="E204" s="28">
        <f t="shared" si="82"/>
        <v>2.056</v>
      </c>
      <c r="F204" s="25">
        <f t="shared" si="83"/>
        <v>2</v>
      </c>
      <c r="G204" s="28">
        <f t="shared" si="84"/>
        <v>4.1120000000000001</v>
      </c>
      <c r="H204" s="17"/>
      <c r="I204" s="66">
        <f>I203+(J203-J204)*1.5</f>
        <v>8.7899999999999991</v>
      </c>
      <c r="J204" s="67">
        <v>-1.5</v>
      </c>
      <c r="K204" s="28">
        <f t="shared" si="85"/>
        <v>-0.57000000000000006</v>
      </c>
      <c r="L204" s="25">
        <f t="shared" si="86"/>
        <v>2.7899999999999991</v>
      </c>
      <c r="M204" s="28">
        <f t="shared" si="87"/>
        <v>-1.5902999999999996</v>
      </c>
      <c r="N204" s="33"/>
      <c r="O204" s="33"/>
      <c r="P204" s="33"/>
      <c r="Q204" s="31"/>
      <c r="R204" s="30"/>
    </row>
    <row r="205" spans="2:18" x14ac:dyDescent="0.25">
      <c r="B205" s="18">
        <v>20</v>
      </c>
      <c r="C205" s="19">
        <v>0.14000000000000001</v>
      </c>
      <c r="D205" s="19"/>
      <c r="E205" s="28">
        <f t="shared" si="82"/>
        <v>1.0960000000000001</v>
      </c>
      <c r="F205" s="25">
        <f t="shared" si="83"/>
        <v>2</v>
      </c>
      <c r="G205" s="28">
        <f t="shared" si="84"/>
        <v>2.1920000000000002</v>
      </c>
      <c r="H205" s="17"/>
      <c r="I205" s="72">
        <f>I204+1.5</f>
        <v>10.29</v>
      </c>
      <c r="J205" s="73">
        <f>J204</f>
        <v>-1.5</v>
      </c>
      <c r="K205" s="28">
        <f t="shared" si="85"/>
        <v>-1.5</v>
      </c>
      <c r="L205" s="25">
        <f t="shared" si="86"/>
        <v>1.5</v>
      </c>
      <c r="M205" s="28">
        <f t="shared" si="87"/>
        <v>-2.25</v>
      </c>
      <c r="N205" s="33"/>
      <c r="O205" s="33"/>
      <c r="P205" s="33"/>
      <c r="Q205" s="31"/>
      <c r="R205" s="30"/>
    </row>
    <row r="206" spans="2:18" x14ac:dyDescent="0.25">
      <c r="B206" s="18">
        <v>25</v>
      </c>
      <c r="C206" s="19">
        <v>0.115</v>
      </c>
      <c r="D206" s="19"/>
      <c r="E206" s="28">
        <f t="shared" si="82"/>
        <v>0.1275</v>
      </c>
      <c r="F206" s="25">
        <f t="shared" si="83"/>
        <v>5</v>
      </c>
      <c r="G206" s="28">
        <f t="shared" si="84"/>
        <v>0.63749999999999996</v>
      </c>
      <c r="H206" s="17"/>
      <c r="I206" s="66">
        <f>I205+1.5</f>
        <v>11.79</v>
      </c>
      <c r="J206" s="67">
        <f>J204</f>
        <v>-1.5</v>
      </c>
      <c r="K206" s="28">
        <f t="shared" si="85"/>
        <v>-1.5</v>
      </c>
      <c r="L206" s="25">
        <f t="shared" si="86"/>
        <v>1.5</v>
      </c>
      <c r="M206" s="28">
        <f t="shared" si="87"/>
        <v>-2.25</v>
      </c>
      <c r="N206" s="29"/>
      <c r="O206" s="29"/>
      <c r="P206" s="29"/>
      <c r="R206" s="30"/>
    </row>
    <row r="207" spans="2:18" x14ac:dyDescent="0.25">
      <c r="B207" s="18">
        <v>28</v>
      </c>
      <c r="C207" s="19">
        <v>0.1</v>
      </c>
      <c r="D207" s="19"/>
      <c r="E207" s="28">
        <f t="shared" si="82"/>
        <v>0.10750000000000001</v>
      </c>
      <c r="F207" s="25">
        <f t="shared" si="83"/>
        <v>3</v>
      </c>
      <c r="G207" s="28">
        <f t="shared" si="84"/>
        <v>0.32250000000000001</v>
      </c>
      <c r="H207" s="17"/>
      <c r="I207" s="66">
        <f>I206+(J207-J206)*1.5</f>
        <v>13.889999999999999</v>
      </c>
      <c r="J207" s="70">
        <v>-0.1</v>
      </c>
      <c r="K207" s="28">
        <f t="shared" si="85"/>
        <v>-0.8</v>
      </c>
      <c r="L207" s="25">
        <f t="shared" si="86"/>
        <v>2.0999999999999996</v>
      </c>
      <c r="M207" s="28">
        <f t="shared" si="87"/>
        <v>-1.6799999999999997</v>
      </c>
      <c r="N207" s="29"/>
      <c r="O207" s="29"/>
      <c r="P207" s="29"/>
      <c r="R207" s="30"/>
    </row>
    <row r="208" spans="2:18" x14ac:dyDescent="0.25">
      <c r="B208" s="18">
        <v>30</v>
      </c>
      <c r="C208" s="19">
        <v>0.20100000000000001</v>
      </c>
      <c r="D208" s="19" t="s">
        <v>80</v>
      </c>
      <c r="E208" s="28">
        <f t="shared" si="82"/>
        <v>0.15050000000000002</v>
      </c>
      <c r="F208" s="25">
        <f t="shared" si="83"/>
        <v>2</v>
      </c>
      <c r="G208" s="28">
        <f t="shared" si="84"/>
        <v>0.30100000000000005</v>
      </c>
      <c r="H208" s="17"/>
      <c r="I208" s="18">
        <v>16</v>
      </c>
      <c r="J208" s="19">
        <v>2.06</v>
      </c>
      <c r="K208" s="28">
        <f t="shared" si="85"/>
        <v>0.98</v>
      </c>
      <c r="L208" s="25">
        <f t="shared" si="86"/>
        <v>2.1100000000000012</v>
      </c>
      <c r="M208" s="28">
        <f t="shared" si="87"/>
        <v>2.067800000000001</v>
      </c>
      <c r="N208" s="29"/>
      <c r="O208" s="29"/>
      <c r="P208" s="29"/>
      <c r="R208" s="30"/>
    </row>
    <row r="209" spans="2:18" x14ac:dyDescent="0.25">
      <c r="B209" s="18"/>
      <c r="C209" s="19"/>
      <c r="D209" s="19"/>
      <c r="E209" s="28"/>
      <c r="F209" s="25"/>
      <c r="G209" s="28"/>
      <c r="H209" s="25"/>
      <c r="I209" s="30"/>
      <c r="J209" s="32"/>
      <c r="K209" s="28"/>
      <c r="L209" s="25"/>
      <c r="M209" s="28"/>
      <c r="N209" s="29"/>
      <c r="O209" s="29"/>
      <c r="P209" s="29"/>
      <c r="Q209" s="31"/>
      <c r="R209" s="30"/>
    </row>
    <row r="210" spans="2:18" ht="15" x14ac:dyDescent="0.25">
      <c r="B210" s="17" t="s">
        <v>74</v>
      </c>
      <c r="C210" s="17"/>
      <c r="D210" s="77">
        <v>1</v>
      </c>
      <c r="E210" s="77"/>
      <c r="J210" s="22"/>
      <c r="K210" s="22"/>
      <c r="L210" s="22"/>
      <c r="M210" s="22"/>
      <c r="N210" s="23"/>
      <c r="O210" s="23"/>
      <c r="P210" s="23"/>
    </row>
    <row r="211" spans="2:18" x14ac:dyDescent="0.25">
      <c r="B211" s="18">
        <v>0</v>
      </c>
      <c r="C211" s="19">
        <v>0.30499999999999999</v>
      </c>
      <c r="D211" s="19" t="s">
        <v>80</v>
      </c>
      <c r="E211" s="25"/>
      <c r="F211" s="25"/>
      <c r="G211" s="25"/>
      <c r="H211" s="25"/>
      <c r="I211" s="26"/>
      <c r="J211" s="27"/>
      <c r="K211" s="28"/>
      <c r="L211" s="25"/>
      <c r="M211" s="28"/>
      <c r="N211" s="29"/>
      <c r="O211" s="29"/>
      <c r="P211" s="29"/>
      <c r="R211" s="30"/>
    </row>
    <row r="212" spans="2:18" x14ac:dyDescent="0.25">
      <c r="B212" s="18">
        <v>5</v>
      </c>
      <c r="C212" s="19">
        <v>0.31</v>
      </c>
      <c r="E212" s="28">
        <f>(C211+C212)/2</f>
        <v>0.3075</v>
      </c>
      <c r="F212" s="25">
        <f>B212-B211</f>
        <v>5</v>
      </c>
      <c r="G212" s="28">
        <f>E212*F212</f>
        <v>1.5375000000000001</v>
      </c>
      <c r="H212" s="25"/>
      <c r="I212" s="18"/>
      <c r="J212" s="18"/>
      <c r="K212" s="28"/>
      <c r="L212" s="25"/>
      <c r="M212" s="28"/>
      <c r="N212" s="29"/>
      <c r="O212" s="29"/>
      <c r="P212" s="29"/>
      <c r="Q212" s="31"/>
      <c r="R212" s="30"/>
    </row>
    <row r="213" spans="2:18" x14ac:dyDescent="0.25">
      <c r="B213" s="18">
        <v>10</v>
      </c>
      <c r="C213" s="19">
        <v>0.32</v>
      </c>
      <c r="D213" s="19" t="s">
        <v>24</v>
      </c>
      <c r="E213" s="28">
        <f t="shared" ref="E213:E224" si="88">(C212+C213)/2</f>
        <v>0.315</v>
      </c>
      <c r="F213" s="25">
        <f t="shared" ref="F213:F224" si="89">B213-B212</f>
        <v>5</v>
      </c>
      <c r="G213" s="28">
        <f t="shared" ref="G213:G224" si="90">E213*F213</f>
        <v>1.575</v>
      </c>
      <c r="H213" s="25"/>
      <c r="I213" s="18"/>
      <c r="J213" s="18"/>
      <c r="K213" s="28"/>
      <c r="L213" s="25"/>
      <c r="M213" s="28"/>
      <c r="N213" s="29"/>
      <c r="O213" s="29"/>
      <c r="P213" s="29"/>
      <c r="Q213" s="31"/>
      <c r="R213" s="30"/>
    </row>
    <row r="214" spans="2:18" x14ac:dyDescent="0.25">
      <c r="B214" s="18">
        <v>11</v>
      </c>
      <c r="C214" s="19">
        <v>-0.04</v>
      </c>
      <c r="D214" s="19"/>
      <c r="E214" s="28">
        <f t="shared" si="88"/>
        <v>0.14000000000000001</v>
      </c>
      <c r="F214" s="25">
        <f t="shared" si="89"/>
        <v>1</v>
      </c>
      <c r="G214" s="28">
        <f t="shared" si="90"/>
        <v>0.14000000000000001</v>
      </c>
      <c r="H214" s="25"/>
      <c r="I214" s="18"/>
      <c r="J214" s="18"/>
      <c r="K214" s="28"/>
      <c r="L214" s="25"/>
      <c r="M214" s="28"/>
      <c r="N214" s="29"/>
      <c r="O214" s="29"/>
      <c r="P214" s="29"/>
      <c r="Q214" s="31"/>
      <c r="R214" s="30"/>
    </row>
    <row r="215" spans="2:18" x14ac:dyDescent="0.25">
      <c r="B215" s="18">
        <v>12</v>
      </c>
      <c r="C215" s="19">
        <v>-0.19500000000000001</v>
      </c>
      <c r="D215" s="19"/>
      <c r="E215" s="28">
        <f t="shared" si="88"/>
        <v>-0.11750000000000001</v>
      </c>
      <c r="F215" s="25">
        <f t="shared" si="89"/>
        <v>1</v>
      </c>
      <c r="G215" s="28">
        <f t="shared" si="90"/>
        <v>-0.11750000000000001</v>
      </c>
      <c r="H215" s="25"/>
      <c r="I215" s="18"/>
      <c r="J215" s="18"/>
      <c r="K215" s="28"/>
      <c r="L215" s="25"/>
      <c r="M215" s="28"/>
      <c r="N215" s="29"/>
      <c r="O215" s="29"/>
      <c r="P215" s="29"/>
      <c r="Q215" s="31"/>
      <c r="R215" s="30"/>
    </row>
    <row r="216" spans="2:18" x14ac:dyDescent="0.25">
      <c r="B216" s="18">
        <v>13</v>
      </c>
      <c r="C216" s="19">
        <v>-0.38500000000000001</v>
      </c>
      <c r="D216" s="19"/>
      <c r="E216" s="28">
        <f t="shared" si="88"/>
        <v>-0.29000000000000004</v>
      </c>
      <c r="F216" s="25">
        <f t="shared" si="89"/>
        <v>1</v>
      </c>
      <c r="G216" s="28">
        <f t="shared" si="90"/>
        <v>-0.29000000000000004</v>
      </c>
      <c r="H216" s="25"/>
      <c r="I216" s="18"/>
      <c r="J216" s="18"/>
      <c r="K216" s="28"/>
      <c r="L216" s="25"/>
      <c r="M216" s="28"/>
      <c r="N216" s="29"/>
      <c r="O216" s="29"/>
      <c r="P216" s="29"/>
      <c r="Q216" s="31"/>
      <c r="R216" s="30"/>
    </row>
    <row r="217" spans="2:18" x14ac:dyDescent="0.25">
      <c r="B217" s="18">
        <v>14</v>
      </c>
      <c r="C217" s="19">
        <v>-0.43</v>
      </c>
      <c r="D217" s="19" t="s">
        <v>23</v>
      </c>
      <c r="E217" s="28">
        <f t="shared" si="88"/>
        <v>-0.40749999999999997</v>
      </c>
      <c r="F217" s="25">
        <f t="shared" si="89"/>
        <v>1</v>
      </c>
      <c r="G217" s="28">
        <f t="shared" si="90"/>
        <v>-0.40749999999999997</v>
      </c>
      <c r="H217" s="25"/>
      <c r="I217" s="18"/>
      <c r="J217" s="18"/>
      <c r="K217" s="28"/>
      <c r="L217" s="25"/>
      <c r="M217" s="28"/>
      <c r="N217" s="29"/>
      <c r="O217" s="29"/>
      <c r="P217" s="29"/>
      <c r="Q217" s="31"/>
      <c r="R217" s="30"/>
    </row>
    <row r="218" spans="2:18" x14ac:dyDescent="0.25">
      <c r="B218" s="18">
        <v>15</v>
      </c>
      <c r="C218" s="19">
        <v>-0.39</v>
      </c>
      <c r="D218" s="19"/>
      <c r="E218" s="28">
        <f t="shared" si="88"/>
        <v>-0.41000000000000003</v>
      </c>
      <c r="F218" s="25">
        <f t="shared" si="89"/>
        <v>1</v>
      </c>
      <c r="G218" s="28">
        <f t="shared" si="90"/>
        <v>-0.41000000000000003</v>
      </c>
      <c r="H218" s="25"/>
      <c r="I218" s="18">
        <v>0</v>
      </c>
      <c r="J218" s="19">
        <v>0.30499999999999999</v>
      </c>
      <c r="K218" s="28"/>
      <c r="L218" s="25"/>
      <c r="M218" s="28"/>
      <c r="N218" s="29"/>
      <c r="O218" s="29"/>
      <c r="P218" s="29"/>
      <c r="Q218" s="31"/>
      <c r="R218" s="30"/>
    </row>
    <row r="219" spans="2:18" x14ac:dyDescent="0.25">
      <c r="B219" s="18">
        <v>16</v>
      </c>
      <c r="C219" s="19">
        <v>-0.2</v>
      </c>
      <c r="D219" s="19"/>
      <c r="E219" s="28">
        <f t="shared" si="88"/>
        <v>-0.29500000000000004</v>
      </c>
      <c r="F219" s="25">
        <f t="shared" si="89"/>
        <v>1</v>
      </c>
      <c r="G219" s="28">
        <f t="shared" si="90"/>
        <v>-0.29500000000000004</v>
      </c>
      <c r="H219" s="25"/>
      <c r="I219" s="18">
        <v>5</v>
      </c>
      <c r="J219" s="19">
        <v>0.31</v>
      </c>
      <c r="K219" s="28">
        <f t="shared" ref="K219:K224" si="91">AVERAGE(J218,J219)</f>
        <v>0.3075</v>
      </c>
      <c r="L219" s="25">
        <f t="shared" ref="L219:L224" si="92">I219-I218</f>
        <v>5</v>
      </c>
      <c r="M219" s="28">
        <f t="shared" ref="M219:M224" si="93">L219*K219</f>
        <v>1.5375000000000001</v>
      </c>
      <c r="N219" s="33"/>
      <c r="O219" s="33"/>
      <c r="P219" s="33"/>
      <c r="Q219" s="31"/>
      <c r="R219" s="30"/>
    </row>
    <row r="220" spans="2:18" x14ac:dyDescent="0.25">
      <c r="B220" s="18">
        <v>18</v>
      </c>
      <c r="C220" s="19">
        <v>1.909</v>
      </c>
      <c r="D220" s="19" t="s">
        <v>22</v>
      </c>
      <c r="E220" s="28">
        <f t="shared" si="88"/>
        <v>0.85450000000000004</v>
      </c>
      <c r="F220" s="25">
        <f t="shared" si="89"/>
        <v>2</v>
      </c>
      <c r="G220" s="28">
        <f t="shared" si="90"/>
        <v>1.7090000000000001</v>
      </c>
      <c r="H220" s="25"/>
      <c r="I220" s="18">
        <v>8</v>
      </c>
      <c r="J220" s="19">
        <v>0.32</v>
      </c>
      <c r="K220" s="28">
        <f t="shared" si="91"/>
        <v>0.315</v>
      </c>
      <c r="L220" s="25">
        <f t="shared" si="92"/>
        <v>3</v>
      </c>
      <c r="M220" s="28">
        <f t="shared" si="93"/>
        <v>0.94500000000000006</v>
      </c>
      <c r="N220" s="29"/>
      <c r="O220" s="29"/>
      <c r="P220" s="29"/>
      <c r="Q220" s="31"/>
      <c r="R220" s="30"/>
    </row>
    <row r="221" spans="2:18" x14ac:dyDescent="0.25">
      <c r="B221" s="18">
        <v>20</v>
      </c>
      <c r="C221" s="19">
        <v>1.905</v>
      </c>
      <c r="D221" s="19"/>
      <c r="E221" s="28">
        <f t="shared" si="88"/>
        <v>1.907</v>
      </c>
      <c r="F221" s="25">
        <f t="shared" si="89"/>
        <v>2</v>
      </c>
      <c r="G221" s="28">
        <f t="shared" si="90"/>
        <v>3.8140000000000001</v>
      </c>
      <c r="H221" s="17"/>
      <c r="I221" s="66">
        <f>I220+(J220-J221)*1.5</f>
        <v>10.73</v>
      </c>
      <c r="J221" s="67">
        <v>-1.5</v>
      </c>
      <c r="K221" s="28">
        <f t="shared" si="91"/>
        <v>-0.59</v>
      </c>
      <c r="L221" s="25">
        <f t="shared" si="92"/>
        <v>2.7300000000000004</v>
      </c>
      <c r="M221" s="28">
        <f t="shared" si="93"/>
        <v>-1.6107000000000002</v>
      </c>
      <c r="N221" s="33"/>
      <c r="O221" s="33"/>
      <c r="P221" s="33"/>
      <c r="Q221" s="31"/>
      <c r="R221" s="30"/>
    </row>
    <row r="222" spans="2:18" x14ac:dyDescent="0.25">
      <c r="B222" s="18">
        <v>22</v>
      </c>
      <c r="C222" s="19">
        <v>0.36</v>
      </c>
      <c r="E222" s="28">
        <f t="shared" si="88"/>
        <v>1.1325000000000001</v>
      </c>
      <c r="F222" s="25">
        <f t="shared" si="89"/>
        <v>2</v>
      </c>
      <c r="G222" s="28">
        <f t="shared" si="90"/>
        <v>2.2650000000000001</v>
      </c>
      <c r="H222" s="17"/>
      <c r="I222" s="72">
        <f>I221+1.5</f>
        <v>12.23</v>
      </c>
      <c r="J222" s="73">
        <f>J221</f>
        <v>-1.5</v>
      </c>
      <c r="K222" s="28">
        <f t="shared" si="91"/>
        <v>-1.5</v>
      </c>
      <c r="L222" s="25">
        <f t="shared" si="92"/>
        <v>1.5</v>
      </c>
      <c r="M222" s="28">
        <f t="shared" si="93"/>
        <v>-2.25</v>
      </c>
      <c r="N222" s="33"/>
      <c r="O222" s="33"/>
      <c r="P222" s="33"/>
      <c r="Q222" s="31"/>
      <c r="R222" s="30"/>
    </row>
    <row r="223" spans="2:18" x14ac:dyDescent="0.25">
      <c r="B223" s="18">
        <v>25</v>
      </c>
      <c r="C223" s="19">
        <v>0.35499999999999998</v>
      </c>
      <c r="D223" s="19"/>
      <c r="E223" s="28">
        <f t="shared" si="88"/>
        <v>0.35749999999999998</v>
      </c>
      <c r="F223" s="25">
        <f t="shared" si="89"/>
        <v>3</v>
      </c>
      <c r="G223" s="28">
        <f t="shared" si="90"/>
        <v>1.0725</v>
      </c>
      <c r="H223" s="17"/>
      <c r="I223" s="66">
        <f>I222+1.5</f>
        <v>13.73</v>
      </c>
      <c r="J223" s="67">
        <f>J221</f>
        <v>-1.5</v>
      </c>
      <c r="K223" s="28">
        <f t="shared" si="91"/>
        <v>-1.5</v>
      </c>
      <c r="L223" s="25">
        <f t="shared" si="92"/>
        <v>1.5</v>
      </c>
      <c r="M223" s="28">
        <f t="shared" si="93"/>
        <v>-2.25</v>
      </c>
      <c r="N223" s="29"/>
      <c r="O223" s="29"/>
      <c r="P223" s="29"/>
      <c r="R223" s="30"/>
    </row>
    <row r="224" spans="2:18" x14ac:dyDescent="0.25">
      <c r="B224" s="18">
        <v>30</v>
      </c>
      <c r="C224" s="19">
        <v>0.35</v>
      </c>
      <c r="D224" s="19" t="s">
        <v>80</v>
      </c>
      <c r="E224" s="28">
        <f t="shared" si="88"/>
        <v>0.35249999999999998</v>
      </c>
      <c r="F224" s="25">
        <f t="shared" si="89"/>
        <v>5</v>
      </c>
      <c r="G224" s="28">
        <f t="shared" si="90"/>
        <v>1.7625</v>
      </c>
      <c r="H224" s="17"/>
      <c r="I224" s="66">
        <f>I223+(J224-J223)*1.5</f>
        <v>15.605</v>
      </c>
      <c r="J224" s="70">
        <v>-0.25</v>
      </c>
      <c r="K224" s="28">
        <f t="shared" si="91"/>
        <v>-0.875</v>
      </c>
      <c r="L224" s="25">
        <f t="shared" si="92"/>
        <v>1.875</v>
      </c>
      <c r="M224" s="28">
        <f t="shared" si="93"/>
        <v>-1.640625</v>
      </c>
      <c r="N224" s="29"/>
      <c r="O224" s="29"/>
      <c r="P224" s="29"/>
      <c r="R224" s="30"/>
    </row>
    <row r="225" spans="2:18" ht="15" x14ac:dyDescent="0.25">
      <c r="B225" s="17" t="s">
        <v>74</v>
      </c>
      <c r="C225" s="17"/>
      <c r="D225" s="77">
        <v>1.1000000000000001</v>
      </c>
      <c r="E225" s="77"/>
      <c r="J225" s="22"/>
      <c r="K225" s="22"/>
      <c r="L225" s="22"/>
      <c r="M225" s="22"/>
      <c r="N225" s="23"/>
      <c r="O225" s="23"/>
      <c r="P225" s="23"/>
    </row>
    <row r="226" spans="2:18" x14ac:dyDescent="0.25">
      <c r="B226" s="18">
        <v>0</v>
      </c>
      <c r="C226" s="19">
        <v>0.31900000000000001</v>
      </c>
      <c r="D226" s="19" t="s">
        <v>114</v>
      </c>
      <c r="E226" s="25"/>
      <c r="F226" s="25"/>
      <c r="G226" s="25"/>
      <c r="H226" s="25"/>
      <c r="I226" s="26"/>
      <c r="J226" s="27"/>
      <c r="K226" s="28"/>
      <c r="L226" s="25"/>
      <c r="M226" s="28"/>
      <c r="N226" s="29"/>
      <c r="O226" s="29"/>
      <c r="P226" s="29"/>
      <c r="R226" s="30"/>
    </row>
    <row r="227" spans="2:18" x14ac:dyDescent="0.25">
      <c r="B227" s="18">
        <v>5</v>
      </c>
      <c r="C227" s="19">
        <v>0.315</v>
      </c>
      <c r="D227" s="19"/>
      <c r="E227" s="28">
        <f>(C226+C227)/2</f>
        <v>0.317</v>
      </c>
      <c r="F227" s="25">
        <f>B227-B226</f>
        <v>5</v>
      </c>
      <c r="G227" s="28">
        <f>E227*F227</f>
        <v>1.585</v>
      </c>
      <c r="H227" s="25"/>
      <c r="I227" s="18"/>
      <c r="J227" s="18"/>
      <c r="K227" s="28"/>
      <c r="L227" s="25"/>
      <c r="M227" s="28"/>
      <c r="N227" s="29"/>
      <c r="O227" s="29"/>
      <c r="P227" s="29"/>
      <c r="Q227" s="31"/>
      <c r="R227" s="30"/>
    </row>
    <row r="228" spans="2:18" x14ac:dyDescent="0.25">
      <c r="B228" s="18">
        <v>10</v>
      </c>
      <c r="C228" s="19">
        <v>0.309</v>
      </c>
      <c r="D228" s="19" t="s">
        <v>24</v>
      </c>
      <c r="E228" s="28">
        <f t="shared" ref="E228:E239" si="94">(C227+C228)/2</f>
        <v>0.312</v>
      </c>
      <c r="F228" s="25">
        <f t="shared" ref="F228:F239" si="95">B228-B227</f>
        <v>5</v>
      </c>
      <c r="G228" s="28">
        <f t="shared" ref="G228:G239" si="96">E228*F228</f>
        <v>1.56</v>
      </c>
      <c r="H228" s="25"/>
      <c r="I228" s="18"/>
      <c r="J228" s="18"/>
      <c r="K228" s="28"/>
      <c r="L228" s="25"/>
      <c r="M228" s="28"/>
      <c r="N228" s="29"/>
      <c r="O228" s="29"/>
      <c r="P228" s="29"/>
      <c r="Q228" s="31"/>
      <c r="R228" s="30"/>
    </row>
    <row r="229" spans="2:18" x14ac:dyDescent="0.25">
      <c r="B229" s="18">
        <v>11</v>
      </c>
      <c r="C229" s="19">
        <v>0.06</v>
      </c>
      <c r="D229" s="19"/>
      <c r="E229" s="28">
        <f t="shared" si="94"/>
        <v>0.1845</v>
      </c>
      <c r="F229" s="25">
        <f t="shared" si="95"/>
        <v>1</v>
      </c>
      <c r="G229" s="28">
        <f t="shared" si="96"/>
        <v>0.1845</v>
      </c>
      <c r="H229" s="25"/>
      <c r="I229" s="18"/>
      <c r="J229" s="18"/>
      <c r="K229" s="28"/>
      <c r="L229" s="25"/>
      <c r="M229" s="28"/>
      <c r="N229" s="29"/>
      <c r="O229" s="29"/>
      <c r="P229" s="29"/>
      <c r="Q229" s="31"/>
      <c r="R229" s="30"/>
    </row>
    <row r="230" spans="2:18" x14ac:dyDescent="0.25">
      <c r="B230" s="18">
        <v>12</v>
      </c>
      <c r="C230" s="19">
        <v>-0.16500000000000001</v>
      </c>
      <c r="D230" s="19"/>
      <c r="E230" s="28">
        <f t="shared" si="94"/>
        <v>-5.2500000000000005E-2</v>
      </c>
      <c r="F230" s="25">
        <f t="shared" si="95"/>
        <v>1</v>
      </c>
      <c r="G230" s="28">
        <f t="shared" si="96"/>
        <v>-5.2500000000000005E-2</v>
      </c>
      <c r="H230" s="25"/>
      <c r="I230" s="18"/>
      <c r="J230" s="18"/>
      <c r="K230" s="28"/>
      <c r="L230" s="25"/>
      <c r="M230" s="28"/>
      <c r="N230" s="29"/>
      <c r="O230" s="29"/>
      <c r="P230" s="29"/>
      <c r="Q230" s="31"/>
      <c r="R230" s="30"/>
    </row>
    <row r="231" spans="2:18" x14ac:dyDescent="0.25">
      <c r="B231" s="18">
        <v>13</v>
      </c>
      <c r="C231" s="19">
        <v>-0.34</v>
      </c>
      <c r="D231" s="19"/>
      <c r="E231" s="28">
        <f t="shared" si="94"/>
        <v>-0.2525</v>
      </c>
      <c r="F231" s="25">
        <f t="shared" si="95"/>
        <v>1</v>
      </c>
      <c r="G231" s="28">
        <f t="shared" si="96"/>
        <v>-0.2525</v>
      </c>
      <c r="H231" s="25"/>
      <c r="I231" s="18"/>
      <c r="J231" s="18"/>
      <c r="K231" s="28"/>
      <c r="L231" s="25"/>
      <c r="M231" s="28"/>
      <c r="N231" s="29"/>
      <c r="O231" s="29"/>
      <c r="P231" s="29"/>
      <c r="Q231" s="31"/>
      <c r="R231" s="30"/>
    </row>
    <row r="232" spans="2:18" x14ac:dyDescent="0.25">
      <c r="B232" s="18">
        <v>14</v>
      </c>
      <c r="C232" s="19">
        <v>-0.39</v>
      </c>
      <c r="D232" s="19" t="s">
        <v>23</v>
      </c>
      <c r="E232" s="28">
        <f t="shared" si="94"/>
        <v>-0.36499999999999999</v>
      </c>
      <c r="F232" s="25">
        <f t="shared" si="95"/>
        <v>1</v>
      </c>
      <c r="G232" s="28">
        <f t="shared" si="96"/>
        <v>-0.36499999999999999</v>
      </c>
      <c r="H232" s="25"/>
      <c r="I232" s="18"/>
      <c r="J232" s="18"/>
      <c r="K232" s="28"/>
      <c r="L232" s="25"/>
      <c r="M232" s="28"/>
      <c r="N232" s="29"/>
      <c r="O232" s="29"/>
      <c r="P232" s="29"/>
      <c r="Q232" s="31"/>
      <c r="R232" s="30"/>
    </row>
    <row r="233" spans="2:18" x14ac:dyDescent="0.25">
      <c r="B233" s="18">
        <v>15</v>
      </c>
      <c r="C233" s="19">
        <v>-0.33100000000000002</v>
      </c>
      <c r="D233" s="19"/>
      <c r="E233" s="28">
        <f t="shared" si="94"/>
        <v>-0.36050000000000004</v>
      </c>
      <c r="F233" s="25">
        <f t="shared" si="95"/>
        <v>1</v>
      </c>
      <c r="G233" s="28">
        <f t="shared" si="96"/>
        <v>-0.36050000000000004</v>
      </c>
      <c r="H233" s="25"/>
      <c r="I233" s="18">
        <v>0</v>
      </c>
      <c r="J233" s="19">
        <v>0.31900000000000001</v>
      </c>
      <c r="K233" s="28"/>
      <c r="L233" s="25"/>
      <c r="M233" s="28"/>
      <c r="N233" s="29"/>
      <c r="O233" s="29"/>
      <c r="P233" s="29"/>
      <c r="Q233" s="31"/>
      <c r="R233" s="30"/>
    </row>
    <row r="234" spans="2:18" x14ac:dyDescent="0.25">
      <c r="B234" s="18">
        <v>16</v>
      </c>
      <c r="C234" s="19">
        <v>-0.16600000000000001</v>
      </c>
      <c r="D234" s="19"/>
      <c r="E234" s="28">
        <f t="shared" si="94"/>
        <v>-0.2485</v>
      </c>
      <c r="F234" s="25">
        <f t="shared" si="95"/>
        <v>1</v>
      </c>
      <c r="G234" s="28">
        <f t="shared" si="96"/>
        <v>-0.2485</v>
      </c>
      <c r="H234" s="25"/>
      <c r="I234" s="18">
        <v>5</v>
      </c>
      <c r="J234" s="19">
        <v>0.315</v>
      </c>
      <c r="K234" s="28">
        <f t="shared" ref="K234:K239" si="97">AVERAGE(J233,J234)</f>
        <v>0.317</v>
      </c>
      <c r="L234" s="25">
        <f t="shared" ref="L234:L239" si="98">I234-I233</f>
        <v>5</v>
      </c>
      <c r="M234" s="28">
        <f t="shared" ref="M234:M239" si="99">L234*K234</f>
        <v>1.585</v>
      </c>
      <c r="N234" s="33"/>
      <c r="O234" s="33"/>
      <c r="P234" s="33"/>
      <c r="Q234" s="31"/>
      <c r="R234" s="30"/>
    </row>
    <row r="235" spans="2:18" x14ac:dyDescent="0.25">
      <c r="B235" s="18">
        <v>18</v>
      </c>
      <c r="C235" s="19">
        <v>1.8</v>
      </c>
      <c r="D235" s="19"/>
      <c r="E235" s="28">
        <f t="shared" si="94"/>
        <v>0.81700000000000006</v>
      </c>
      <c r="F235" s="25">
        <f t="shared" si="95"/>
        <v>2</v>
      </c>
      <c r="G235" s="28">
        <f t="shared" si="96"/>
        <v>1.6340000000000001</v>
      </c>
      <c r="H235" s="25"/>
      <c r="I235" s="18">
        <v>7.8</v>
      </c>
      <c r="J235" s="19">
        <v>0.309</v>
      </c>
      <c r="K235" s="28">
        <f t="shared" si="97"/>
        <v>0.312</v>
      </c>
      <c r="L235" s="25">
        <f t="shared" si="98"/>
        <v>2.8</v>
      </c>
      <c r="M235" s="28">
        <f t="shared" si="99"/>
        <v>0.87359999999999993</v>
      </c>
      <c r="N235" s="29"/>
      <c r="O235" s="29"/>
      <c r="P235" s="29"/>
      <c r="Q235" s="31"/>
      <c r="R235" s="30"/>
    </row>
    <row r="236" spans="2:18" x14ac:dyDescent="0.25">
      <c r="B236" s="18">
        <v>20</v>
      </c>
      <c r="C236" s="19">
        <v>1.7949999999999999</v>
      </c>
      <c r="D236" s="19" t="s">
        <v>22</v>
      </c>
      <c r="E236" s="28">
        <f t="shared" si="94"/>
        <v>1.7974999999999999</v>
      </c>
      <c r="F236" s="25">
        <f t="shared" si="95"/>
        <v>2</v>
      </c>
      <c r="G236" s="28">
        <f t="shared" si="96"/>
        <v>3.5949999999999998</v>
      </c>
      <c r="H236" s="17"/>
      <c r="I236" s="66">
        <f>I235+(J235-J236)*1.5</f>
        <v>10.513500000000001</v>
      </c>
      <c r="J236" s="67">
        <v>-1.5</v>
      </c>
      <c r="K236" s="28">
        <f t="shared" si="97"/>
        <v>-0.59550000000000003</v>
      </c>
      <c r="L236" s="25">
        <f t="shared" si="98"/>
        <v>2.7135000000000007</v>
      </c>
      <c r="M236" s="28">
        <f t="shared" si="99"/>
        <v>-1.6158892500000004</v>
      </c>
      <c r="N236" s="33"/>
      <c r="O236" s="33"/>
      <c r="P236" s="33"/>
      <c r="Q236" s="31"/>
      <c r="R236" s="30"/>
    </row>
    <row r="237" spans="2:18" x14ac:dyDescent="0.25">
      <c r="B237" s="18">
        <v>22</v>
      </c>
      <c r="C237" s="19">
        <v>0.34</v>
      </c>
      <c r="D237" s="19" t="s">
        <v>117</v>
      </c>
      <c r="E237" s="28">
        <f t="shared" si="94"/>
        <v>1.0674999999999999</v>
      </c>
      <c r="F237" s="25">
        <f t="shared" si="95"/>
        <v>2</v>
      </c>
      <c r="G237" s="28">
        <f t="shared" si="96"/>
        <v>2.1349999999999998</v>
      </c>
      <c r="H237" s="17"/>
      <c r="I237" s="72">
        <f>I236+1.5</f>
        <v>12.013500000000001</v>
      </c>
      <c r="J237" s="73">
        <f>J236</f>
        <v>-1.5</v>
      </c>
      <c r="K237" s="28">
        <f t="shared" si="97"/>
        <v>-1.5</v>
      </c>
      <c r="L237" s="25">
        <f t="shared" si="98"/>
        <v>1.5</v>
      </c>
      <c r="M237" s="28">
        <f t="shared" si="99"/>
        <v>-2.25</v>
      </c>
      <c r="N237" s="33"/>
      <c r="O237" s="33"/>
      <c r="P237" s="33"/>
      <c r="Q237" s="31"/>
      <c r="R237" s="30"/>
    </row>
    <row r="238" spans="2:18" x14ac:dyDescent="0.25">
      <c r="B238" s="18">
        <v>25</v>
      </c>
      <c r="C238" s="19">
        <v>0.33500000000000002</v>
      </c>
      <c r="D238" s="19"/>
      <c r="E238" s="28">
        <f t="shared" si="94"/>
        <v>0.33750000000000002</v>
      </c>
      <c r="F238" s="25">
        <f t="shared" si="95"/>
        <v>3</v>
      </c>
      <c r="G238" s="28">
        <f t="shared" si="96"/>
        <v>1.0125000000000002</v>
      </c>
      <c r="H238" s="17"/>
      <c r="I238" s="66">
        <f>I237+1.5</f>
        <v>13.513500000000001</v>
      </c>
      <c r="J238" s="67">
        <f>J236</f>
        <v>-1.5</v>
      </c>
      <c r="K238" s="28">
        <f t="shared" si="97"/>
        <v>-1.5</v>
      </c>
      <c r="L238" s="25">
        <f t="shared" si="98"/>
        <v>1.5</v>
      </c>
      <c r="M238" s="28">
        <f t="shared" si="99"/>
        <v>-2.25</v>
      </c>
      <c r="N238" s="29"/>
      <c r="O238" s="29"/>
      <c r="P238" s="29"/>
      <c r="R238" s="30"/>
    </row>
    <row r="239" spans="2:18" x14ac:dyDescent="0.25">
      <c r="B239" s="18">
        <v>30</v>
      </c>
      <c r="C239" s="19">
        <v>0.33</v>
      </c>
      <c r="D239" s="19"/>
      <c r="E239" s="28">
        <f t="shared" si="94"/>
        <v>0.33250000000000002</v>
      </c>
      <c r="F239" s="25">
        <f t="shared" si="95"/>
        <v>5</v>
      </c>
      <c r="G239" s="28">
        <f t="shared" si="96"/>
        <v>1.6625000000000001</v>
      </c>
      <c r="H239" s="17"/>
      <c r="I239" s="66">
        <f>I238+(J239-J238)*1.5</f>
        <v>15.388500000000001</v>
      </c>
      <c r="J239" s="70">
        <v>-0.25</v>
      </c>
      <c r="K239" s="28">
        <f t="shared" si="97"/>
        <v>-0.875</v>
      </c>
      <c r="L239" s="25">
        <f t="shared" si="98"/>
        <v>1.875</v>
      </c>
      <c r="M239" s="28">
        <f t="shared" si="99"/>
        <v>-1.640625</v>
      </c>
      <c r="N239" s="29"/>
      <c r="O239" s="29"/>
      <c r="P239" s="29"/>
      <c r="R239" s="30"/>
    </row>
    <row r="240" spans="2:18" x14ac:dyDescent="0.25">
      <c r="B240" s="26"/>
      <c r="C240" s="39"/>
      <c r="D240" s="39"/>
      <c r="E240" s="28"/>
      <c r="F240" s="25"/>
      <c r="G240" s="28"/>
      <c r="I240" s="27"/>
      <c r="J240" s="19"/>
      <c r="K240" s="28"/>
      <c r="L240" s="25"/>
      <c r="M240" s="28"/>
      <c r="N240" s="29"/>
      <c r="O240" s="29"/>
      <c r="P240" s="29"/>
      <c r="R240" s="30"/>
    </row>
    <row r="241" spans="2:18" ht="15" x14ac:dyDescent="0.25">
      <c r="B241" s="17" t="s">
        <v>74</v>
      </c>
      <c r="C241" s="17"/>
      <c r="D241" s="77">
        <v>1.2</v>
      </c>
      <c r="E241" s="77"/>
      <c r="J241" s="22"/>
      <c r="K241" s="22"/>
      <c r="L241" s="22"/>
      <c r="M241" s="22"/>
      <c r="N241" s="23"/>
      <c r="O241" s="23"/>
      <c r="P241" s="23"/>
    </row>
    <row r="242" spans="2:18" x14ac:dyDescent="0.25">
      <c r="B242" s="18">
        <v>0</v>
      </c>
      <c r="C242" s="19">
        <v>0.311</v>
      </c>
      <c r="D242" s="19" t="s">
        <v>80</v>
      </c>
      <c r="E242" s="25"/>
      <c r="F242" s="25"/>
      <c r="G242" s="25"/>
      <c r="H242" s="25"/>
      <c r="I242" s="26"/>
      <c r="J242" s="27"/>
      <c r="K242" s="28"/>
      <c r="L242" s="25"/>
      <c r="M242" s="28"/>
      <c r="N242" s="29"/>
      <c r="O242" s="29"/>
      <c r="P242" s="29"/>
      <c r="R242" s="30"/>
    </row>
    <row r="243" spans="2:18" x14ac:dyDescent="0.25">
      <c r="B243" s="18">
        <v>5</v>
      </c>
      <c r="C243" s="19">
        <v>0.30099999999999999</v>
      </c>
      <c r="D243" s="19"/>
      <c r="E243" s="28">
        <f>(C242+C243)/2</f>
        <v>0.30599999999999999</v>
      </c>
      <c r="F243" s="25">
        <f>B243-B242</f>
        <v>5</v>
      </c>
      <c r="G243" s="28">
        <f>E243*F243</f>
        <v>1.53</v>
      </c>
      <c r="H243" s="25"/>
      <c r="I243" s="18"/>
      <c r="J243" s="18"/>
      <c r="K243" s="28"/>
      <c r="L243" s="25"/>
      <c r="M243" s="28"/>
      <c r="N243" s="29"/>
      <c r="O243" s="29"/>
      <c r="P243" s="29"/>
      <c r="Q243" s="31"/>
      <c r="R243" s="30"/>
    </row>
    <row r="244" spans="2:18" x14ac:dyDescent="0.25">
      <c r="B244" s="18">
        <v>10</v>
      </c>
      <c r="C244" s="19">
        <v>0.29599999999999999</v>
      </c>
      <c r="D244" s="19" t="s">
        <v>24</v>
      </c>
      <c r="E244" s="28">
        <f t="shared" ref="E244:E257" si="100">(C243+C244)/2</f>
        <v>0.29849999999999999</v>
      </c>
      <c r="F244" s="25">
        <f t="shared" ref="F244:F257" si="101">B244-B243</f>
        <v>5</v>
      </c>
      <c r="G244" s="28">
        <f t="shared" ref="G244:G257" si="102">E244*F244</f>
        <v>1.4924999999999999</v>
      </c>
      <c r="H244" s="25"/>
      <c r="I244" s="18"/>
      <c r="J244" s="18"/>
      <c r="K244" s="28"/>
      <c r="L244" s="25"/>
      <c r="M244" s="28"/>
      <c r="N244" s="29"/>
      <c r="O244" s="29"/>
      <c r="P244" s="29"/>
      <c r="Q244" s="31"/>
      <c r="R244" s="30"/>
    </row>
    <row r="245" spans="2:18" x14ac:dyDescent="0.25">
      <c r="B245" s="18">
        <v>11</v>
      </c>
      <c r="C245" s="19">
        <v>-0.154</v>
      </c>
      <c r="D245" s="19"/>
      <c r="E245" s="28">
        <f t="shared" si="100"/>
        <v>7.0999999999999994E-2</v>
      </c>
      <c r="F245" s="25">
        <f t="shared" si="101"/>
        <v>1</v>
      </c>
      <c r="G245" s="28">
        <f t="shared" si="102"/>
        <v>7.0999999999999994E-2</v>
      </c>
      <c r="H245" s="25"/>
      <c r="I245" s="18"/>
      <c r="J245" s="18"/>
      <c r="K245" s="28"/>
      <c r="L245" s="25"/>
      <c r="M245" s="28"/>
      <c r="N245" s="29"/>
      <c r="O245" s="29"/>
      <c r="P245" s="29"/>
      <c r="Q245" s="31"/>
      <c r="R245" s="30"/>
    </row>
    <row r="246" spans="2:18" x14ac:dyDescent="0.25">
      <c r="B246" s="18">
        <v>12</v>
      </c>
      <c r="C246" s="19">
        <v>-0.42399999999999999</v>
      </c>
      <c r="D246" s="19"/>
      <c r="E246" s="28">
        <f t="shared" si="100"/>
        <v>-0.28899999999999998</v>
      </c>
      <c r="F246" s="25">
        <f t="shared" si="101"/>
        <v>1</v>
      </c>
      <c r="G246" s="28">
        <f t="shared" si="102"/>
        <v>-0.28899999999999998</v>
      </c>
      <c r="H246" s="25"/>
      <c r="I246" s="18"/>
      <c r="J246" s="18"/>
      <c r="K246" s="28"/>
      <c r="L246" s="25"/>
      <c r="M246" s="28"/>
      <c r="N246" s="29"/>
      <c r="O246" s="29"/>
      <c r="P246" s="29"/>
      <c r="Q246" s="31"/>
      <c r="R246" s="30"/>
    </row>
    <row r="247" spans="2:18" x14ac:dyDescent="0.25">
      <c r="B247" s="18">
        <v>13</v>
      </c>
      <c r="C247" s="19">
        <v>-0.61499999999999999</v>
      </c>
      <c r="D247" s="19"/>
      <c r="E247" s="28">
        <f t="shared" si="100"/>
        <v>-0.51949999999999996</v>
      </c>
      <c r="F247" s="25">
        <f t="shared" si="101"/>
        <v>1</v>
      </c>
      <c r="G247" s="28">
        <f t="shared" si="102"/>
        <v>-0.51949999999999996</v>
      </c>
      <c r="H247" s="25"/>
      <c r="I247" s="18"/>
      <c r="J247" s="18"/>
      <c r="K247" s="28"/>
      <c r="L247" s="25"/>
      <c r="M247" s="28"/>
      <c r="N247" s="29"/>
      <c r="O247" s="29"/>
      <c r="P247" s="29"/>
      <c r="Q247" s="31"/>
      <c r="R247" s="30"/>
    </row>
    <row r="248" spans="2:18" x14ac:dyDescent="0.25">
      <c r="B248" s="18">
        <v>14</v>
      </c>
      <c r="C248" s="19">
        <v>-0.81599999999999995</v>
      </c>
      <c r="E248" s="28">
        <f t="shared" si="100"/>
        <v>-0.71550000000000002</v>
      </c>
      <c r="F248" s="25">
        <f t="shared" si="101"/>
        <v>1</v>
      </c>
      <c r="G248" s="28">
        <f t="shared" si="102"/>
        <v>-0.71550000000000002</v>
      </c>
      <c r="H248" s="25"/>
      <c r="I248" s="18"/>
      <c r="J248" s="18"/>
      <c r="K248" s="28"/>
      <c r="L248" s="25"/>
      <c r="M248" s="28"/>
      <c r="N248" s="29"/>
      <c r="O248" s="29"/>
      <c r="P248" s="29"/>
      <c r="Q248" s="31"/>
      <c r="R248" s="30"/>
    </row>
    <row r="249" spans="2:18" x14ac:dyDescent="0.25">
      <c r="B249" s="18">
        <v>14.5</v>
      </c>
      <c r="C249" s="19">
        <v>-0.86399999999999999</v>
      </c>
      <c r="D249" s="19" t="s">
        <v>23</v>
      </c>
      <c r="E249" s="28">
        <f t="shared" si="100"/>
        <v>-0.84</v>
      </c>
      <c r="F249" s="25">
        <f t="shared" si="101"/>
        <v>0.5</v>
      </c>
      <c r="G249" s="28">
        <f t="shared" si="102"/>
        <v>-0.42</v>
      </c>
      <c r="H249" s="25"/>
      <c r="I249" s="18">
        <v>0</v>
      </c>
      <c r="J249" s="19">
        <v>0.311</v>
      </c>
      <c r="K249" s="28"/>
      <c r="L249" s="25"/>
      <c r="M249" s="28"/>
      <c r="N249" s="29"/>
      <c r="O249" s="29"/>
      <c r="P249" s="29"/>
      <c r="Q249" s="31"/>
      <c r="R249" s="30"/>
    </row>
    <row r="250" spans="2:18" x14ac:dyDescent="0.25">
      <c r="B250" s="18">
        <v>15</v>
      </c>
      <c r="C250" s="19">
        <v>-0.81299999999999994</v>
      </c>
      <c r="D250" s="19"/>
      <c r="E250" s="28">
        <f t="shared" si="100"/>
        <v>-0.83850000000000002</v>
      </c>
      <c r="F250" s="25">
        <f t="shared" si="101"/>
        <v>0.5</v>
      </c>
      <c r="G250" s="28">
        <f t="shared" si="102"/>
        <v>-0.41925000000000001</v>
      </c>
      <c r="H250" s="25"/>
      <c r="I250" s="18">
        <v>5</v>
      </c>
      <c r="J250" s="19">
        <v>0.30099999999999999</v>
      </c>
      <c r="K250" s="28">
        <f t="shared" ref="K250:K257" si="103">AVERAGE(J249,J250)</f>
        <v>0.30599999999999999</v>
      </c>
      <c r="L250" s="25">
        <f t="shared" ref="L250:L257" si="104">I250-I249</f>
        <v>5</v>
      </c>
      <c r="M250" s="28">
        <f t="shared" ref="M250:M257" si="105">L250*K250</f>
        <v>1.53</v>
      </c>
      <c r="N250" s="33"/>
      <c r="O250" s="33"/>
      <c r="P250" s="33"/>
      <c r="Q250" s="31"/>
      <c r="R250" s="30"/>
    </row>
    <row r="251" spans="2:18" x14ac:dyDescent="0.25">
      <c r="B251" s="18">
        <v>16</v>
      </c>
      <c r="C251" s="19">
        <v>-0.61599999999999999</v>
      </c>
      <c r="D251" s="19"/>
      <c r="E251" s="28">
        <f t="shared" si="100"/>
        <v>-0.71449999999999991</v>
      </c>
      <c r="F251" s="25">
        <f t="shared" si="101"/>
        <v>1</v>
      </c>
      <c r="G251" s="28">
        <f t="shared" si="102"/>
        <v>-0.71449999999999991</v>
      </c>
      <c r="H251" s="25"/>
      <c r="I251" s="18">
        <v>9.5</v>
      </c>
      <c r="J251" s="19">
        <v>0.29599999999999999</v>
      </c>
      <c r="K251" s="28">
        <f t="shared" si="103"/>
        <v>0.29849999999999999</v>
      </c>
      <c r="L251" s="25">
        <f t="shared" si="104"/>
        <v>4.5</v>
      </c>
      <c r="M251" s="28">
        <f t="shared" si="105"/>
        <v>1.3432499999999998</v>
      </c>
      <c r="N251" s="29"/>
      <c r="O251" s="29"/>
      <c r="P251" s="29"/>
      <c r="Q251" s="31"/>
      <c r="R251" s="30"/>
    </row>
    <row r="252" spans="2:18" x14ac:dyDescent="0.25">
      <c r="B252" s="18">
        <v>17</v>
      </c>
      <c r="C252" s="19">
        <v>-0.315</v>
      </c>
      <c r="E252" s="28">
        <f t="shared" si="100"/>
        <v>-0.46550000000000002</v>
      </c>
      <c r="F252" s="25">
        <f t="shared" si="101"/>
        <v>1</v>
      </c>
      <c r="G252" s="28">
        <f t="shared" si="102"/>
        <v>-0.46550000000000002</v>
      </c>
      <c r="H252" s="17"/>
      <c r="I252" s="66">
        <f>I251+(J251-J252)*1.5</f>
        <v>12.193999999999999</v>
      </c>
      <c r="J252" s="67">
        <v>-1.5</v>
      </c>
      <c r="K252" s="28">
        <f t="shared" si="103"/>
        <v>-0.60199999999999998</v>
      </c>
      <c r="L252" s="25">
        <f t="shared" si="104"/>
        <v>2.6939999999999991</v>
      </c>
      <c r="M252" s="28">
        <f t="shared" si="105"/>
        <v>-1.6217879999999993</v>
      </c>
      <c r="N252" s="33"/>
      <c r="O252" s="33"/>
      <c r="P252" s="33"/>
      <c r="Q252" s="31"/>
      <c r="R252" s="30"/>
    </row>
    <row r="253" spans="2:18" x14ac:dyDescent="0.25">
      <c r="B253" s="18">
        <v>19</v>
      </c>
      <c r="C253" s="19">
        <v>1.8859999999999999</v>
      </c>
      <c r="D253" s="19" t="s">
        <v>22</v>
      </c>
      <c r="E253" s="28">
        <f t="shared" si="100"/>
        <v>0.78549999999999998</v>
      </c>
      <c r="F253" s="25">
        <f t="shared" si="101"/>
        <v>2</v>
      </c>
      <c r="G253" s="28">
        <f t="shared" si="102"/>
        <v>1.571</v>
      </c>
      <c r="H253" s="17"/>
      <c r="I253" s="72">
        <f>I252+1.5</f>
        <v>13.693999999999999</v>
      </c>
      <c r="J253" s="73">
        <f>J252</f>
        <v>-1.5</v>
      </c>
      <c r="K253" s="28">
        <f t="shared" si="103"/>
        <v>-1.5</v>
      </c>
      <c r="L253" s="25">
        <f t="shared" si="104"/>
        <v>1.5</v>
      </c>
      <c r="M253" s="28">
        <f t="shared" si="105"/>
        <v>-2.25</v>
      </c>
      <c r="N253" s="33"/>
      <c r="O253" s="33"/>
      <c r="P253" s="33"/>
      <c r="Q253" s="31"/>
      <c r="R253" s="30"/>
    </row>
    <row r="254" spans="2:18" x14ac:dyDescent="0.25">
      <c r="B254" s="18">
        <v>20</v>
      </c>
      <c r="C254" s="19">
        <v>1.8779999999999999</v>
      </c>
      <c r="D254" s="19"/>
      <c r="E254" s="28">
        <f t="shared" si="100"/>
        <v>1.8819999999999999</v>
      </c>
      <c r="F254" s="25">
        <f t="shared" si="101"/>
        <v>1</v>
      </c>
      <c r="G254" s="28">
        <f t="shared" si="102"/>
        <v>1.8819999999999999</v>
      </c>
      <c r="H254" s="17"/>
      <c r="I254" s="66">
        <f>I253+1.5</f>
        <v>15.193999999999999</v>
      </c>
      <c r="J254" s="67">
        <f>J252</f>
        <v>-1.5</v>
      </c>
      <c r="K254" s="28">
        <f t="shared" si="103"/>
        <v>-1.5</v>
      </c>
      <c r="L254" s="25">
        <f t="shared" si="104"/>
        <v>1.5</v>
      </c>
      <c r="M254" s="28">
        <f t="shared" si="105"/>
        <v>-2.25</v>
      </c>
      <c r="N254" s="29"/>
      <c r="O254" s="29"/>
      <c r="P254" s="29"/>
      <c r="R254" s="30"/>
    </row>
    <row r="255" spans="2:18" x14ac:dyDescent="0.25">
      <c r="B255" s="18">
        <v>22</v>
      </c>
      <c r="C255" s="19">
        <v>0.246</v>
      </c>
      <c r="D255" s="19"/>
      <c r="E255" s="28">
        <f t="shared" si="100"/>
        <v>1.0619999999999998</v>
      </c>
      <c r="F255" s="25">
        <f t="shared" si="101"/>
        <v>2</v>
      </c>
      <c r="G255" s="28">
        <f t="shared" si="102"/>
        <v>2.1239999999999997</v>
      </c>
      <c r="H255" s="17"/>
      <c r="I255" s="66">
        <f>I254+(J255-J254)*1.5</f>
        <v>17.068999999999999</v>
      </c>
      <c r="J255" s="70">
        <v>-0.25</v>
      </c>
      <c r="K255" s="28">
        <f t="shared" si="103"/>
        <v>-0.875</v>
      </c>
      <c r="L255" s="25">
        <f t="shared" si="104"/>
        <v>1.875</v>
      </c>
      <c r="M255" s="28">
        <f t="shared" si="105"/>
        <v>-1.640625</v>
      </c>
      <c r="N255" s="29"/>
      <c r="O255" s="29"/>
      <c r="P255" s="29"/>
      <c r="R255" s="30"/>
    </row>
    <row r="256" spans="2:18" x14ac:dyDescent="0.25">
      <c r="B256" s="18">
        <v>25</v>
      </c>
      <c r="C256" s="19">
        <v>-0.154</v>
      </c>
      <c r="D256" s="19"/>
      <c r="E256" s="28">
        <f t="shared" si="100"/>
        <v>4.5999999999999999E-2</v>
      </c>
      <c r="F256" s="25">
        <f t="shared" si="101"/>
        <v>3</v>
      </c>
      <c r="G256" s="28">
        <f t="shared" si="102"/>
        <v>0.13800000000000001</v>
      </c>
      <c r="H256" s="17"/>
      <c r="I256" s="18">
        <v>19</v>
      </c>
      <c r="J256" s="19">
        <v>1.8859999999999999</v>
      </c>
      <c r="K256" s="28">
        <f t="shared" si="103"/>
        <v>0.81799999999999995</v>
      </c>
      <c r="L256" s="25">
        <f t="shared" si="104"/>
        <v>1.9310000000000009</v>
      </c>
      <c r="M256" s="28">
        <f t="shared" si="105"/>
        <v>1.5795580000000007</v>
      </c>
      <c r="N256" s="29"/>
      <c r="O256" s="29"/>
      <c r="P256" s="29"/>
      <c r="R256" s="30"/>
    </row>
    <row r="257" spans="2:18" x14ac:dyDescent="0.25">
      <c r="B257" s="26">
        <v>27</v>
      </c>
      <c r="C257" s="39">
        <v>-0.68400000000000005</v>
      </c>
      <c r="D257" s="39" t="s">
        <v>25</v>
      </c>
      <c r="E257" s="28">
        <f t="shared" si="100"/>
        <v>-0.41900000000000004</v>
      </c>
      <c r="F257" s="25">
        <f t="shared" si="101"/>
        <v>2</v>
      </c>
      <c r="G257" s="28">
        <f t="shared" si="102"/>
        <v>-0.83800000000000008</v>
      </c>
      <c r="I257" s="18">
        <v>20</v>
      </c>
      <c r="J257" s="19">
        <v>1.8779999999999999</v>
      </c>
      <c r="K257" s="28">
        <f t="shared" si="103"/>
        <v>1.8819999999999999</v>
      </c>
      <c r="L257" s="25">
        <f t="shared" si="104"/>
        <v>1</v>
      </c>
      <c r="M257" s="28">
        <f t="shared" si="105"/>
        <v>1.8819999999999999</v>
      </c>
      <c r="N257" s="29"/>
      <c r="O257" s="29"/>
      <c r="P257" s="29"/>
      <c r="R257" s="30"/>
    </row>
    <row r="258" spans="2:18" x14ac:dyDescent="0.25">
      <c r="B258" s="26"/>
      <c r="C258" s="39"/>
      <c r="D258" s="39"/>
      <c r="E258" s="28"/>
      <c r="F258" s="25"/>
      <c r="G258" s="28"/>
      <c r="I258" s="18"/>
      <c r="J258" s="19"/>
      <c r="K258" s="28"/>
      <c r="L258" s="25"/>
      <c r="M258" s="28"/>
      <c r="N258" s="29"/>
      <c r="O258" s="29"/>
      <c r="P258" s="29"/>
      <c r="R258" s="30"/>
    </row>
    <row r="259" spans="2:18" ht="15" x14ac:dyDescent="0.25">
      <c r="B259" s="17" t="s">
        <v>74</v>
      </c>
      <c r="C259" s="17"/>
      <c r="D259" s="77">
        <v>1.3</v>
      </c>
      <c r="E259" s="77"/>
      <c r="J259" s="22"/>
      <c r="K259" s="22"/>
      <c r="L259" s="22"/>
      <c r="M259" s="22"/>
      <c r="N259" s="23"/>
      <c r="O259" s="23"/>
      <c r="P259" s="23"/>
    </row>
    <row r="260" spans="2:18" x14ac:dyDescent="0.25">
      <c r="B260" s="78"/>
      <c r="C260" s="78"/>
      <c r="D260" s="78"/>
      <c r="E260" s="78"/>
      <c r="F260" s="78"/>
      <c r="G260" s="78"/>
      <c r="I260" s="78"/>
      <c r="J260" s="78"/>
      <c r="K260" s="78"/>
      <c r="L260" s="78"/>
      <c r="M260" s="78"/>
      <c r="N260" s="24"/>
      <c r="O260" s="24"/>
      <c r="P260" s="29"/>
    </row>
    <row r="261" spans="2:18" x14ac:dyDescent="0.25">
      <c r="B261" s="18">
        <v>0</v>
      </c>
      <c r="C261" s="19">
        <v>0.28100000000000003</v>
      </c>
      <c r="D261" s="19" t="s">
        <v>80</v>
      </c>
      <c r="E261" s="25"/>
      <c r="F261" s="25"/>
      <c r="G261" s="25"/>
      <c r="H261" s="25"/>
      <c r="I261" s="26"/>
      <c r="J261" s="27"/>
      <c r="K261" s="28"/>
      <c r="L261" s="25"/>
      <c r="M261" s="28"/>
      <c r="N261" s="29"/>
      <c r="O261" s="29"/>
      <c r="P261" s="29"/>
      <c r="R261" s="30"/>
    </row>
    <row r="262" spans="2:18" x14ac:dyDescent="0.25">
      <c r="B262" s="18">
        <v>5</v>
      </c>
      <c r="C262" s="19">
        <v>0.27600000000000002</v>
      </c>
      <c r="D262" s="19"/>
      <c r="E262" s="28">
        <f>(C261+C262)/2</f>
        <v>0.27850000000000003</v>
      </c>
      <c r="F262" s="25">
        <f>B262-B261</f>
        <v>5</v>
      </c>
      <c r="G262" s="28">
        <f>E262*F262</f>
        <v>1.3925000000000001</v>
      </c>
      <c r="H262" s="25"/>
      <c r="I262" s="18">
        <v>0</v>
      </c>
      <c r="J262" s="19">
        <v>0.28100000000000003</v>
      </c>
      <c r="K262" s="28"/>
      <c r="L262" s="25"/>
      <c r="M262" s="28"/>
      <c r="N262" s="29"/>
      <c r="O262" s="29"/>
      <c r="P262" s="29"/>
      <c r="Q262" s="31"/>
      <c r="R262" s="30"/>
    </row>
    <row r="263" spans="2:18" x14ac:dyDescent="0.25">
      <c r="B263" s="18">
        <v>10</v>
      </c>
      <c r="C263" s="19">
        <v>0.27100000000000002</v>
      </c>
      <c r="D263" s="19" t="s">
        <v>24</v>
      </c>
      <c r="E263" s="28">
        <f t="shared" ref="E263:E273" si="106">(C262+C263)/2</f>
        <v>0.27350000000000002</v>
      </c>
      <c r="F263" s="25">
        <f t="shared" ref="F263:F273" si="107">B263-B262</f>
        <v>5</v>
      </c>
      <c r="G263" s="28">
        <f t="shared" ref="G263:G273" si="108">E263*F263</f>
        <v>1.3675000000000002</v>
      </c>
      <c r="H263" s="25"/>
      <c r="I263" s="18">
        <v>5</v>
      </c>
      <c r="J263" s="19">
        <v>0.27600000000000002</v>
      </c>
      <c r="K263" s="28">
        <f t="shared" ref="K263:K270" si="109">AVERAGE(J262,J263)</f>
        <v>0.27850000000000003</v>
      </c>
      <c r="L263" s="25">
        <f t="shared" ref="L263:L270" si="110">I263-I262</f>
        <v>5</v>
      </c>
      <c r="M263" s="28">
        <f t="shared" ref="M263:M270" si="111">L263*K263</f>
        <v>1.3925000000000001</v>
      </c>
      <c r="N263" s="29"/>
      <c r="O263" s="29"/>
      <c r="P263" s="29"/>
      <c r="Q263" s="31"/>
      <c r="R263" s="30"/>
    </row>
    <row r="264" spans="2:18" x14ac:dyDescent="0.25">
      <c r="B264" s="18">
        <v>11</v>
      </c>
      <c r="C264" s="19">
        <v>-0.28399999999999997</v>
      </c>
      <c r="E264" s="28">
        <f t="shared" si="106"/>
        <v>-6.499999999999978E-3</v>
      </c>
      <c r="F264" s="25">
        <f t="shared" si="107"/>
        <v>1</v>
      </c>
      <c r="G264" s="28">
        <f t="shared" si="108"/>
        <v>-6.499999999999978E-3</v>
      </c>
      <c r="H264" s="25"/>
      <c r="I264" s="18">
        <v>10</v>
      </c>
      <c r="J264" s="19">
        <v>0.27100000000000002</v>
      </c>
      <c r="K264" s="28">
        <f t="shared" si="109"/>
        <v>0.27350000000000002</v>
      </c>
      <c r="L264" s="25">
        <f t="shared" si="110"/>
        <v>5</v>
      </c>
      <c r="M264" s="28">
        <f t="shared" si="111"/>
        <v>1.3675000000000002</v>
      </c>
      <c r="N264" s="29"/>
      <c r="O264" s="29"/>
      <c r="P264" s="29"/>
      <c r="Q264" s="31"/>
      <c r="R264" s="30"/>
    </row>
    <row r="265" spans="2:18" x14ac:dyDescent="0.25">
      <c r="B265" s="18">
        <v>12</v>
      </c>
      <c r="C265" s="19">
        <v>-0.64500000000000002</v>
      </c>
      <c r="D265" s="19"/>
      <c r="E265" s="28">
        <f t="shared" si="106"/>
        <v>-0.46450000000000002</v>
      </c>
      <c r="F265" s="25">
        <f t="shared" si="107"/>
        <v>1</v>
      </c>
      <c r="G265" s="28">
        <f t="shared" si="108"/>
        <v>-0.46450000000000002</v>
      </c>
      <c r="H265" s="25"/>
      <c r="I265" s="66">
        <f>I264+(J264-J265)*1.5</f>
        <v>12.656499999999999</v>
      </c>
      <c r="J265" s="67">
        <v>-1.5</v>
      </c>
      <c r="K265" s="28">
        <f t="shared" si="109"/>
        <v>-0.61450000000000005</v>
      </c>
      <c r="L265" s="25">
        <f t="shared" si="110"/>
        <v>2.6564999999999994</v>
      </c>
      <c r="M265" s="28">
        <f t="shared" si="111"/>
        <v>-1.6324192499999997</v>
      </c>
      <c r="N265" s="29"/>
      <c r="O265" s="29"/>
      <c r="P265" s="29"/>
      <c r="Q265" s="31"/>
      <c r="R265" s="30"/>
    </row>
    <row r="266" spans="2:18" x14ac:dyDescent="0.25">
      <c r="B266" s="18">
        <v>13</v>
      </c>
      <c r="C266" s="19">
        <v>-0.86499999999999999</v>
      </c>
      <c r="D266" s="19"/>
      <c r="E266" s="28">
        <f t="shared" si="106"/>
        <v>-0.755</v>
      </c>
      <c r="F266" s="25">
        <f t="shared" si="107"/>
        <v>1</v>
      </c>
      <c r="G266" s="28">
        <f t="shared" si="108"/>
        <v>-0.755</v>
      </c>
      <c r="H266" s="25"/>
      <c r="I266" s="72">
        <f>I265+1.5</f>
        <v>14.156499999999999</v>
      </c>
      <c r="J266" s="73">
        <f>J265</f>
        <v>-1.5</v>
      </c>
      <c r="K266" s="28">
        <f t="shared" si="109"/>
        <v>-1.5</v>
      </c>
      <c r="L266" s="25">
        <f t="shared" si="110"/>
        <v>1.5</v>
      </c>
      <c r="M266" s="28">
        <f t="shared" si="111"/>
        <v>-2.25</v>
      </c>
      <c r="N266" s="29"/>
      <c r="O266" s="29"/>
      <c r="P266" s="29"/>
      <c r="Q266" s="31"/>
      <c r="R266" s="30"/>
    </row>
    <row r="267" spans="2:18" x14ac:dyDescent="0.25">
      <c r="B267" s="18">
        <v>14</v>
      </c>
      <c r="C267" s="19">
        <v>-0.92100000000000004</v>
      </c>
      <c r="D267" s="19" t="s">
        <v>23</v>
      </c>
      <c r="E267" s="28">
        <f t="shared" si="106"/>
        <v>-0.89300000000000002</v>
      </c>
      <c r="F267" s="25">
        <f t="shared" si="107"/>
        <v>1</v>
      </c>
      <c r="G267" s="28">
        <f t="shared" si="108"/>
        <v>-0.89300000000000002</v>
      </c>
      <c r="I267" s="66">
        <f>I266+1.5</f>
        <v>15.656499999999999</v>
      </c>
      <c r="J267" s="67">
        <f>J265</f>
        <v>-1.5</v>
      </c>
      <c r="K267" s="28">
        <f t="shared" si="109"/>
        <v>-1.5</v>
      </c>
      <c r="L267" s="25">
        <f t="shared" si="110"/>
        <v>1.5</v>
      </c>
      <c r="M267" s="28">
        <f t="shared" si="111"/>
        <v>-2.25</v>
      </c>
      <c r="N267" s="29"/>
      <c r="O267" s="29"/>
      <c r="P267" s="29"/>
      <c r="Q267" s="31"/>
      <c r="R267" s="30"/>
    </row>
    <row r="268" spans="2:18" x14ac:dyDescent="0.25">
      <c r="B268" s="18">
        <v>15</v>
      </c>
      <c r="C268" s="19">
        <v>-0.86399999999999999</v>
      </c>
      <c r="E268" s="28">
        <f t="shared" si="106"/>
        <v>-0.89250000000000007</v>
      </c>
      <c r="F268" s="25">
        <f t="shared" si="107"/>
        <v>1</v>
      </c>
      <c r="G268" s="28">
        <f t="shared" si="108"/>
        <v>-0.89250000000000007</v>
      </c>
      <c r="I268" s="66">
        <f>I267+(J268-J267)*1.5</f>
        <v>18.305499999999999</v>
      </c>
      <c r="J268" s="70">
        <v>0.26600000000000001</v>
      </c>
      <c r="K268" s="28">
        <f t="shared" si="109"/>
        <v>-0.61699999999999999</v>
      </c>
      <c r="L268" s="25">
        <f t="shared" si="110"/>
        <v>2.6489999999999991</v>
      </c>
      <c r="M268" s="28">
        <f t="shared" si="111"/>
        <v>-1.6344329999999994</v>
      </c>
      <c r="N268" s="29"/>
      <c r="O268" s="29"/>
      <c r="P268" s="29"/>
      <c r="Q268" s="31"/>
      <c r="R268" s="30"/>
    </row>
    <row r="269" spans="2:18" x14ac:dyDescent="0.25">
      <c r="B269" s="18">
        <v>16</v>
      </c>
      <c r="C269" s="19">
        <v>-0.64600000000000002</v>
      </c>
      <c r="D269" s="19"/>
      <c r="E269" s="28">
        <f t="shared" si="106"/>
        <v>-0.755</v>
      </c>
      <c r="F269" s="25">
        <f t="shared" si="107"/>
        <v>1</v>
      </c>
      <c r="G269" s="28">
        <f t="shared" si="108"/>
        <v>-0.755</v>
      </c>
      <c r="I269" s="18">
        <v>25</v>
      </c>
      <c r="J269" s="19">
        <v>0.26600000000000001</v>
      </c>
      <c r="K269" s="28">
        <f t="shared" si="109"/>
        <v>0.26600000000000001</v>
      </c>
      <c r="L269" s="25">
        <f t="shared" si="110"/>
        <v>6.6945000000000014</v>
      </c>
      <c r="M269" s="28">
        <f t="shared" si="111"/>
        <v>1.7807370000000005</v>
      </c>
      <c r="N269" s="33"/>
      <c r="O269" s="33"/>
      <c r="P269" s="33"/>
      <c r="Q269" s="31"/>
      <c r="R269" s="30"/>
    </row>
    <row r="270" spans="2:18" x14ac:dyDescent="0.25">
      <c r="B270" s="18">
        <v>17</v>
      </c>
      <c r="C270" s="19">
        <v>-0.29899999999999999</v>
      </c>
      <c r="D270" s="19"/>
      <c r="E270" s="28">
        <f t="shared" si="106"/>
        <v>-0.47250000000000003</v>
      </c>
      <c r="F270" s="25">
        <f t="shared" si="107"/>
        <v>1</v>
      </c>
      <c r="G270" s="28">
        <f t="shared" si="108"/>
        <v>-0.47250000000000003</v>
      </c>
      <c r="H270" s="25"/>
      <c r="I270" s="18">
        <v>30</v>
      </c>
      <c r="J270" s="19">
        <v>0.27100000000000002</v>
      </c>
      <c r="K270" s="28">
        <f t="shared" si="109"/>
        <v>0.26850000000000002</v>
      </c>
      <c r="L270" s="25">
        <f t="shared" si="110"/>
        <v>5</v>
      </c>
      <c r="M270" s="28">
        <f t="shared" si="111"/>
        <v>1.3425</v>
      </c>
      <c r="N270" s="29"/>
      <c r="O270" s="29"/>
      <c r="P270" s="29"/>
      <c r="Q270" s="31"/>
      <c r="R270" s="30"/>
    </row>
    <row r="271" spans="2:18" x14ac:dyDescent="0.25">
      <c r="B271" s="18">
        <v>18</v>
      </c>
      <c r="C271" s="19">
        <v>0.26100000000000001</v>
      </c>
      <c r="D271" s="19" t="s">
        <v>22</v>
      </c>
      <c r="E271" s="28">
        <f t="shared" si="106"/>
        <v>-1.8999999999999989E-2</v>
      </c>
      <c r="F271" s="25">
        <f t="shared" si="107"/>
        <v>1</v>
      </c>
      <c r="G271" s="28">
        <f t="shared" si="108"/>
        <v>-1.8999999999999989E-2</v>
      </c>
      <c r="H271" s="25"/>
      <c r="I271" s="18"/>
      <c r="J271" s="19"/>
      <c r="K271" s="28"/>
      <c r="L271" s="25"/>
      <c r="M271" s="28"/>
      <c r="N271" s="33"/>
      <c r="O271" s="33"/>
      <c r="P271" s="33"/>
      <c r="Q271" s="31"/>
      <c r="R271" s="30"/>
    </row>
    <row r="272" spans="2:18" x14ac:dyDescent="0.25">
      <c r="B272" s="18">
        <v>25</v>
      </c>
      <c r="C272" s="19">
        <v>0.26600000000000001</v>
      </c>
      <c r="E272" s="28">
        <f t="shared" si="106"/>
        <v>0.26350000000000001</v>
      </c>
      <c r="F272" s="25">
        <f t="shared" si="107"/>
        <v>7</v>
      </c>
      <c r="G272" s="28">
        <f t="shared" si="108"/>
        <v>1.8445</v>
      </c>
      <c r="H272" s="25"/>
      <c r="I272" s="18"/>
      <c r="J272" s="19"/>
      <c r="K272" s="28"/>
      <c r="L272" s="25"/>
      <c r="M272" s="28"/>
      <c r="N272" s="33"/>
      <c r="O272" s="33"/>
      <c r="P272" s="33"/>
      <c r="Q272" s="31"/>
      <c r="R272" s="30"/>
    </row>
    <row r="273" spans="2:18" x14ac:dyDescent="0.25">
      <c r="B273" s="18">
        <v>30</v>
      </c>
      <c r="C273" s="19">
        <v>0.27100000000000002</v>
      </c>
      <c r="D273" s="19" t="s">
        <v>80</v>
      </c>
      <c r="E273" s="28">
        <f t="shared" si="106"/>
        <v>0.26850000000000002</v>
      </c>
      <c r="F273" s="25">
        <f t="shared" si="107"/>
        <v>5</v>
      </c>
      <c r="G273" s="28">
        <f t="shared" si="108"/>
        <v>1.3425</v>
      </c>
      <c r="H273" s="25"/>
      <c r="I273" s="18"/>
      <c r="J273" s="19"/>
      <c r="K273" s="28"/>
      <c r="L273" s="25"/>
      <c r="M273" s="28"/>
      <c r="N273" s="29"/>
      <c r="O273" s="29"/>
      <c r="P273" s="29"/>
      <c r="R273" s="30"/>
    </row>
    <row r="274" spans="2:18" x14ac:dyDescent="0.25">
      <c r="B274" s="26"/>
      <c r="C274" s="39"/>
      <c r="D274" s="39"/>
      <c r="E274" s="28"/>
      <c r="F274" s="25"/>
      <c r="G274" s="28"/>
      <c r="H274" s="25" t="s">
        <v>77</v>
      </c>
      <c r="I274" s="25"/>
      <c r="J274" s="25" t="e">
        <f>#REF!</f>
        <v>#REF!</v>
      </c>
      <c r="K274" s="28" t="s">
        <v>78</v>
      </c>
      <c r="L274" s="25" t="e">
        <f>#REF!</f>
        <v>#REF!</v>
      </c>
      <c r="M274" s="28" t="e">
        <f>J274-L274</f>
        <v>#REF!</v>
      </c>
      <c r="N274" s="29"/>
      <c r="O274" s="29"/>
      <c r="P274" s="29"/>
      <c r="R274" s="30"/>
    </row>
    <row r="275" spans="2:18" ht="15" x14ac:dyDescent="0.25">
      <c r="B275" s="17" t="s">
        <v>74</v>
      </c>
      <c r="C275" s="17"/>
      <c r="D275" s="77">
        <v>1.4</v>
      </c>
      <c r="E275" s="77"/>
      <c r="J275" s="22"/>
      <c r="K275" s="22"/>
      <c r="L275" s="22"/>
      <c r="M275" s="22"/>
      <c r="N275" s="23"/>
      <c r="O275" s="23"/>
      <c r="P275" s="23"/>
    </row>
    <row r="276" spans="2:18" x14ac:dyDescent="0.25">
      <c r="B276" s="78"/>
      <c r="C276" s="78"/>
      <c r="D276" s="78"/>
      <c r="E276" s="78"/>
      <c r="F276" s="78"/>
      <c r="G276" s="78"/>
      <c r="I276" s="78"/>
      <c r="J276" s="78"/>
      <c r="K276" s="78"/>
      <c r="L276" s="78"/>
      <c r="M276" s="78"/>
      <c r="N276" s="24"/>
      <c r="O276" s="24"/>
      <c r="P276" s="29"/>
    </row>
    <row r="277" spans="2:18" x14ac:dyDescent="0.25">
      <c r="B277" s="18">
        <v>0</v>
      </c>
      <c r="C277" s="19">
        <v>0.28599999999999998</v>
      </c>
      <c r="D277" s="19" t="s">
        <v>80</v>
      </c>
      <c r="E277" s="25"/>
      <c r="F277" s="25"/>
      <c r="G277" s="25"/>
      <c r="H277" s="25"/>
      <c r="I277" s="26"/>
      <c r="J277" s="27"/>
      <c r="K277" s="28"/>
      <c r="L277" s="25"/>
      <c r="M277" s="28"/>
      <c r="N277" s="29"/>
      <c r="O277" s="29"/>
      <c r="P277" s="29"/>
      <c r="R277" s="30"/>
    </row>
    <row r="278" spans="2:18" x14ac:dyDescent="0.25">
      <c r="B278" s="18">
        <v>5</v>
      </c>
      <c r="C278" s="19">
        <v>0.28100000000000003</v>
      </c>
      <c r="D278" s="19"/>
      <c r="E278" s="28">
        <f>(C277+C278)/2</f>
        <v>0.28349999999999997</v>
      </c>
      <c r="F278" s="25">
        <f>B278-B277</f>
        <v>5</v>
      </c>
      <c r="G278" s="28">
        <f>E278*F278</f>
        <v>1.4175</v>
      </c>
      <c r="H278" s="25"/>
      <c r="I278" s="30"/>
      <c r="J278" s="30"/>
      <c r="K278" s="28"/>
      <c r="L278" s="25"/>
      <c r="M278" s="28"/>
      <c r="N278" s="29"/>
      <c r="O278" s="29"/>
      <c r="P278" s="29"/>
      <c r="Q278" s="31"/>
      <c r="R278" s="30"/>
    </row>
    <row r="279" spans="2:18" x14ac:dyDescent="0.25">
      <c r="B279" s="18">
        <v>10</v>
      </c>
      <c r="C279" s="19">
        <v>0.27600000000000002</v>
      </c>
      <c r="D279" s="19" t="s">
        <v>24</v>
      </c>
      <c r="E279" s="28">
        <f t="shared" ref="E279:E289" si="112">(C278+C279)/2</f>
        <v>0.27850000000000003</v>
      </c>
      <c r="F279" s="25">
        <f t="shared" ref="F279:F289" si="113">B279-B278</f>
        <v>5</v>
      </c>
      <c r="G279" s="28">
        <f t="shared" ref="G279:G289" si="114">E279*F279</f>
        <v>1.3925000000000001</v>
      </c>
      <c r="H279" s="25"/>
      <c r="I279" s="30"/>
      <c r="J279" s="30"/>
      <c r="K279" s="28"/>
      <c r="L279" s="25"/>
      <c r="M279" s="28"/>
      <c r="N279" s="29"/>
      <c r="O279" s="29"/>
      <c r="P279" s="29"/>
      <c r="Q279" s="31"/>
      <c r="R279" s="30"/>
    </row>
    <row r="280" spans="2:18" x14ac:dyDescent="0.25">
      <c r="B280" s="18">
        <v>11</v>
      </c>
      <c r="C280" s="19">
        <v>-0.14599999999999999</v>
      </c>
      <c r="E280" s="28">
        <f t="shared" si="112"/>
        <v>6.5000000000000016E-2</v>
      </c>
      <c r="F280" s="25">
        <f t="shared" si="113"/>
        <v>1</v>
      </c>
      <c r="G280" s="28">
        <f t="shared" si="114"/>
        <v>6.5000000000000016E-2</v>
      </c>
      <c r="H280" s="25"/>
      <c r="I280" s="30"/>
      <c r="J280" s="30"/>
      <c r="K280" s="28"/>
      <c r="L280" s="25"/>
      <c r="M280" s="28"/>
      <c r="N280" s="29"/>
      <c r="O280" s="29"/>
      <c r="P280" s="29"/>
      <c r="Q280" s="31"/>
      <c r="R280" s="30"/>
    </row>
    <row r="281" spans="2:18" x14ac:dyDescent="0.25">
      <c r="B281" s="18">
        <v>12</v>
      </c>
      <c r="C281" s="19">
        <v>-0.44500000000000001</v>
      </c>
      <c r="D281" s="19"/>
      <c r="E281" s="28">
        <f t="shared" si="112"/>
        <v>-0.29549999999999998</v>
      </c>
      <c r="F281" s="25">
        <f t="shared" si="113"/>
        <v>1</v>
      </c>
      <c r="G281" s="28">
        <f t="shared" si="114"/>
        <v>-0.29549999999999998</v>
      </c>
      <c r="H281" s="25"/>
      <c r="I281" s="30"/>
      <c r="J281" s="30"/>
      <c r="K281" s="28"/>
      <c r="L281" s="25"/>
      <c r="M281" s="28"/>
      <c r="N281" s="29"/>
      <c r="O281" s="29"/>
      <c r="P281" s="29"/>
      <c r="Q281" s="31"/>
      <c r="R281" s="30"/>
    </row>
    <row r="282" spans="2:18" x14ac:dyDescent="0.25">
      <c r="B282" s="18">
        <v>13</v>
      </c>
      <c r="C282" s="19">
        <v>-0.78900000000000003</v>
      </c>
      <c r="D282" s="19"/>
      <c r="E282" s="28">
        <f t="shared" si="112"/>
        <v>-0.61699999999999999</v>
      </c>
      <c r="F282" s="25">
        <f t="shared" si="113"/>
        <v>1</v>
      </c>
      <c r="G282" s="28">
        <f t="shared" si="114"/>
        <v>-0.61699999999999999</v>
      </c>
      <c r="H282" s="25"/>
      <c r="I282" s="18">
        <v>0</v>
      </c>
      <c r="J282" s="19">
        <v>0.28599999999999998</v>
      </c>
      <c r="K282" s="28"/>
      <c r="L282" s="25"/>
      <c r="M282" s="28"/>
      <c r="N282" s="29"/>
      <c r="O282" s="29"/>
      <c r="P282" s="29"/>
      <c r="Q282" s="31"/>
      <c r="R282" s="30"/>
    </row>
    <row r="283" spans="2:18" x14ac:dyDescent="0.25">
      <c r="B283" s="18">
        <v>14</v>
      </c>
      <c r="C283" s="19">
        <v>-0.84499999999999997</v>
      </c>
      <c r="D283" s="19" t="s">
        <v>23</v>
      </c>
      <c r="E283" s="28">
        <f t="shared" si="112"/>
        <v>-0.81699999999999995</v>
      </c>
      <c r="F283" s="25">
        <f t="shared" si="113"/>
        <v>1</v>
      </c>
      <c r="G283" s="28">
        <f t="shared" si="114"/>
        <v>-0.81699999999999995</v>
      </c>
      <c r="I283" s="18">
        <v>5</v>
      </c>
      <c r="J283" s="19">
        <v>0.28100000000000003</v>
      </c>
      <c r="K283" s="28">
        <f t="shared" ref="K283:K289" si="115">AVERAGE(J282,J283)</f>
        <v>0.28349999999999997</v>
      </c>
      <c r="L283" s="25">
        <f t="shared" ref="L283:L289" si="116">I283-I282</f>
        <v>5</v>
      </c>
      <c r="M283" s="28">
        <f t="shared" ref="M283:M289" si="117">L283*K283</f>
        <v>1.4175</v>
      </c>
      <c r="N283" s="29"/>
      <c r="O283" s="29"/>
      <c r="P283" s="29"/>
      <c r="Q283" s="31"/>
      <c r="R283" s="30"/>
    </row>
    <row r="284" spans="2:18" x14ac:dyDescent="0.25">
      <c r="B284" s="18">
        <v>15</v>
      </c>
      <c r="C284" s="19">
        <v>-0.79400000000000004</v>
      </c>
      <c r="E284" s="28">
        <f t="shared" si="112"/>
        <v>-0.81950000000000001</v>
      </c>
      <c r="F284" s="25">
        <f t="shared" si="113"/>
        <v>1</v>
      </c>
      <c r="G284" s="28">
        <f t="shared" si="114"/>
        <v>-0.81950000000000001</v>
      </c>
      <c r="I284" s="18">
        <v>9.6999999999999993</v>
      </c>
      <c r="J284" s="19">
        <v>0.27600000000000002</v>
      </c>
      <c r="K284" s="28">
        <f t="shared" si="115"/>
        <v>0.27850000000000003</v>
      </c>
      <c r="L284" s="25">
        <f t="shared" si="116"/>
        <v>4.6999999999999993</v>
      </c>
      <c r="M284" s="28">
        <f t="shared" si="117"/>
        <v>1.3089499999999998</v>
      </c>
      <c r="N284" s="29"/>
      <c r="O284" s="29"/>
      <c r="P284" s="29"/>
      <c r="Q284" s="31"/>
      <c r="R284" s="30"/>
    </row>
    <row r="285" spans="2:18" x14ac:dyDescent="0.25">
      <c r="B285" s="18">
        <v>16</v>
      </c>
      <c r="C285" s="19">
        <v>-0.45400000000000001</v>
      </c>
      <c r="D285" s="19"/>
      <c r="E285" s="28">
        <f t="shared" si="112"/>
        <v>-0.624</v>
      </c>
      <c r="F285" s="25">
        <f t="shared" si="113"/>
        <v>1</v>
      </c>
      <c r="G285" s="28">
        <f t="shared" si="114"/>
        <v>-0.624</v>
      </c>
      <c r="I285" s="66">
        <f>I284+(J284-J285)*1.5</f>
        <v>12.363999999999999</v>
      </c>
      <c r="J285" s="67">
        <v>-1.5</v>
      </c>
      <c r="K285" s="28">
        <f t="shared" si="115"/>
        <v>-0.61199999999999999</v>
      </c>
      <c r="L285" s="25">
        <f t="shared" si="116"/>
        <v>2.6639999999999997</v>
      </c>
      <c r="M285" s="28">
        <f t="shared" si="117"/>
        <v>-1.6303679999999998</v>
      </c>
      <c r="N285" s="33"/>
      <c r="O285" s="33"/>
      <c r="P285" s="33"/>
      <c r="Q285" s="31"/>
      <c r="R285" s="30"/>
    </row>
    <row r="286" spans="2:18" x14ac:dyDescent="0.25">
      <c r="B286" s="18">
        <v>17</v>
      </c>
      <c r="C286" s="19">
        <v>-0.14499999999999999</v>
      </c>
      <c r="D286" s="19"/>
      <c r="E286" s="28">
        <f t="shared" si="112"/>
        <v>-0.29949999999999999</v>
      </c>
      <c r="F286" s="25">
        <f t="shared" si="113"/>
        <v>1</v>
      </c>
      <c r="G286" s="28">
        <f t="shared" si="114"/>
        <v>-0.29949999999999999</v>
      </c>
      <c r="H286" s="25"/>
      <c r="I286" s="72">
        <f>I285+1.5</f>
        <v>13.863999999999999</v>
      </c>
      <c r="J286" s="73">
        <f>J285</f>
        <v>-1.5</v>
      </c>
      <c r="K286" s="28">
        <f t="shared" si="115"/>
        <v>-1.5</v>
      </c>
      <c r="L286" s="25">
        <f t="shared" si="116"/>
        <v>1.5</v>
      </c>
      <c r="M286" s="28">
        <f t="shared" si="117"/>
        <v>-2.25</v>
      </c>
      <c r="N286" s="29"/>
      <c r="O286" s="29"/>
      <c r="P286" s="29"/>
      <c r="Q286" s="31"/>
      <c r="R286" s="30"/>
    </row>
    <row r="287" spans="2:18" x14ac:dyDescent="0.25">
      <c r="B287" s="18">
        <v>18</v>
      </c>
      <c r="C287" s="19">
        <v>0.29599999999999999</v>
      </c>
      <c r="D287" s="19" t="s">
        <v>22</v>
      </c>
      <c r="E287" s="28">
        <f t="shared" si="112"/>
        <v>7.5499999999999998E-2</v>
      </c>
      <c r="F287" s="25">
        <f t="shared" si="113"/>
        <v>1</v>
      </c>
      <c r="G287" s="28">
        <f t="shared" si="114"/>
        <v>7.5499999999999998E-2</v>
      </c>
      <c r="H287" s="25"/>
      <c r="I287" s="66">
        <f>I286+1.5</f>
        <v>15.363999999999999</v>
      </c>
      <c r="J287" s="67">
        <f>J285</f>
        <v>-1.5</v>
      </c>
      <c r="K287" s="28">
        <f t="shared" si="115"/>
        <v>-1.5</v>
      </c>
      <c r="L287" s="25">
        <f t="shared" si="116"/>
        <v>1.5</v>
      </c>
      <c r="M287" s="28">
        <f t="shared" si="117"/>
        <v>-2.25</v>
      </c>
      <c r="N287" s="33"/>
      <c r="O287" s="33"/>
      <c r="P287" s="33"/>
      <c r="Q287" s="31"/>
      <c r="R287" s="30"/>
    </row>
    <row r="288" spans="2:18" x14ac:dyDescent="0.25">
      <c r="B288" s="18">
        <v>25</v>
      </c>
      <c r="C288" s="19">
        <v>0.30099999999999999</v>
      </c>
      <c r="E288" s="28">
        <f t="shared" si="112"/>
        <v>0.29849999999999999</v>
      </c>
      <c r="F288" s="25">
        <f t="shared" si="113"/>
        <v>7</v>
      </c>
      <c r="G288" s="28">
        <f t="shared" si="114"/>
        <v>2.0895000000000001</v>
      </c>
      <c r="H288" s="25"/>
      <c r="I288" s="66">
        <f>I287+(J288-J287)*1.5</f>
        <v>18.012999999999998</v>
      </c>
      <c r="J288" s="70">
        <v>0.26600000000000001</v>
      </c>
      <c r="K288" s="28">
        <f t="shared" si="115"/>
        <v>-0.61699999999999999</v>
      </c>
      <c r="L288" s="25">
        <f t="shared" si="116"/>
        <v>2.6489999999999991</v>
      </c>
      <c r="M288" s="28">
        <f t="shared" si="117"/>
        <v>-1.6344329999999994</v>
      </c>
      <c r="N288" s="33"/>
      <c r="O288" s="33"/>
      <c r="P288" s="33"/>
      <c r="Q288" s="31"/>
      <c r="R288" s="30"/>
    </row>
    <row r="289" spans="2:18" x14ac:dyDescent="0.25">
      <c r="B289" s="18">
        <v>30</v>
      </c>
      <c r="C289" s="19">
        <v>0.30599999999999999</v>
      </c>
      <c r="D289" s="19" t="s">
        <v>80</v>
      </c>
      <c r="E289" s="28">
        <f t="shared" si="112"/>
        <v>0.30349999999999999</v>
      </c>
      <c r="F289" s="25">
        <f t="shared" si="113"/>
        <v>5</v>
      </c>
      <c r="G289" s="28">
        <f t="shared" si="114"/>
        <v>1.5175000000000001</v>
      </c>
      <c r="H289" s="25"/>
      <c r="I289" s="18">
        <v>25</v>
      </c>
      <c r="J289" s="19">
        <v>0.30099999999999999</v>
      </c>
      <c r="K289" s="28">
        <f t="shared" si="115"/>
        <v>0.28349999999999997</v>
      </c>
      <c r="L289" s="25">
        <f t="shared" si="116"/>
        <v>6.9870000000000019</v>
      </c>
      <c r="M289" s="28">
        <f t="shared" si="117"/>
        <v>1.9808145000000004</v>
      </c>
      <c r="N289" s="29"/>
      <c r="O289" s="29"/>
      <c r="P289" s="29"/>
      <c r="R289" s="30"/>
    </row>
    <row r="290" spans="2:18" x14ac:dyDescent="0.25">
      <c r="B290" s="26"/>
      <c r="C290" s="39"/>
      <c r="D290" s="39"/>
      <c r="E290" s="28"/>
      <c r="F290" s="25"/>
      <c r="G290" s="28"/>
      <c r="H290" s="25" t="s">
        <v>77</v>
      </c>
      <c r="I290" s="25"/>
      <c r="J290" s="25" t="e">
        <f>#REF!</f>
        <v>#REF!</v>
      </c>
      <c r="K290" s="28" t="s">
        <v>78</v>
      </c>
      <c r="L290" s="25" t="e">
        <f>#REF!</f>
        <v>#REF!</v>
      </c>
      <c r="M290" s="28" t="e">
        <f>J290-L290</f>
        <v>#REF!</v>
      </c>
      <c r="N290" s="29"/>
      <c r="O290" s="29"/>
      <c r="P290" s="29"/>
      <c r="R290" s="30"/>
    </row>
    <row r="291" spans="2:18" ht="15" x14ac:dyDescent="0.25">
      <c r="B291" s="17" t="s">
        <v>74</v>
      </c>
      <c r="C291" s="17"/>
      <c r="D291" s="77">
        <v>1.5</v>
      </c>
      <c r="E291" s="77"/>
      <c r="J291" s="22"/>
      <c r="K291" s="22"/>
      <c r="L291" s="22"/>
      <c r="M291" s="22"/>
      <c r="N291" s="23"/>
      <c r="O291" s="23"/>
      <c r="P291" s="23"/>
    </row>
    <row r="292" spans="2:18" x14ac:dyDescent="0.25">
      <c r="B292" s="78"/>
      <c r="C292" s="78"/>
      <c r="D292" s="78"/>
      <c r="E292" s="78"/>
      <c r="F292" s="78"/>
      <c r="G292" s="78"/>
      <c r="I292" s="78"/>
      <c r="J292" s="78"/>
      <c r="K292" s="78"/>
      <c r="L292" s="78"/>
      <c r="M292" s="78"/>
      <c r="N292" s="24"/>
      <c r="O292" s="24"/>
      <c r="P292" s="29"/>
    </row>
    <row r="293" spans="2:18" x14ac:dyDescent="0.25">
      <c r="B293" s="18">
        <v>0</v>
      </c>
      <c r="C293" s="19">
        <v>0.14799999999999999</v>
      </c>
      <c r="D293" s="19" t="s">
        <v>80</v>
      </c>
      <c r="E293" s="25"/>
      <c r="F293" s="25"/>
      <c r="G293" s="25"/>
      <c r="H293" s="25"/>
      <c r="I293" s="26"/>
      <c r="J293" s="27"/>
      <c r="K293" s="28"/>
      <c r="L293" s="25"/>
      <c r="M293" s="28"/>
      <c r="N293" s="29"/>
      <c r="O293" s="29"/>
      <c r="P293" s="29"/>
      <c r="R293" s="30"/>
    </row>
    <row r="294" spans="2:18" x14ac:dyDescent="0.25">
      <c r="B294" s="18">
        <v>5</v>
      </c>
      <c r="C294" s="19">
        <v>0.14299999999999999</v>
      </c>
      <c r="D294" s="19"/>
      <c r="E294" s="28">
        <f>(C293+C294)/2</f>
        <v>0.14549999999999999</v>
      </c>
      <c r="F294" s="25">
        <f>B294-B293</f>
        <v>5</v>
      </c>
      <c r="G294" s="28">
        <f>E294*F294</f>
        <v>0.72749999999999992</v>
      </c>
      <c r="H294" s="25"/>
      <c r="I294" s="30"/>
      <c r="J294" s="30"/>
      <c r="K294" s="28"/>
      <c r="L294" s="25"/>
      <c r="M294" s="28"/>
      <c r="N294" s="29"/>
      <c r="O294" s="29"/>
      <c r="P294" s="29"/>
      <c r="Q294" s="31"/>
      <c r="R294" s="30"/>
    </row>
    <row r="295" spans="2:18" x14ac:dyDescent="0.25">
      <c r="B295" s="18">
        <v>10</v>
      </c>
      <c r="C295" s="19">
        <v>0.13800000000000001</v>
      </c>
      <c r="D295" s="19" t="s">
        <v>24</v>
      </c>
      <c r="E295" s="28">
        <f t="shared" ref="E295:E305" si="118">(C294+C295)/2</f>
        <v>0.14050000000000001</v>
      </c>
      <c r="F295" s="25">
        <f t="shared" ref="F295:F305" si="119">B295-B294</f>
        <v>5</v>
      </c>
      <c r="G295" s="28">
        <f t="shared" ref="G295:G305" si="120">E295*F295</f>
        <v>0.70250000000000012</v>
      </c>
      <c r="H295" s="25"/>
      <c r="I295" s="30"/>
      <c r="J295" s="30"/>
      <c r="K295" s="28"/>
      <c r="L295" s="25"/>
      <c r="M295" s="28"/>
      <c r="N295" s="29"/>
      <c r="O295" s="29"/>
      <c r="P295" s="29"/>
      <c r="Q295" s="31"/>
      <c r="R295" s="30"/>
    </row>
    <row r="296" spans="2:18" x14ac:dyDescent="0.25">
      <c r="B296" s="18">
        <v>11</v>
      </c>
      <c r="C296" s="19">
        <v>6.2E-2</v>
      </c>
      <c r="D296" s="19"/>
      <c r="E296" s="28">
        <f t="shared" si="118"/>
        <v>0.1</v>
      </c>
      <c r="F296" s="25">
        <f t="shared" si="119"/>
        <v>1</v>
      </c>
      <c r="G296" s="28">
        <f t="shared" si="120"/>
        <v>0.1</v>
      </c>
      <c r="H296" s="25"/>
      <c r="I296" s="18">
        <v>0</v>
      </c>
      <c r="J296" s="19">
        <v>0.14799999999999999</v>
      </c>
      <c r="K296" s="28"/>
      <c r="L296" s="25"/>
      <c r="M296" s="28"/>
      <c r="N296" s="29"/>
      <c r="O296" s="29"/>
      <c r="P296" s="29"/>
      <c r="Q296" s="31"/>
      <c r="R296" s="30"/>
    </row>
    <row r="297" spans="2:18" x14ac:dyDescent="0.25">
      <c r="B297" s="18">
        <v>12</v>
      </c>
      <c r="C297" s="19">
        <v>-0.11700000000000001</v>
      </c>
      <c r="D297" s="19"/>
      <c r="E297" s="28">
        <f t="shared" si="118"/>
        <v>-2.7500000000000004E-2</v>
      </c>
      <c r="F297" s="25">
        <f t="shared" si="119"/>
        <v>1</v>
      </c>
      <c r="G297" s="28">
        <f t="shared" si="120"/>
        <v>-2.7500000000000004E-2</v>
      </c>
      <c r="H297" s="25"/>
      <c r="I297" s="18">
        <v>5</v>
      </c>
      <c r="J297" s="19">
        <v>0.14299999999999999</v>
      </c>
      <c r="K297" s="28">
        <f t="shared" ref="K297:K304" si="121">AVERAGE(J296,J297)</f>
        <v>0.14549999999999999</v>
      </c>
      <c r="L297" s="25">
        <f t="shared" ref="L297:L304" si="122">I297-I296</f>
        <v>5</v>
      </c>
      <c r="M297" s="28">
        <f t="shared" ref="M297:M304" si="123">L297*K297</f>
        <v>0.72749999999999992</v>
      </c>
      <c r="N297" s="29"/>
      <c r="O297" s="29"/>
      <c r="P297" s="29"/>
      <c r="Q297" s="31"/>
      <c r="R297" s="30"/>
    </row>
    <row r="298" spans="2:18" x14ac:dyDescent="0.25">
      <c r="B298" s="18">
        <v>12.5</v>
      </c>
      <c r="C298" s="19">
        <v>-0.21199999999999999</v>
      </c>
      <c r="D298" s="19"/>
      <c r="E298" s="28">
        <f t="shared" si="118"/>
        <v>-0.16450000000000001</v>
      </c>
      <c r="F298" s="25">
        <f t="shared" si="119"/>
        <v>0.5</v>
      </c>
      <c r="G298" s="28">
        <f t="shared" si="120"/>
        <v>-8.2250000000000004E-2</v>
      </c>
      <c r="H298" s="25"/>
      <c r="I298" s="18">
        <v>9</v>
      </c>
      <c r="J298" s="19">
        <v>0.13800000000000001</v>
      </c>
      <c r="K298" s="28">
        <f t="shared" si="121"/>
        <v>0.14050000000000001</v>
      </c>
      <c r="L298" s="25">
        <f t="shared" si="122"/>
        <v>4</v>
      </c>
      <c r="M298" s="28">
        <f t="shared" si="123"/>
        <v>0.56200000000000006</v>
      </c>
      <c r="N298" s="29"/>
      <c r="O298" s="29"/>
      <c r="P298" s="29"/>
      <c r="Q298" s="31"/>
      <c r="R298" s="30"/>
    </row>
    <row r="299" spans="2:18" x14ac:dyDescent="0.25">
      <c r="B299" s="18">
        <v>13</v>
      </c>
      <c r="C299" s="19">
        <v>-0.27200000000000002</v>
      </c>
      <c r="D299" s="19" t="s">
        <v>23</v>
      </c>
      <c r="E299" s="28">
        <f t="shared" si="118"/>
        <v>-0.24199999999999999</v>
      </c>
      <c r="F299" s="25">
        <f t="shared" si="119"/>
        <v>0.5</v>
      </c>
      <c r="G299" s="28">
        <f t="shared" si="120"/>
        <v>-0.121</v>
      </c>
      <c r="I299" s="66">
        <f>I298+(J298-J299)*1.5</f>
        <v>11.457000000000001</v>
      </c>
      <c r="J299" s="67">
        <v>-1.5</v>
      </c>
      <c r="K299" s="28">
        <f t="shared" si="121"/>
        <v>-0.68100000000000005</v>
      </c>
      <c r="L299" s="25">
        <f t="shared" si="122"/>
        <v>2.4570000000000007</v>
      </c>
      <c r="M299" s="28">
        <f t="shared" si="123"/>
        <v>-1.6732170000000006</v>
      </c>
      <c r="N299" s="29"/>
      <c r="O299" s="29"/>
      <c r="P299" s="29"/>
      <c r="Q299" s="31"/>
      <c r="R299" s="30"/>
    </row>
    <row r="300" spans="2:18" x14ac:dyDescent="0.25">
      <c r="B300" s="18">
        <v>13.5</v>
      </c>
      <c r="C300" s="19">
        <v>-0.222</v>
      </c>
      <c r="D300" s="19"/>
      <c r="E300" s="28">
        <f t="shared" si="118"/>
        <v>-0.247</v>
      </c>
      <c r="F300" s="25">
        <f t="shared" si="119"/>
        <v>0.5</v>
      </c>
      <c r="G300" s="28">
        <f t="shared" si="120"/>
        <v>-0.1235</v>
      </c>
      <c r="I300" s="72">
        <f>I299+1.5</f>
        <v>12.957000000000001</v>
      </c>
      <c r="J300" s="73">
        <f>J299</f>
        <v>-1.5</v>
      </c>
      <c r="K300" s="28">
        <f t="shared" si="121"/>
        <v>-1.5</v>
      </c>
      <c r="L300" s="25">
        <f t="shared" si="122"/>
        <v>1.5</v>
      </c>
      <c r="M300" s="28">
        <f t="shared" si="123"/>
        <v>-2.25</v>
      </c>
      <c r="N300" s="29"/>
      <c r="O300" s="29"/>
      <c r="P300" s="29"/>
      <c r="Q300" s="31"/>
      <c r="R300" s="30"/>
    </row>
    <row r="301" spans="2:18" x14ac:dyDescent="0.25">
      <c r="B301" s="18">
        <v>14</v>
      </c>
      <c r="C301" s="19">
        <v>-0.11799999999999999</v>
      </c>
      <c r="D301" s="19"/>
      <c r="E301" s="28">
        <f t="shared" si="118"/>
        <v>-0.16999999999999998</v>
      </c>
      <c r="F301" s="25">
        <f t="shared" si="119"/>
        <v>0.5</v>
      </c>
      <c r="G301" s="28">
        <f t="shared" si="120"/>
        <v>-8.4999999999999992E-2</v>
      </c>
      <c r="I301" s="66">
        <f>I300+1.5</f>
        <v>14.457000000000001</v>
      </c>
      <c r="J301" s="67">
        <f>J299</f>
        <v>-1.5</v>
      </c>
      <c r="K301" s="28">
        <f t="shared" si="121"/>
        <v>-1.5</v>
      </c>
      <c r="L301" s="25">
        <f t="shared" si="122"/>
        <v>1.5</v>
      </c>
      <c r="M301" s="28">
        <f t="shared" si="123"/>
        <v>-2.25</v>
      </c>
      <c r="N301" s="33"/>
      <c r="O301" s="33"/>
      <c r="P301" s="33"/>
      <c r="Q301" s="31"/>
      <c r="R301" s="30"/>
    </row>
    <row r="302" spans="2:18" x14ac:dyDescent="0.25">
      <c r="B302" s="18">
        <v>15</v>
      </c>
      <c r="C302" s="19">
        <v>6.8000000000000005E-2</v>
      </c>
      <c r="D302" s="19"/>
      <c r="E302" s="28">
        <f t="shared" si="118"/>
        <v>-2.4999999999999994E-2</v>
      </c>
      <c r="F302" s="25">
        <f t="shared" si="119"/>
        <v>1</v>
      </c>
      <c r="G302" s="28">
        <f t="shared" si="120"/>
        <v>-2.4999999999999994E-2</v>
      </c>
      <c r="H302" s="25"/>
      <c r="I302" s="66">
        <f>I301+(J302-J301)*1.5</f>
        <v>16.936500000000002</v>
      </c>
      <c r="J302" s="70">
        <v>0.153</v>
      </c>
      <c r="K302" s="28">
        <f t="shared" si="121"/>
        <v>-0.67349999999999999</v>
      </c>
      <c r="L302" s="25">
        <f t="shared" si="122"/>
        <v>2.4795000000000016</v>
      </c>
      <c r="M302" s="28">
        <f t="shared" si="123"/>
        <v>-1.6699432500000011</v>
      </c>
      <c r="N302" s="29"/>
      <c r="O302" s="29"/>
      <c r="P302" s="29"/>
      <c r="Q302" s="31"/>
      <c r="R302" s="30"/>
    </row>
    <row r="303" spans="2:18" x14ac:dyDescent="0.25">
      <c r="B303" s="18">
        <v>16</v>
      </c>
      <c r="C303" s="19">
        <v>0.14799999999999999</v>
      </c>
      <c r="D303" s="19" t="s">
        <v>22</v>
      </c>
      <c r="E303" s="28">
        <f t="shared" si="118"/>
        <v>0.108</v>
      </c>
      <c r="F303" s="25">
        <f t="shared" si="119"/>
        <v>1</v>
      </c>
      <c r="G303" s="28">
        <f t="shared" si="120"/>
        <v>0.108</v>
      </c>
      <c r="H303" s="25"/>
      <c r="I303" s="18">
        <v>20</v>
      </c>
      <c r="J303" s="19">
        <v>0.153</v>
      </c>
      <c r="K303" s="28">
        <f t="shared" si="121"/>
        <v>0.153</v>
      </c>
      <c r="L303" s="25">
        <f t="shared" si="122"/>
        <v>3.0634999999999977</v>
      </c>
      <c r="M303" s="28">
        <f t="shared" si="123"/>
        <v>0.46871549999999962</v>
      </c>
      <c r="N303" s="33"/>
      <c r="O303" s="33"/>
      <c r="P303" s="33"/>
      <c r="Q303" s="31"/>
      <c r="R303" s="30"/>
    </row>
    <row r="304" spans="2:18" ht="14.25" customHeight="1" x14ac:dyDescent="0.25">
      <c r="B304" s="18">
        <v>20</v>
      </c>
      <c r="C304" s="19">
        <v>0.153</v>
      </c>
      <c r="D304" s="19"/>
      <c r="E304" s="28">
        <f t="shared" si="118"/>
        <v>0.15049999999999999</v>
      </c>
      <c r="F304" s="25">
        <f t="shared" si="119"/>
        <v>4</v>
      </c>
      <c r="G304" s="28">
        <f t="shared" si="120"/>
        <v>0.60199999999999998</v>
      </c>
      <c r="H304" s="25"/>
      <c r="I304" s="18">
        <v>25</v>
      </c>
      <c r="J304" s="19">
        <v>0.158</v>
      </c>
      <c r="K304" s="28">
        <f t="shared" si="121"/>
        <v>0.1555</v>
      </c>
      <c r="L304" s="25">
        <f t="shared" si="122"/>
        <v>5</v>
      </c>
      <c r="M304" s="28">
        <f t="shared" si="123"/>
        <v>0.77749999999999997</v>
      </c>
      <c r="N304" s="33"/>
      <c r="O304" s="33"/>
      <c r="P304" s="33"/>
      <c r="Q304" s="31"/>
      <c r="R304" s="30"/>
    </row>
    <row r="305" spans="2:18" x14ac:dyDescent="0.25">
      <c r="B305" s="18">
        <v>25</v>
      </c>
      <c r="C305" s="19">
        <v>0.158</v>
      </c>
      <c r="D305" s="19" t="s">
        <v>80</v>
      </c>
      <c r="E305" s="28">
        <f t="shared" si="118"/>
        <v>0.1555</v>
      </c>
      <c r="F305" s="25">
        <f t="shared" si="119"/>
        <v>5</v>
      </c>
      <c r="G305" s="28">
        <f t="shared" si="120"/>
        <v>0.77749999999999997</v>
      </c>
      <c r="H305" s="25"/>
      <c r="I305" s="18"/>
      <c r="J305" s="19"/>
      <c r="K305" s="28"/>
      <c r="L305" s="25"/>
      <c r="M305" s="28"/>
      <c r="N305" s="29"/>
      <c r="O305" s="29"/>
      <c r="P305" s="29"/>
      <c r="R305" s="30"/>
    </row>
    <row r="306" spans="2:18" x14ac:dyDescent="0.25">
      <c r="B306" s="26"/>
      <c r="C306" s="39"/>
      <c r="D306" s="39"/>
      <c r="E306" s="28"/>
      <c r="F306" s="25"/>
      <c r="G306" s="28"/>
      <c r="H306" s="25" t="s">
        <v>77</v>
      </c>
      <c r="I306" s="25"/>
      <c r="J306" s="25" t="e">
        <f>#REF!</f>
        <v>#REF!</v>
      </c>
      <c r="K306" s="28" t="s">
        <v>78</v>
      </c>
      <c r="L306" s="25" t="e">
        <f>#REF!</f>
        <v>#REF!</v>
      </c>
      <c r="M306" s="28" t="e">
        <f>J306-L306</f>
        <v>#REF!</v>
      </c>
      <c r="N306" s="29"/>
      <c r="O306" s="29"/>
      <c r="P306" s="29"/>
      <c r="R306" s="30"/>
    </row>
    <row r="307" spans="2:18" ht="15" x14ac:dyDescent="0.25">
      <c r="B307" s="17" t="s">
        <v>74</v>
      </c>
      <c r="C307" s="17"/>
      <c r="D307" s="77">
        <v>1.6</v>
      </c>
      <c r="E307" s="77"/>
      <c r="J307" s="22"/>
      <c r="K307" s="22"/>
      <c r="L307" s="22"/>
      <c r="M307" s="22"/>
      <c r="N307" s="23"/>
      <c r="O307" s="23"/>
      <c r="P307" s="23"/>
    </row>
    <row r="308" spans="2:18" x14ac:dyDescent="0.25">
      <c r="B308" s="78"/>
      <c r="C308" s="78"/>
      <c r="D308" s="78"/>
      <c r="E308" s="78"/>
      <c r="F308" s="78"/>
      <c r="G308" s="78"/>
      <c r="H308" s="20" t="s">
        <v>79</v>
      </c>
      <c r="I308" s="78" t="s">
        <v>75</v>
      </c>
      <c r="J308" s="78"/>
      <c r="K308" s="78"/>
      <c r="L308" s="78"/>
      <c r="M308" s="78"/>
      <c r="N308" s="24"/>
      <c r="O308" s="24"/>
      <c r="P308" s="29"/>
    </row>
    <row r="309" spans="2:18" x14ac:dyDescent="0.25">
      <c r="B309" s="18">
        <v>0</v>
      </c>
      <c r="C309" s="19">
        <v>-3.2000000000000001E-2</v>
      </c>
      <c r="D309" s="19" t="s">
        <v>80</v>
      </c>
      <c r="E309" s="25"/>
      <c r="F309" s="25"/>
      <c r="G309" s="25"/>
      <c r="H309" s="25"/>
      <c r="I309" s="26"/>
      <c r="J309" s="27"/>
      <c r="K309" s="28"/>
      <c r="L309" s="25"/>
      <c r="M309" s="28"/>
      <c r="N309" s="29"/>
      <c r="O309" s="29"/>
      <c r="P309" s="29"/>
      <c r="R309" s="30"/>
    </row>
    <row r="310" spans="2:18" x14ac:dyDescent="0.25">
      <c r="B310" s="18">
        <v>5</v>
      </c>
      <c r="C310" s="19">
        <v>-3.5000000000000003E-2</v>
      </c>
      <c r="D310" s="19"/>
      <c r="E310" s="28">
        <f>(C309+C310)/2</f>
        <v>-3.3500000000000002E-2</v>
      </c>
      <c r="F310" s="25">
        <f>B310-B309</f>
        <v>5</v>
      </c>
      <c r="G310" s="28">
        <f>E310*F310</f>
        <v>-0.16750000000000001</v>
      </c>
      <c r="H310" s="25"/>
      <c r="I310" s="30"/>
      <c r="J310" s="30"/>
      <c r="K310" s="28"/>
      <c r="L310" s="25"/>
      <c r="M310" s="28"/>
      <c r="N310" s="29"/>
      <c r="O310" s="29"/>
      <c r="P310" s="29"/>
      <c r="Q310" s="31"/>
      <c r="R310" s="30"/>
    </row>
    <row r="311" spans="2:18" x14ac:dyDescent="0.25">
      <c r="B311" s="18">
        <v>10</v>
      </c>
      <c r="C311" s="19">
        <v>-4.2000000000000003E-2</v>
      </c>
      <c r="D311" s="19" t="s">
        <v>24</v>
      </c>
      <c r="E311" s="28">
        <f t="shared" ref="E311:E320" si="124">(C310+C311)/2</f>
        <v>-3.8500000000000006E-2</v>
      </c>
      <c r="F311" s="25">
        <f t="shared" ref="F311:F320" si="125">B311-B310</f>
        <v>5</v>
      </c>
      <c r="G311" s="28">
        <f t="shared" ref="G311:G320" si="126">E311*F311</f>
        <v>-0.19250000000000003</v>
      </c>
      <c r="H311" s="25"/>
      <c r="I311" s="30"/>
      <c r="J311" s="30"/>
      <c r="K311" s="28"/>
      <c r="L311" s="25"/>
      <c r="M311" s="28"/>
      <c r="N311" s="29"/>
      <c r="O311" s="29"/>
      <c r="P311" s="29"/>
      <c r="Q311" s="31"/>
      <c r="R311" s="30"/>
    </row>
    <row r="312" spans="2:18" x14ac:dyDescent="0.25">
      <c r="B312" s="18">
        <v>11</v>
      </c>
      <c r="C312" s="19">
        <v>-0.23799999999999999</v>
      </c>
      <c r="D312" s="19"/>
      <c r="E312" s="28">
        <f t="shared" si="124"/>
        <v>-0.13999999999999999</v>
      </c>
      <c r="F312" s="25">
        <f t="shared" si="125"/>
        <v>1</v>
      </c>
      <c r="G312" s="28">
        <f t="shared" si="126"/>
        <v>-0.13999999999999999</v>
      </c>
      <c r="H312" s="25"/>
      <c r="I312" s="30"/>
      <c r="J312" s="30"/>
      <c r="K312" s="28"/>
      <c r="L312" s="25"/>
      <c r="M312" s="28"/>
      <c r="N312" s="29"/>
      <c r="O312" s="29"/>
      <c r="P312" s="29"/>
      <c r="Q312" s="31"/>
      <c r="R312" s="30"/>
    </row>
    <row r="313" spans="2:18" x14ac:dyDescent="0.25">
      <c r="B313" s="18">
        <v>12</v>
      </c>
      <c r="C313" s="19">
        <v>-0.442</v>
      </c>
      <c r="D313" s="19"/>
      <c r="E313" s="28">
        <f t="shared" si="124"/>
        <v>-0.33999999999999997</v>
      </c>
      <c r="F313" s="25">
        <f t="shared" si="125"/>
        <v>1</v>
      </c>
      <c r="G313" s="28">
        <f t="shared" si="126"/>
        <v>-0.33999999999999997</v>
      </c>
      <c r="H313" s="25"/>
      <c r="I313" s="18">
        <v>0</v>
      </c>
      <c r="J313" s="19">
        <v>-3.2000000000000001E-2</v>
      </c>
      <c r="K313" s="28"/>
      <c r="L313" s="25"/>
      <c r="M313" s="28"/>
      <c r="N313" s="29"/>
      <c r="O313" s="29"/>
      <c r="P313" s="29"/>
      <c r="Q313" s="31"/>
      <c r="R313" s="30"/>
    </row>
    <row r="314" spans="2:18" x14ac:dyDescent="0.25">
      <c r="B314" s="18">
        <v>12.5</v>
      </c>
      <c r="C314" s="19">
        <v>-0.627</v>
      </c>
      <c r="D314" s="19"/>
      <c r="E314" s="28">
        <f t="shared" si="124"/>
        <v>-0.53449999999999998</v>
      </c>
      <c r="F314" s="25">
        <f t="shared" si="125"/>
        <v>0.5</v>
      </c>
      <c r="G314" s="28">
        <f t="shared" si="126"/>
        <v>-0.26724999999999999</v>
      </c>
      <c r="H314" s="25"/>
      <c r="I314" s="18">
        <v>5</v>
      </c>
      <c r="J314" s="19">
        <v>-3.5000000000000003E-2</v>
      </c>
      <c r="K314" s="28">
        <f t="shared" ref="K314:K321" si="127">AVERAGE(J313,J314)</f>
        <v>-3.3500000000000002E-2</v>
      </c>
      <c r="L314" s="25">
        <f t="shared" ref="L314:L321" si="128">I314-I313</f>
        <v>5</v>
      </c>
      <c r="M314" s="28">
        <f t="shared" ref="M314:M321" si="129">L314*K314</f>
        <v>-0.16750000000000001</v>
      </c>
      <c r="N314" s="29"/>
      <c r="O314" s="29"/>
      <c r="P314" s="29"/>
      <c r="Q314" s="31"/>
      <c r="R314" s="30"/>
    </row>
    <row r="315" spans="2:18" x14ac:dyDescent="0.25">
      <c r="B315" s="18">
        <v>13</v>
      </c>
      <c r="C315" s="19">
        <v>-0.68200000000000005</v>
      </c>
      <c r="D315" s="19" t="s">
        <v>23</v>
      </c>
      <c r="E315" s="28">
        <f t="shared" si="124"/>
        <v>-0.65450000000000008</v>
      </c>
      <c r="F315" s="25">
        <f t="shared" si="125"/>
        <v>0.5</v>
      </c>
      <c r="G315" s="28">
        <f t="shared" si="126"/>
        <v>-0.32725000000000004</v>
      </c>
      <c r="I315" s="18">
        <v>10</v>
      </c>
      <c r="J315" s="19">
        <v>-4.2000000000000003E-2</v>
      </c>
      <c r="K315" s="28">
        <f t="shared" si="127"/>
        <v>-3.8500000000000006E-2</v>
      </c>
      <c r="L315" s="25">
        <f t="shared" si="128"/>
        <v>5</v>
      </c>
      <c r="M315" s="28">
        <f t="shared" si="129"/>
        <v>-0.19250000000000003</v>
      </c>
      <c r="N315" s="29"/>
      <c r="O315" s="29"/>
      <c r="P315" s="29"/>
      <c r="Q315" s="31"/>
      <c r="R315" s="30"/>
    </row>
    <row r="316" spans="2:18" x14ac:dyDescent="0.25">
      <c r="B316" s="18">
        <v>13.5</v>
      </c>
      <c r="C316" s="19">
        <v>-0.63200000000000001</v>
      </c>
      <c r="D316" s="19"/>
      <c r="E316" s="28">
        <f t="shared" si="124"/>
        <v>-0.65700000000000003</v>
      </c>
      <c r="F316" s="25">
        <f t="shared" si="125"/>
        <v>0.5</v>
      </c>
      <c r="G316" s="28">
        <f t="shared" si="126"/>
        <v>-0.32850000000000001</v>
      </c>
      <c r="I316" s="66">
        <f>I315+(J315-J316)*1.5</f>
        <v>12.186999999999999</v>
      </c>
      <c r="J316" s="67">
        <v>-1.5</v>
      </c>
      <c r="K316" s="28">
        <f t="shared" si="127"/>
        <v>-0.77100000000000002</v>
      </c>
      <c r="L316" s="25">
        <f t="shared" si="128"/>
        <v>2.1869999999999994</v>
      </c>
      <c r="M316" s="28">
        <f t="shared" si="129"/>
        <v>-1.6861769999999996</v>
      </c>
      <c r="N316" s="29"/>
      <c r="O316" s="29"/>
      <c r="P316" s="29"/>
      <c r="Q316" s="31"/>
      <c r="R316" s="30"/>
    </row>
    <row r="317" spans="2:18" x14ac:dyDescent="0.25">
      <c r="B317" s="18">
        <v>14</v>
      </c>
      <c r="C317" s="19">
        <v>-0.39300000000000002</v>
      </c>
      <c r="D317" s="19"/>
      <c r="E317" s="28">
        <f t="shared" si="124"/>
        <v>-0.51249999999999996</v>
      </c>
      <c r="F317" s="25">
        <f t="shared" si="125"/>
        <v>0.5</v>
      </c>
      <c r="G317" s="28">
        <f t="shared" si="126"/>
        <v>-0.25624999999999998</v>
      </c>
      <c r="I317" s="72">
        <f>I316+1.5</f>
        <v>13.686999999999999</v>
      </c>
      <c r="J317" s="73">
        <f>J316</f>
        <v>-1.5</v>
      </c>
      <c r="K317" s="28">
        <f t="shared" si="127"/>
        <v>-1.5</v>
      </c>
      <c r="L317" s="25">
        <f t="shared" si="128"/>
        <v>1.5</v>
      </c>
      <c r="M317" s="28">
        <f t="shared" si="129"/>
        <v>-2.25</v>
      </c>
      <c r="N317" s="33"/>
      <c r="O317" s="33"/>
      <c r="P317" s="33"/>
      <c r="Q317" s="31"/>
      <c r="R317" s="30"/>
    </row>
    <row r="318" spans="2:18" x14ac:dyDescent="0.25">
      <c r="B318" s="18">
        <v>16</v>
      </c>
      <c r="C318" s="19">
        <v>-0.23200000000000001</v>
      </c>
      <c r="D318" s="19" t="s">
        <v>22</v>
      </c>
      <c r="E318" s="28">
        <f t="shared" si="124"/>
        <v>-0.3125</v>
      </c>
      <c r="F318" s="25">
        <f t="shared" si="125"/>
        <v>2</v>
      </c>
      <c r="G318" s="28">
        <f t="shared" si="126"/>
        <v>-0.625</v>
      </c>
      <c r="H318" s="25"/>
      <c r="I318" s="66">
        <f>I317+1.5</f>
        <v>15.186999999999999</v>
      </c>
      <c r="J318" s="67">
        <f>J316</f>
        <v>-1.5</v>
      </c>
      <c r="K318" s="28">
        <f t="shared" si="127"/>
        <v>-1.5</v>
      </c>
      <c r="L318" s="25">
        <f t="shared" si="128"/>
        <v>1.5</v>
      </c>
      <c r="M318" s="28">
        <f t="shared" si="129"/>
        <v>-2.25</v>
      </c>
      <c r="N318" s="29"/>
      <c r="O318" s="29"/>
      <c r="P318" s="29"/>
      <c r="Q318" s="31"/>
      <c r="R318" s="30"/>
    </row>
    <row r="319" spans="2:18" x14ac:dyDescent="0.25">
      <c r="B319" s="18">
        <v>20</v>
      </c>
      <c r="C319" s="19">
        <v>-1.2E-2</v>
      </c>
      <c r="E319" s="28">
        <f t="shared" si="124"/>
        <v>-0.12200000000000001</v>
      </c>
      <c r="F319" s="25">
        <f t="shared" si="125"/>
        <v>4</v>
      </c>
      <c r="G319" s="28">
        <f t="shared" si="126"/>
        <v>-0.48800000000000004</v>
      </c>
      <c r="H319" s="25"/>
      <c r="I319" s="66">
        <f>I318+(J319-J318)*1.5</f>
        <v>17.212</v>
      </c>
      <c r="J319" s="70">
        <v>-0.15</v>
      </c>
      <c r="K319" s="28">
        <f t="shared" si="127"/>
        <v>-0.82499999999999996</v>
      </c>
      <c r="L319" s="25">
        <f t="shared" si="128"/>
        <v>2.0250000000000004</v>
      </c>
      <c r="M319" s="28">
        <f t="shared" si="129"/>
        <v>-1.6706250000000002</v>
      </c>
      <c r="N319" s="33"/>
      <c r="O319" s="33"/>
      <c r="P319" s="33"/>
      <c r="Q319" s="31"/>
      <c r="R319" s="30"/>
    </row>
    <row r="320" spans="2:18" x14ac:dyDescent="0.25">
      <c r="B320" s="18">
        <v>25</v>
      </c>
      <c r="C320" s="19">
        <v>-7.0000000000000001E-3</v>
      </c>
      <c r="D320" s="19" t="s">
        <v>80</v>
      </c>
      <c r="E320" s="28">
        <f t="shared" si="124"/>
        <v>-9.4999999999999998E-3</v>
      </c>
      <c r="F320" s="25">
        <f t="shared" si="125"/>
        <v>5</v>
      </c>
      <c r="G320" s="28">
        <f t="shared" si="126"/>
        <v>-4.7500000000000001E-2</v>
      </c>
      <c r="H320" s="25"/>
      <c r="I320" s="18">
        <v>20</v>
      </c>
      <c r="J320" s="19">
        <v>-1.2E-2</v>
      </c>
      <c r="K320" s="28">
        <f t="shared" si="127"/>
        <v>-8.1000000000000003E-2</v>
      </c>
      <c r="L320" s="25">
        <f t="shared" si="128"/>
        <v>2.7880000000000003</v>
      </c>
      <c r="M320" s="28">
        <f t="shared" si="129"/>
        <v>-0.22582800000000003</v>
      </c>
      <c r="N320" s="33"/>
      <c r="O320" s="33"/>
      <c r="P320" s="33"/>
      <c r="Q320" s="31"/>
      <c r="R320" s="30"/>
    </row>
    <row r="321" spans="2:18" x14ac:dyDescent="0.25">
      <c r="B321" s="18"/>
      <c r="C321" s="19"/>
      <c r="D321" s="19"/>
      <c r="E321" s="28"/>
      <c r="F321" s="25"/>
      <c r="G321" s="28"/>
      <c r="H321" s="25"/>
      <c r="I321" s="18">
        <v>25</v>
      </c>
      <c r="J321" s="19">
        <v>-7.0000000000000001E-3</v>
      </c>
      <c r="K321" s="28">
        <f t="shared" si="127"/>
        <v>-9.4999999999999998E-3</v>
      </c>
      <c r="L321" s="25">
        <f t="shared" si="128"/>
        <v>5</v>
      </c>
      <c r="M321" s="28">
        <f t="shared" si="129"/>
        <v>-4.7500000000000001E-2</v>
      </c>
      <c r="N321" s="29"/>
      <c r="O321" s="29"/>
      <c r="P321" s="29"/>
      <c r="R321" s="30"/>
    </row>
    <row r="322" spans="2:18" x14ac:dyDescent="0.25">
      <c r="B322" s="18"/>
      <c r="C322" s="19"/>
      <c r="D322" s="19"/>
      <c r="E322" s="28"/>
      <c r="F322" s="25"/>
      <c r="G322" s="28"/>
      <c r="H322" s="17"/>
      <c r="I322" s="74"/>
      <c r="J322" s="30"/>
      <c r="K322" s="28"/>
      <c r="L322" s="25"/>
      <c r="M322" s="28"/>
      <c r="N322" s="29"/>
      <c r="O322" s="29"/>
      <c r="P322" s="29"/>
      <c r="R322" s="30"/>
    </row>
    <row r="323" spans="2:18" ht="15" x14ac:dyDescent="0.25">
      <c r="B323" s="17" t="s">
        <v>74</v>
      </c>
      <c r="C323" s="17"/>
      <c r="D323" s="77">
        <v>1.7</v>
      </c>
      <c r="E323" s="77"/>
      <c r="J323" s="22"/>
      <c r="K323" s="22"/>
      <c r="L323" s="22"/>
      <c r="M323" s="22"/>
      <c r="N323" s="23"/>
      <c r="O323" s="23"/>
      <c r="P323" s="23"/>
    </row>
    <row r="324" spans="2:18" x14ac:dyDescent="0.25">
      <c r="B324" s="18">
        <v>0</v>
      </c>
      <c r="C324" s="19">
        <v>-0.72</v>
      </c>
      <c r="D324" s="19" t="s">
        <v>25</v>
      </c>
      <c r="E324" s="25"/>
      <c r="F324" s="25"/>
      <c r="G324" s="25"/>
      <c r="H324" s="25"/>
      <c r="I324" s="26"/>
      <c r="J324" s="27"/>
      <c r="K324" s="28"/>
      <c r="L324" s="25"/>
      <c r="M324" s="28"/>
      <c r="N324" s="29"/>
      <c r="O324" s="29"/>
      <c r="P324" s="29"/>
      <c r="R324" s="30"/>
    </row>
    <row r="325" spans="2:18" x14ac:dyDescent="0.25">
      <c r="B325" s="18">
        <v>5</v>
      </c>
      <c r="C325" s="19">
        <v>-0.48099999999999998</v>
      </c>
      <c r="D325" s="19"/>
      <c r="E325" s="28">
        <f>(C324+C325)/2</f>
        <v>-0.60050000000000003</v>
      </c>
      <c r="F325" s="25">
        <f>B325-B324</f>
        <v>5</v>
      </c>
      <c r="G325" s="28">
        <f>E325*F325</f>
        <v>-3.0025000000000004</v>
      </c>
      <c r="H325" s="25"/>
      <c r="I325" s="30"/>
      <c r="J325" s="30"/>
      <c r="K325" s="28"/>
      <c r="L325" s="25"/>
      <c r="M325" s="28"/>
      <c r="N325" s="29"/>
      <c r="O325" s="29"/>
      <c r="P325" s="29"/>
      <c r="Q325" s="31"/>
      <c r="R325" s="30"/>
    </row>
    <row r="326" spans="2:18" x14ac:dyDescent="0.25">
      <c r="B326" s="18">
        <v>6</v>
      </c>
      <c r="C326" s="19">
        <v>-8.1000000000000003E-2</v>
      </c>
      <c r="E326" s="28">
        <f t="shared" ref="E326:E341" si="130">(C325+C326)/2</f>
        <v>-0.28099999999999997</v>
      </c>
      <c r="F326" s="25">
        <f t="shared" ref="F326:F341" si="131">B326-B325</f>
        <v>1</v>
      </c>
      <c r="G326" s="28">
        <f t="shared" ref="G326:G341" si="132">E326*F326</f>
        <v>-0.28099999999999997</v>
      </c>
      <c r="H326" s="25"/>
      <c r="I326" s="30"/>
      <c r="J326" s="30"/>
      <c r="K326" s="28"/>
      <c r="L326" s="25"/>
      <c r="M326" s="28"/>
      <c r="N326" s="29"/>
      <c r="O326" s="29"/>
      <c r="P326" s="29"/>
      <c r="Q326" s="31"/>
      <c r="R326" s="30"/>
    </row>
    <row r="327" spans="2:18" x14ac:dyDescent="0.25">
      <c r="B327" s="18">
        <v>10</v>
      </c>
      <c r="C327" s="19">
        <v>-0.121</v>
      </c>
      <c r="D327" s="19" t="s">
        <v>24</v>
      </c>
      <c r="E327" s="28">
        <f t="shared" si="130"/>
        <v>-0.10100000000000001</v>
      </c>
      <c r="F327" s="25">
        <f t="shared" si="131"/>
        <v>4</v>
      </c>
      <c r="G327" s="28">
        <f t="shared" si="132"/>
        <v>-0.40400000000000003</v>
      </c>
      <c r="H327" s="25"/>
      <c r="I327" s="30"/>
      <c r="J327" s="30"/>
      <c r="K327" s="28"/>
      <c r="L327" s="25"/>
      <c r="M327" s="28"/>
      <c r="N327" s="29"/>
      <c r="O327" s="29"/>
      <c r="P327" s="29"/>
      <c r="Q327" s="31"/>
      <c r="R327" s="30"/>
    </row>
    <row r="328" spans="2:18" x14ac:dyDescent="0.25">
      <c r="B328" s="18">
        <v>11</v>
      </c>
      <c r="C328" s="19">
        <v>-0.182</v>
      </c>
      <c r="D328" s="19"/>
      <c r="E328" s="28">
        <f t="shared" si="130"/>
        <v>-0.1515</v>
      </c>
      <c r="F328" s="25">
        <f t="shared" si="131"/>
        <v>1</v>
      </c>
      <c r="G328" s="28">
        <f t="shared" si="132"/>
        <v>-0.1515</v>
      </c>
      <c r="H328" s="25"/>
      <c r="I328" s="30"/>
      <c r="J328" s="30"/>
      <c r="K328" s="28"/>
      <c r="L328" s="25"/>
      <c r="M328" s="28"/>
      <c r="N328" s="29"/>
      <c r="O328" s="29"/>
      <c r="P328" s="29"/>
      <c r="Q328" s="31"/>
      <c r="R328" s="30"/>
    </row>
    <row r="329" spans="2:18" x14ac:dyDescent="0.25">
      <c r="B329" s="18">
        <v>12</v>
      </c>
      <c r="C329" s="19">
        <v>-0.38100000000000001</v>
      </c>
      <c r="D329" s="19"/>
      <c r="E329" s="28">
        <f t="shared" si="130"/>
        <v>-0.28149999999999997</v>
      </c>
      <c r="F329" s="25">
        <f t="shared" si="131"/>
        <v>1</v>
      </c>
      <c r="G329" s="28">
        <f t="shared" si="132"/>
        <v>-0.28149999999999997</v>
      </c>
      <c r="H329" s="25"/>
      <c r="I329" s="18">
        <v>0</v>
      </c>
      <c r="J329" s="19">
        <v>-0.72</v>
      </c>
      <c r="K329" s="28"/>
      <c r="L329" s="25"/>
      <c r="M329" s="28"/>
      <c r="N329" s="29"/>
      <c r="O329" s="29"/>
      <c r="P329" s="29"/>
      <c r="Q329" s="31"/>
      <c r="R329" s="30"/>
    </row>
    <row r="330" spans="2:18" x14ac:dyDescent="0.25">
      <c r="B330" s="18">
        <v>12.5</v>
      </c>
      <c r="C330" s="19">
        <v>-0.57799999999999996</v>
      </c>
      <c r="E330" s="28">
        <f t="shared" si="130"/>
        <v>-0.47949999999999998</v>
      </c>
      <c r="F330" s="25">
        <f t="shared" si="131"/>
        <v>0.5</v>
      </c>
      <c r="G330" s="28">
        <f t="shared" si="132"/>
        <v>-0.23974999999999999</v>
      </c>
      <c r="I330" s="18">
        <v>5</v>
      </c>
      <c r="J330" s="19">
        <v>-0.48099999999999998</v>
      </c>
      <c r="K330" s="28">
        <f t="shared" ref="K330:K341" si="133">AVERAGE(J329,J330)</f>
        <v>-0.60050000000000003</v>
      </c>
      <c r="L330" s="25">
        <f t="shared" ref="L330:L341" si="134">I330-I329</f>
        <v>5</v>
      </c>
      <c r="M330" s="28">
        <f t="shared" ref="M330:M341" si="135">L330*K330</f>
        <v>-3.0025000000000004</v>
      </c>
      <c r="N330" s="29"/>
      <c r="O330" s="29"/>
      <c r="P330" s="29"/>
      <c r="Q330" s="31"/>
      <c r="R330" s="30"/>
    </row>
    <row r="331" spans="2:18" x14ac:dyDescent="0.25">
      <c r="B331" s="18">
        <v>13</v>
      </c>
      <c r="C331" s="19">
        <v>-0.63</v>
      </c>
      <c r="D331" s="19" t="s">
        <v>23</v>
      </c>
      <c r="E331" s="28">
        <f t="shared" si="130"/>
        <v>-0.60399999999999998</v>
      </c>
      <c r="F331" s="25">
        <f t="shared" si="131"/>
        <v>0.5</v>
      </c>
      <c r="G331" s="28">
        <f t="shared" si="132"/>
        <v>-0.30199999999999999</v>
      </c>
      <c r="I331" s="18">
        <v>6</v>
      </c>
      <c r="J331" s="19">
        <v>-8.1000000000000003E-2</v>
      </c>
      <c r="K331" s="28">
        <f t="shared" si="133"/>
        <v>-0.28099999999999997</v>
      </c>
      <c r="L331" s="25">
        <f t="shared" si="134"/>
        <v>1</v>
      </c>
      <c r="M331" s="28">
        <f t="shared" si="135"/>
        <v>-0.28099999999999997</v>
      </c>
      <c r="N331" s="29"/>
      <c r="O331" s="29"/>
      <c r="P331" s="29"/>
      <c r="Q331" s="31"/>
      <c r="R331" s="30"/>
    </row>
    <row r="332" spans="2:18" x14ac:dyDescent="0.25">
      <c r="B332" s="18">
        <v>13.5</v>
      </c>
      <c r="C332" s="19">
        <v>-0.57999999999999996</v>
      </c>
      <c r="D332" s="19"/>
      <c r="E332" s="28">
        <f t="shared" si="130"/>
        <v>-0.60499999999999998</v>
      </c>
      <c r="F332" s="25">
        <f t="shared" si="131"/>
        <v>0.5</v>
      </c>
      <c r="G332" s="28">
        <f t="shared" si="132"/>
        <v>-0.30249999999999999</v>
      </c>
      <c r="I332" s="18">
        <v>9</v>
      </c>
      <c r="J332" s="19">
        <v>-0.121</v>
      </c>
      <c r="K332" s="28">
        <f t="shared" si="133"/>
        <v>-0.10100000000000001</v>
      </c>
      <c r="L332" s="25">
        <f t="shared" si="134"/>
        <v>3</v>
      </c>
      <c r="M332" s="28">
        <f t="shared" si="135"/>
        <v>-0.30300000000000005</v>
      </c>
      <c r="N332" s="33"/>
      <c r="O332" s="33"/>
      <c r="P332" s="33"/>
      <c r="Q332" s="31"/>
      <c r="R332" s="30"/>
    </row>
    <row r="333" spans="2:18" x14ac:dyDescent="0.25">
      <c r="B333" s="18">
        <v>14</v>
      </c>
      <c r="C333" s="19">
        <v>-0.39500000000000002</v>
      </c>
      <c r="D333" s="19"/>
      <c r="E333" s="28">
        <f t="shared" si="130"/>
        <v>-0.48749999999999999</v>
      </c>
      <c r="F333" s="25">
        <f t="shared" si="131"/>
        <v>0.5</v>
      </c>
      <c r="G333" s="28">
        <f t="shared" si="132"/>
        <v>-0.24374999999999999</v>
      </c>
      <c r="H333" s="25"/>
      <c r="I333" s="66">
        <f>I332+(J332-J333)*1.5</f>
        <v>11.0685</v>
      </c>
      <c r="J333" s="67">
        <v>-1.5</v>
      </c>
      <c r="K333" s="28">
        <f t="shared" si="133"/>
        <v>-0.8105</v>
      </c>
      <c r="L333" s="25">
        <f t="shared" si="134"/>
        <v>2.0685000000000002</v>
      </c>
      <c r="M333" s="28">
        <f t="shared" si="135"/>
        <v>-1.6765192500000001</v>
      </c>
      <c r="N333" s="29"/>
      <c r="O333" s="29"/>
      <c r="P333" s="29"/>
      <c r="Q333" s="31"/>
      <c r="R333" s="30"/>
    </row>
    <row r="334" spans="2:18" x14ac:dyDescent="0.25">
      <c r="B334" s="18">
        <v>15</v>
      </c>
      <c r="C334" s="19">
        <v>-0.12</v>
      </c>
      <c r="E334" s="28">
        <f t="shared" si="130"/>
        <v>-0.25750000000000001</v>
      </c>
      <c r="F334" s="25">
        <f t="shared" si="131"/>
        <v>1</v>
      </c>
      <c r="G334" s="28">
        <f t="shared" si="132"/>
        <v>-0.25750000000000001</v>
      </c>
      <c r="H334" s="25"/>
      <c r="I334" s="72">
        <f>I333+1.5</f>
        <v>12.5685</v>
      </c>
      <c r="J334" s="73">
        <f>J333</f>
        <v>-1.5</v>
      </c>
      <c r="K334" s="28">
        <f t="shared" si="133"/>
        <v>-1.5</v>
      </c>
      <c r="L334" s="25">
        <f t="shared" si="134"/>
        <v>1.5</v>
      </c>
      <c r="M334" s="28">
        <f t="shared" si="135"/>
        <v>-2.25</v>
      </c>
      <c r="N334" s="33"/>
      <c r="O334" s="33"/>
      <c r="P334" s="33"/>
      <c r="Q334" s="31"/>
      <c r="R334" s="30"/>
    </row>
    <row r="335" spans="2:18" x14ac:dyDescent="0.25">
      <c r="B335" s="18">
        <v>16</v>
      </c>
      <c r="C335" s="19">
        <v>0.38</v>
      </c>
      <c r="D335" s="19" t="s">
        <v>22</v>
      </c>
      <c r="E335" s="28">
        <f t="shared" si="130"/>
        <v>0.13</v>
      </c>
      <c r="F335" s="25">
        <f t="shared" si="131"/>
        <v>1</v>
      </c>
      <c r="G335" s="28">
        <f t="shared" si="132"/>
        <v>0.13</v>
      </c>
      <c r="H335" s="25"/>
      <c r="I335" s="66">
        <f>I334+1.5</f>
        <v>14.0685</v>
      </c>
      <c r="J335" s="67">
        <f>J333</f>
        <v>-1.5</v>
      </c>
      <c r="K335" s="28">
        <f t="shared" si="133"/>
        <v>-1.5</v>
      </c>
      <c r="L335" s="25">
        <f t="shared" si="134"/>
        <v>1.5</v>
      </c>
      <c r="M335" s="28">
        <f t="shared" si="135"/>
        <v>-2.25</v>
      </c>
      <c r="N335" s="33"/>
      <c r="O335" s="33"/>
      <c r="P335" s="33"/>
      <c r="Q335" s="31"/>
      <c r="R335" s="30"/>
    </row>
    <row r="336" spans="2:18" x14ac:dyDescent="0.25">
      <c r="B336" s="18">
        <v>17</v>
      </c>
      <c r="C336" s="19">
        <v>0.37</v>
      </c>
      <c r="D336" s="19"/>
      <c r="E336" s="28">
        <f t="shared" si="130"/>
        <v>0.375</v>
      </c>
      <c r="F336" s="25">
        <f t="shared" si="131"/>
        <v>1</v>
      </c>
      <c r="G336" s="28">
        <f t="shared" si="132"/>
        <v>0.375</v>
      </c>
      <c r="H336" s="25"/>
      <c r="I336" s="66">
        <f>I335+(J336-J335)*1.5</f>
        <v>16.093499999999999</v>
      </c>
      <c r="J336" s="70">
        <v>-0.15</v>
      </c>
      <c r="K336" s="28">
        <f t="shared" si="133"/>
        <v>-0.82499999999999996</v>
      </c>
      <c r="L336" s="25">
        <f t="shared" si="134"/>
        <v>2.0249999999999986</v>
      </c>
      <c r="M336" s="28">
        <f t="shared" si="135"/>
        <v>-1.6706249999999987</v>
      </c>
      <c r="N336" s="29"/>
      <c r="O336" s="29"/>
      <c r="P336" s="29"/>
      <c r="R336" s="30"/>
    </row>
    <row r="337" spans="2:18" x14ac:dyDescent="0.25">
      <c r="B337" s="18">
        <v>18</v>
      </c>
      <c r="C337" s="19">
        <v>1.69</v>
      </c>
      <c r="D337" s="19"/>
      <c r="E337" s="28">
        <f t="shared" si="130"/>
        <v>1.03</v>
      </c>
      <c r="F337" s="25">
        <f t="shared" si="131"/>
        <v>1</v>
      </c>
      <c r="G337" s="28">
        <f t="shared" si="132"/>
        <v>1.03</v>
      </c>
      <c r="H337" s="17"/>
      <c r="I337" s="18">
        <v>17</v>
      </c>
      <c r="J337" s="19">
        <v>0.37</v>
      </c>
      <c r="K337" s="28">
        <f t="shared" si="133"/>
        <v>0.11</v>
      </c>
      <c r="L337" s="25">
        <f t="shared" si="134"/>
        <v>0.90650000000000119</v>
      </c>
      <c r="M337" s="28">
        <f t="shared" si="135"/>
        <v>9.9715000000000137E-2</v>
      </c>
      <c r="N337" s="29"/>
      <c r="O337" s="29"/>
      <c r="P337" s="29"/>
      <c r="R337" s="30"/>
    </row>
    <row r="338" spans="2:18" x14ac:dyDescent="0.25">
      <c r="B338" s="18">
        <v>19</v>
      </c>
      <c r="C338" s="19">
        <v>1.6950000000000001</v>
      </c>
      <c r="D338" s="19"/>
      <c r="E338" s="28">
        <f t="shared" si="130"/>
        <v>1.6924999999999999</v>
      </c>
      <c r="F338" s="25">
        <f t="shared" si="131"/>
        <v>1</v>
      </c>
      <c r="G338" s="28">
        <f t="shared" si="132"/>
        <v>1.6924999999999999</v>
      </c>
      <c r="H338" s="17"/>
      <c r="I338" s="18">
        <v>18</v>
      </c>
      <c r="J338" s="19">
        <v>1.69</v>
      </c>
      <c r="K338" s="28">
        <f t="shared" si="133"/>
        <v>1.03</v>
      </c>
      <c r="L338" s="25">
        <f t="shared" si="134"/>
        <v>1</v>
      </c>
      <c r="M338" s="28">
        <f t="shared" si="135"/>
        <v>1.03</v>
      </c>
      <c r="N338" s="29"/>
      <c r="O338" s="29"/>
      <c r="P338" s="29"/>
      <c r="R338" s="30"/>
    </row>
    <row r="339" spans="2:18" x14ac:dyDescent="0.25">
      <c r="B339" s="26">
        <v>20</v>
      </c>
      <c r="C339" s="39">
        <v>-0.18</v>
      </c>
      <c r="D339" s="39"/>
      <c r="E339" s="28">
        <f t="shared" si="130"/>
        <v>0.75750000000000006</v>
      </c>
      <c r="F339" s="25">
        <f t="shared" si="131"/>
        <v>1</v>
      </c>
      <c r="G339" s="28">
        <f t="shared" si="132"/>
        <v>0.75750000000000006</v>
      </c>
      <c r="H339" s="17"/>
      <c r="I339" s="18">
        <v>19</v>
      </c>
      <c r="J339" s="19">
        <v>1.6950000000000001</v>
      </c>
      <c r="K339" s="28">
        <f t="shared" si="133"/>
        <v>1.6924999999999999</v>
      </c>
      <c r="L339" s="25">
        <f t="shared" si="134"/>
        <v>1</v>
      </c>
      <c r="M339" s="28">
        <f t="shared" si="135"/>
        <v>1.6924999999999999</v>
      </c>
      <c r="N339" s="29"/>
      <c r="O339" s="29"/>
      <c r="P339" s="29"/>
      <c r="R339" s="30"/>
    </row>
    <row r="340" spans="2:18" x14ac:dyDescent="0.25">
      <c r="B340" s="26">
        <v>22</v>
      </c>
      <c r="C340" s="39">
        <v>-0.52</v>
      </c>
      <c r="D340" s="39"/>
      <c r="E340" s="28">
        <f t="shared" si="130"/>
        <v>-0.35</v>
      </c>
      <c r="F340" s="25">
        <f t="shared" si="131"/>
        <v>2</v>
      </c>
      <c r="G340" s="28">
        <f t="shared" si="132"/>
        <v>-0.7</v>
      </c>
      <c r="H340" s="17"/>
      <c r="I340" s="26">
        <v>20</v>
      </c>
      <c r="J340" s="39">
        <v>-0.18</v>
      </c>
      <c r="K340" s="28">
        <f t="shared" si="133"/>
        <v>0.75750000000000006</v>
      </c>
      <c r="L340" s="25">
        <f t="shared" si="134"/>
        <v>1</v>
      </c>
      <c r="M340" s="28">
        <f t="shared" si="135"/>
        <v>0.75750000000000006</v>
      </c>
      <c r="O340" s="33"/>
      <c r="P340" s="33"/>
    </row>
    <row r="341" spans="2:18" x14ac:dyDescent="0.25">
      <c r="B341" s="26">
        <v>23</v>
      </c>
      <c r="C341" s="39">
        <v>-0.92</v>
      </c>
      <c r="D341" s="19" t="s">
        <v>25</v>
      </c>
      <c r="E341" s="28">
        <f t="shared" si="130"/>
        <v>-0.72</v>
      </c>
      <c r="F341" s="25">
        <f t="shared" si="131"/>
        <v>1</v>
      </c>
      <c r="G341" s="28">
        <f t="shared" si="132"/>
        <v>-0.72</v>
      </c>
      <c r="H341" s="17"/>
      <c r="I341" s="26">
        <v>22</v>
      </c>
      <c r="J341" s="39">
        <v>-0.52</v>
      </c>
      <c r="K341" s="28">
        <f t="shared" si="133"/>
        <v>-0.35</v>
      </c>
      <c r="L341" s="25">
        <f t="shared" si="134"/>
        <v>2</v>
      </c>
      <c r="M341" s="28">
        <f t="shared" si="135"/>
        <v>-0.7</v>
      </c>
      <c r="O341" s="23"/>
      <c r="P341" s="23"/>
    </row>
    <row r="342" spans="2:18" ht="15" x14ac:dyDescent="0.25">
      <c r="B342" s="17" t="s">
        <v>74</v>
      </c>
      <c r="C342" s="17"/>
      <c r="D342" s="77">
        <v>1.8</v>
      </c>
      <c r="E342" s="77"/>
      <c r="J342" s="22"/>
      <c r="K342" s="22"/>
      <c r="L342" s="22"/>
      <c r="M342" s="22"/>
      <c r="N342" s="23"/>
      <c r="O342" s="23"/>
      <c r="P342" s="23"/>
    </row>
    <row r="343" spans="2:18" x14ac:dyDescent="0.25">
      <c r="B343" s="18">
        <v>0</v>
      </c>
      <c r="C343" s="19">
        <v>1.431</v>
      </c>
      <c r="D343" s="19" t="s">
        <v>118</v>
      </c>
      <c r="E343" s="25"/>
      <c r="F343" s="25"/>
      <c r="G343" s="25"/>
      <c r="H343" s="25"/>
      <c r="I343" s="26"/>
      <c r="J343" s="27"/>
      <c r="K343" s="28"/>
      <c r="L343" s="25"/>
      <c r="M343" s="28"/>
      <c r="N343" s="29"/>
      <c r="O343" s="29"/>
      <c r="P343" s="29"/>
      <c r="R343" s="30"/>
    </row>
    <row r="344" spans="2:18" x14ac:dyDescent="0.25">
      <c r="B344" s="18">
        <v>4</v>
      </c>
      <c r="C344" s="19">
        <v>1.4259999999999999</v>
      </c>
      <c r="D344" s="19" t="s">
        <v>24</v>
      </c>
      <c r="E344" s="28">
        <f>(C343+C344)/2</f>
        <v>1.4285000000000001</v>
      </c>
      <c r="F344" s="25">
        <f>B344-B343</f>
        <v>4</v>
      </c>
      <c r="G344" s="28">
        <f>E344*F344</f>
        <v>5.7140000000000004</v>
      </c>
      <c r="H344" s="25"/>
      <c r="I344" s="30"/>
      <c r="J344" s="30"/>
      <c r="K344" s="28"/>
      <c r="L344" s="25"/>
      <c r="M344" s="28"/>
      <c r="N344" s="29"/>
      <c r="O344" s="29"/>
      <c r="P344" s="29"/>
      <c r="Q344" s="31"/>
      <c r="R344" s="30"/>
    </row>
    <row r="345" spans="2:18" x14ac:dyDescent="0.25">
      <c r="B345" s="18">
        <v>6</v>
      </c>
      <c r="C345" s="19">
        <v>-2.5999999999999999E-2</v>
      </c>
      <c r="E345" s="28">
        <f t="shared" ref="E345:E353" si="136">(C344+C345)/2</f>
        <v>0.7</v>
      </c>
      <c r="F345" s="25">
        <f t="shared" ref="F345:F353" si="137">B345-B344</f>
        <v>2</v>
      </c>
      <c r="G345" s="28">
        <f t="shared" ref="G345:G353" si="138">E345*F345</f>
        <v>1.4</v>
      </c>
      <c r="H345" s="25"/>
      <c r="I345" s="30"/>
      <c r="J345" s="30"/>
      <c r="K345" s="28"/>
      <c r="L345" s="25"/>
      <c r="M345" s="28"/>
      <c r="N345" s="29"/>
      <c r="O345" s="29"/>
      <c r="P345" s="29"/>
      <c r="Q345" s="31"/>
      <c r="R345" s="30"/>
    </row>
    <row r="346" spans="2:18" x14ac:dyDescent="0.25">
      <c r="B346" s="18">
        <v>8</v>
      </c>
      <c r="C346" s="19">
        <v>-0.374</v>
      </c>
      <c r="D346" s="19"/>
      <c r="E346" s="28">
        <f t="shared" si="136"/>
        <v>-0.2</v>
      </c>
      <c r="F346" s="25">
        <f t="shared" si="137"/>
        <v>2</v>
      </c>
      <c r="G346" s="28">
        <f t="shared" si="138"/>
        <v>-0.4</v>
      </c>
      <c r="H346" s="25"/>
      <c r="I346" s="30"/>
      <c r="J346" s="30"/>
      <c r="K346" s="28"/>
      <c r="L346" s="25"/>
      <c r="M346" s="28"/>
      <c r="N346" s="29"/>
      <c r="O346" s="29"/>
      <c r="P346" s="29"/>
      <c r="Q346" s="31"/>
      <c r="R346" s="30"/>
    </row>
    <row r="347" spans="2:18" x14ac:dyDescent="0.25">
      <c r="B347" s="18">
        <v>9</v>
      </c>
      <c r="C347" s="19">
        <v>-0.52500000000000002</v>
      </c>
      <c r="D347" s="19"/>
      <c r="E347" s="28">
        <f t="shared" si="136"/>
        <v>-0.44950000000000001</v>
      </c>
      <c r="F347" s="25">
        <f t="shared" si="137"/>
        <v>1</v>
      </c>
      <c r="G347" s="28">
        <f t="shared" si="138"/>
        <v>-0.44950000000000001</v>
      </c>
      <c r="H347" s="25"/>
      <c r="I347" s="18">
        <v>0</v>
      </c>
      <c r="J347" s="19">
        <v>1.431</v>
      </c>
      <c r="K347" s="28"/>
      <c r="L347" s="25"/>
      <c r="M347" s="28"/>
      <c r="N347" s="29"/>
      <c r="O347" s="29"/>
      <c r="P347" s="29"/>
      <c r="Q347" s="31"/>
      <c r="R347" s="30"/>
    </row>
    <row r="348" spans="2:18" x14ac:dyDescent="0.25">
      <c r="B348" s="18">
        <v>10</v>
      </c>
      <c r="C348" s="19">
        <v>-0.57399999999999995</v>
      </c>
      <c r="D348" s="19" t="s">
        <v>23</v>
      </c>
      <c r="E348" s="28">
        <f t="shared" si="136"/>
        <v>-0.54949999999999999</v>
      </c>
      <c r="F348" s="25">
        <f t="shared" si="137"/>
        <v>1</v>
      </c>
      <c r="G348" s="28">
        <f t="shared" si="138"/>
        <v>-0.54949999999999999</v>
      </c>
      <c r="H348" s="25"/>
      <c r="I348" s="18">
        <v>4</v>
      </c>
      <c r="J348" s="19">
        <v>1.4259999999999999</v>
      </c>
      <c r="K348" s="28">
        <f t="shared" ref="K348:K353" si="139">AVERAGE(J347,J348)</f>
        <v>1.4285000000000001</v>
      </c>
      <c r="L348" s="25">
        <f t="shared" ref="L348:L353" si="140">I348-I347</f>
        <v>4</v>
      </c>
      <c r="M348" s="28">
        <f t="shared" ref="M348:M353" si="141">L348*K348</f>
        <v>5.7140000000000004</v>
      </c>
      <c r="N348" s="29"/>
      <c r="O348" s="29"/>
      <c r="P348" s="29"/>
      <c r="Q348" s="31"/>
      <c r="R348" s="30"/>
    </row>
    <row r="349" spans="2:18" x14ac:dyDescent="0.25">
      <c r="B349" s="18">
        <v>11</v>
      </c>
      <c r="C349" s="19">
        <v>-0.52900000000000003</v>
      </c>
      <c r="E349" s="28">
        <f t="shared" si="136"/>
        <v>-0.55149999999999999</v>
      </c>
      <c r="F349" s="25">
        <f t="shared" si="137"/>
        <v>1</v>
      </c>
      <c r="G349" s="28">
        <f t="shared" si="138"/>
        <v>-0.55149999999999999</v>
      </c>
      <c r="I349" s="18">
        <v>6</v>
      </c>
      <c r="J349" s="19">
        <v>-2.5999999999999999E-2</v>
      </c>
      <c r="K349" s="28">
        <f t="shared" si="139"/>
        <v>0.7</v>
      </c>
      <c r="L349" s="25">
        <f t="shared" si="140"/>
        <v>2</v>
      </c>
      <c r="M349" s="28">
        <f t="shared" si="141"/>
        <v>1.4</v>
      </c>
      <c r="N349" s="29"/>
      <c r="O349" s="29"/>
      <c r="P349" s="29"/>
      <c r="Q349" s="31"/>
      <c r="R349" s="30"/>
    </row>
    <row r="350" spans="2:18" x14ac:dyDescent="0.25">
      <c r="B350" s="18">
        <v>12</v>
      </c>
      <c r="C350" s="19">
        <v>-0.38200000000000001</v>
      </c>
      <c r="D350" s="19"/>
      <c r="E350" s="28">
        <f t="shared" si="136"/>
        <v>-0.45550000000000002</v>
      </c>
      <c r="F350" s="25">
        <f t="shared" si="137"/>
        <v>1</v>
      </c>
      <c r="G350" s="28">
        <f t="shared" si="138"/>
        <v>-0.45550000000000002</v>
      </c>
      <c r="I350" s="66">
        <f>I349+(J349-J350)*1.5</f>
        <v>8.2110000000000003</v>
      </c>
      <c r="J350" s="67">
        <v>-1.5</v>
      </c>
      <c r="K350" s="28">
        <f t="shared" si="139"/>
        <v>-0.76300000000000001</v>
      </c>
      <c r="L350" s="25">
        <f t="shared" si="140"/>
        <v>2.2110000000000003</v>
      </c>
      <c r="M350" s="28">
        <f t="shared" si="141"/>
        <v>-1.6869930000000002</v>
      </c>
      <c r="N350" s="29"/>
      <c r="O350" s="29"/>
      <c r="P350" s="29"/>
      <c r="Q350" s="31"/>
      <c r="R350" s="30"/>
    </row>
    <row r="351" spans="2:18" x14ac:dyDescent="0.25">
      <c r="B351" s="18">
        <v>14</v>
      </c>
      <c r="C351" s="19">
        <v>-2.5000000000000001E-2</v>
      </c>
      <c r="D351" s="19"/>
      <c r="E351" s="28">
        <f t="shared" si="136"/>
        <v>-0.20350000000000001</v>
      </c>
      <c r="F351" s="25">
        <f t="shared" si="137"/>
        <v>2</v>
      </c>
      <c r="G351" s="28">
        <f t="shared" si="138"/>
        <v>-0.40700000000000003</v>
      </c>
      <c r="I351" s="72">
        <f>I350+1.5</f>
        <v>9.7110000000000003</v>
      </c>
      <c r="J351" s="73">
        <f>J350</f>
        <v>-1.5</v>
      </c>
      <c r="K351" s="28">
        <f t="shared" si="139"/>
        <v>-1.5</v>
      </c>
      <c r="L351" s="25">
        <f t="shared" si="140"/>
        <v>1.5</v>
      </c>
      <c r="M351" s="28">
        <f t="shared" si="141"/>
        <v>-2.25</v>
      </c>
      <c r="N351" s="33"/>
      <c r="O351" s="33"/>
      <c r="P351" s="33"/>
      <c r="Q351" s="31"/>
      <c r="R351" s="30"/>
    </row>
    <row r="352" spans="2:18" x14ac:dyDescent="0.25">
      <c r="B352" s="18">
        <v>16</v>
      </c>
      <c r="C352" s="19">
        <v>1.9810000000000001</v>
      </c>
      <c r="D352" s="19" t="s">
        <v>22</v>
      </c>
      <c r="E352" s="28">
        <f t="shared" si="136"/>
        <v>0.97800000000000009</v>
      </c>
      <c r="F352" s="25">
        <f t="shared" si="137"/>
        <v>2</v>
      </c>
      <c r="G352" s="28">
        <f t="shared" si="138"/>
        <v>1.9560000000000002</v>
      </c>
      <c r="H352" s="25"/>
      <c r="I352" s="66">
        <f>I351+1.5</f>
        <v>11.211</v>
      </c>
      <c r="J352" s="67">
        <f>J350</f>
        <v>-1.5</v>
      </c>
      <c r="K352" s="28">
        <f t="shared" si="139"/>
        <v>-1.5</v>
      </c>
      <c r="L352" s="25">
        <f t="shared" si="140"/>
        <v>1.5</v>
      </c>
      <c r="M352" s="28">
        <f t="shared" si="141"/>
        <v>-2.25</v>
      </c>
      <c r="N352" s="29"/>
      <c r="O352" s="29"/>
      <c r="P352" s="29"/>
      <c r="Q352" s="31"/>
      <c r="R352" s="30"/>
    </row>
    <row r="353" spans="2:18" x14ac:dyDescent="0.25">
      <c r="B353" s="18">
        <v>19</v>
      </c>
      <c r="C353" s="19">
        <v>1.976</v>
      </c>
      <c r="D353" s="19" t="s">
        <v>76</v>
      </c>
      <c r="E353" s="28">
        <f t="shared" si="136"/>
        <v>1.9784999999999999</v>
      </c>
      <c r="F353" s="25">
        <f t="shared" si="137"/>
        <v>3</v>
      </c>
      <c r="G353" s="28">
        <f t="shared" si="138"/>
        <v>5.9354999999999993</v>
      </c>
      <c r="H353" s="25"/>
      <c r="I353" s="66">
        <f>I352+(J353-J352)*1.5</f>
        <v>13.236000000000001</v>
      </c>
      <c r="J353" s="70">
        <v>-0.15</v>
      </c>
      <c r="K353" s="28">
        <f t="shared" si="139"/>
        <v>-0.82499999999999996</v>
      </c>
      <c r="L353" s="25">
        <f t="shared" si="140"/>
        <v>2.0250000000000004</v>
      </c>
      <c r="M353" s="28">
        <f t="shared" si="141"/>
        <v>-1.6706250000000002</v>
      </c>
      <c r="N353" s="33"/>
      <c r="O353" s="33"/>
      <c r="P353" s="33"/>
      <c r="Q353" s="31"/>
      <c r="R353" s="30"/>
    </row>
    <row r="354" spans="2:18" ht="15" x14ac:dyDescent="0.25">
      <c r="B354" s="17" t="s">
        <v>74</v>
      </c>
      <c r="C354" s="17"/>
      <c r="D354" s="77">
        <v>1.9</v>
      </c>
      <c r="E354" s="77"/>
      <c r="J354" s="22"/>
      <c r="K354" s="22"/>
      <c r="L354" s="22"/>
      <c r="M354" s="22"/>
      <c r="N354" s="23"/>
      <c r="O354" s="23"/>
      <c r="P354" s="23"/>
    </row>
    <row r="355" spans="2:18" x14ac:dyDescent="0.25">
      <c r="B355" s="18">
        <v>0</v>
      </c>
      <c r="C355" s="19">
        <v>0.36899999999999999</v>
      </c>
      <c r="D355" s="19" t="s">
        <v>80</v>
      </c>
      <c r="E355" s="25"/>
      <c r="F355" s="25"/>
      <c r="G355" s="25"/>
      <c r="H355" s="25"/>
      <c r="I355" s="26"/>
      <c r="J355" s="27"/>
      <c r="K355" s="28"/>
      <c r="L355" s="25"/>
      <c r="M355" s="28"/>
      <c r="N355" s="29"/>
      <c r="O355" s="29"/>
      <c r="P355" s="29"/>
      <c r="R355" s="30"/>
    </row>
    <row r="356" spans="2:18" x14ac:dyDescent="0.25">
      <c r="B356" s="18">
        <v>6</v>
      </c>
      <c r="C356" s="19">
        <v>0.36399999999999999</v>
      </c>
      <c r="D356" s="19"/>
      <c r="E356" s="28">
        <f>(C355+C356)/2</f>
        <v>0.36649999999999999</v>
      </c>
      <c r="F356" s="25">
        <f>B356-B355</f>
        <v>6</v>
      </c>
      <c r="G356" s="28">
        <f>E356*F356</f>
        <v>2.1989999999999998</v>
      </c>
      <c r="H356" s="25"/>
      <c r="I356" s="30"/>
      <c r="J356" s="30"/>
      <c r="K356" s="28"/>
      <c r="L356" s="25"/>
      <c r="M356" s="28"/>
      <c r="N356" s="29"/>
      <c r="O356" s="29"/>
      <c r="P356" s="29"/>
      <c r="Q356" s="31"/>
      <c r="R356" s="30"/>
    </row>
    <row r="357" spans="2:18" x14ac:dyDescent="0.25">
      <c r="B357" s="18">
        <v>7</v>
      </c>
      <c r="C357" s="19">
        <v>1.83</v>
      </c>
      <c r="D357" s="19" t="s">
        <v>76</v>
      </c>
      <c r="E357" s="28">
        <f t="shared" ref="E357:E370" si="142">(C356+C357)/2</f>
        <v>1.097</v>
      </c>
      <c r="F357" s="25">
        <f t="shared" ref="F357:F370" si="143">B357-B356</f>
        <v>1</v>
      </c>
      <c r="G357" s="28">
        <f t="shared" ref="G357:G370" si="144">E357*F357</f>
        <v>1.097</v>
      </c>
      <c r="H357" s="25"/>
      <c r="I357" s="30"/>
      <c r="J357" s="30"/>
      <c r="K357" s="28"/>
      <c r="L357" s="25"/>
      <c r="M357" s="28"/>
      <c r="N357" s="29"/>
      <c r="O357" s="29"/>
      <c r="P357" s="29"/>
      <c r="Q357" s="31"/>
      <c r="R357" s="30"/>
    </row>
    <row r="358" spans="2:18" x14ac:dyDescent="0.25">
      <c r="B358" s="18">
        <v>10</v>
      </c>
      <c r="C358" s="19">
        <v>1.8260000000000001</v>
      </c>
      <c r="D358" s="19" t="s">
        <v>24</v>
      </c>
      <c r="E358" s="28">
        <f t="shared" si="142"/>
        <v>1.8280000000000001</v>
      </c>
      <c r="F358" s="25">
        <f t="shared" si="143"/>
        <v>3</v>
      </c>
      <c r="G358" s="28">
        <f t="shared" si="144"/>
        <v>5.484</v>
      </c>
      <c r="H358" s="25"/>
      <c r="I358" s="30"/>
      <c r="J358" s="30"/>
      <c r="K358" s="28"/>
      <c r="L358" s="25"/>
      <c r="M358" s="28"/>
      <c r="N358" s="29"/>
      <c r="O358" s="29"/>
      <c r="P358" s="29"/>
      <c r="Q358" s="31"/>
      <c r="R358" s="30"/>
    </row>
    <row r="359" spans="2:18" x14ac:dyDescent="0.25">
      <c r="B359" s="18">
        <v>12</v>
      </c>
      <c r="C359" s="19">
        <v>-0.217</v>
      </c>
      <c r="D359" s="19"/>
      <c r="E359" s="28">
        <f t="shared" si="142"/>
        <v>0.80449999999999999</v>
      </c>
      <c r="F359" s="25">
        <f t="shared" si="143"/>
        <v>2</v>
      </c>
      <c r="G359" s="28">
        <f t="shared" si="144"/>
        <v>1.609</v>
      </c>
      <c r="H359" s="25"/>
      <c r="I359" s="30"/>
      <c r="J359" s="30"/>
      <c r="K359" s="28"/>
      <c r="L359" s="25"/>
      <c r="M359" s="28"/>
      <c r="N359" s="29"/>
      <c r="O359" s="29"/>
      <c r="P359" s="29"/>
      <c r="Q359" s="31"/>
      <c r="R359" s="30"/>
    </row>
    <row r="360" spans="2:18" x14ac:dyDescent="0.25">
      <c r="B360" s="18">
        <v>14</v>
      </c>
      <c r="C360" s="19">
        <v>-0.55600000000000005</v>
      </c>
      <c r="D360" s="19"/>
      <c r="E360" s="28">
        <f t="shared" si="142"/>
        <v>-0.38650000000000001</v>
      </c>
      <c r="F360" s="25">
        <f t="shared" si="143"/>
        <v>2</v>
      </c>
      <c r="G360" s="28">
        <f t="shared" si="144"/>
        <v>-0.77300000000000002</v>
      </c>
      <c r="H360" s="25"/>
      <c r="I360" s="30"/>
      <c r="J360" s="30"/>
      <c r="K360" s="28"/>
      <c r="L360" s="25"/>
      <c r="M360" s="28"/>
      <c r="N360" s="29"/>
      <c r="O360" s="29"/>
      <c r="P360" s="29"/>
      <c r="Q360" s="31"/>
      <c r="R360" s="30"/>
    </row>
    <row r="361" spans="2:18" x14ac:dyDescent="0.25">
      <c r="B361" s="18">
        <v>16</v>
      </c>
      <c r="C361" s="19">
        <v>-0.73599999999999999</v>
      </c>
      <c r="E361" s="28">
        <f t="shared" si="142"/>
        <v>-0.64600000000000002</v>
      </c>
      <c r="F361" s="25">
        <f t="shared" si="143"/>
        <v>2</v>
      </c>
      <c r="G361" s="28">
        <f t="shared" si="144"/>
        <v>-1.292</v>
      </c>
      <c r="I361" s="30"/>
      <c r="J361" s="30"/>
      <c r="K361" s="28"/>
      <c r="L361" s="25"/>
      <c r="M361" s="28"/>
      <c r="N361" s="29"/>
      <c r="O361" s="29"/>
      <c r="P361" s="29"/>
      <c r="Q361" s="31"/>
      <c r="R361" s="30"/>
    </row>
    <row r="362" spans="2:18" x14ac:dyDescent="0.25">
      <c r="B362" s="18">
        <v>17</v>
      </c>
      <c r="C362" s="19">
        <v>-0.79100000000000004</v>
      </c>
      <c r="D362" s="19" t="s">
        <v>23</v>
      </c>
      <c r="E362" s="28">
        <f t="shared" si="142"/>
        <v>-0.76350000000000007</v>
      </c>
      <c r="F362" s="25">
        <f t="shared" si="143"/>
        <v>1</v>
      </c>
      <c r="G362" s="28">
        <f t="shared" si="144"/>
        <v>-0.76350000000000007</v>
      </c>
      <c r="I362" s="30"/>
      <c r="J362" s="30"/>
      <c r="K362" s="28"/>
      <c r="L362" s="25"/>
      <c r="M362" s="28"/>
      <c r="N362" s="29"/>
      <c r="O362" s="29"/>
      <c r="P362" s="29"/>
      <c r="Q362" s="31"/>
      <c r="R362" s="30"/>
    </row>
    <row r="363" spans="2:18" x14ac:dyDescent="0.25">
      <c r="B363" s="18">
        <v>18</v>
      </c>
      <c r="C363" s="19">
        <v>-0.73699999999999999</v>
      </c>
      <c r="D363" s="19"/>
      <c r="E363" s="28">
        <f t="shared" si="142"/>
        <v>-0.76400000000000001</v>
      </c>
      <c r="F363" s="25">
        <f t="shared" si="143"/>
        <v>1</v>
      </c>
      <c r="G363" s="28">
        <f t="shared" si="144"/>
        <v>-0.76400000000000001</v>
      </c>
      <c r="I363" s="18">
        <v>0</v>
      </c>
      <c r="J363" s="19">
        <v>0.36899999999999999</v>
      </c>
      <c r="K363" s="28"/>
      <c r="L363" s="25"/>
      <c r="M363" s="28"/>
      <c r="N363" s="33"/>
      <c r="O363" s="33"/>
      <c r="P363" s="33"/>
      <c r="Q363" s="31"/>
      <c r="R363" s="30"/>
    </row>
    <row r="364" spans="2:18" x14ac:dyDescent="0.25">
      <c r="B364" s="18">
        <v>20</v>
      </c>
      <c r="C364" s="19">
        <v>-0.56599999999999995</v>
      </c>
      <c r="D364" s="19"/>
      <c r="E364" s="28">
        <f t="shared" si="142"/>
        <v>-0.65149999999999997</v>
      </c>
      <c r="F364" s="25">
        <f t="shared" si="143"/>
        <v>2</v>
      </c>
      <c r="G364" s="28">
        <f t="shared" si="144"/>
        <v>-1.3029999999999999</v>
      </c>
      <c r="H364" s="25"/>
      <c r="I364" s="18">
        <v>6</v>
      </c>
      <c r="J364" s="19">
        <v>0.36399999999999999</v>
      </c>
      <c r="K364" s="28">
        <f t="shared" ref="K364:K370" si="145">AVERAGE(J363,J364)</f>
        <v>0.36649999999999999</v>
      </c>
      <c r="L364" s="25">
        <f t="shared" ref="L364:L370" si="146">I364-I363</f>
        <v>6</v>
      </c>
      <c r="M364" s="28">
        <f t="shared" ref="M364:M370" si="147">L364*K364</f>
        <v>2.1989999999999998</v>
      </c>
      <c r="N364" s="29"/>
      <c r="O364" s="29"/>
      <c r="P364" s="29"/>
      <c r="Q364" s="31"/>
      <c r="R364" s="30"/>
    </row>
    <row r="365" spans="2:18" x14ac:dyDescent="0.25">
      <c r="B365" s="18">
        <v>22</v>
      </c>
      <c r="C365" s="19">
        <v>-0.218</v>
      </c>
      <c r="E365" s="28">
        <f t="shared" si="142"/>
        <v>-0.39199999999999996</v>
      </c>
      <c r="F365" s="25">
        <f t="shared" si="143"/>
        <v>2</v>
      </c>
      <c r="G365" s="28">
        <f t="shared" si="144"/>
        <v>-0.78399999999999992</v>
      </c>
      <c r="H365" s="25"/>
      <c r="I365" s="18">
        <v>7</v>
      </c>
      <c r="J365" s="19">
        <v>1.83</v>
      </c>
      <c r="K365" s="28">
        <f t="shared" si="145"/>
        <v>1.097</v>
      </c>
      <c r="L365" s="25">
        <f t="shared" si="146"/>
        <v>1</v>
      </c>
      <c r="M365" s="28">
        <f t="shared" si="147"/>
        <v>1.097</v>
      </c>
      <c r="N365" s="33"/>
      <c r="O365" s="33"/>
      <c r="P365" s="33"/>
      <c r="Q365" s="31"/>
      <c r="R365" s="30"/>
    </row>
    <row r="366" spans="2:18" x14ac:dyDescent="0.25">
      <c r="B366" s="18">
        <v>24</v>
      </c>
      <c r="C366" s="19">
        <v>1.734</v>
      </c>
      <c r="D366" s="19" t="s">
        <v>22</v>
      </c>
      <c r="E366" s="28">
        <f t="shared" si="142"/>
        <v>0.75800000000000001</v>
      </c>
      <c r="F366" s="25">
        <f t="shared" si="143"/>
        <v>2</v>
      </c>
      <c r="G366" s="28">
        <f t="shared" si="144"/>
        <v>1.516</v>
      </c>
      <c r="H366" s="25"/>
      <c r="I366" s="18">
        <v>10</v>
      </c>
      <c r="J366" s="19">
        <v>1.8260000000000001</v>
      </c>
      <c r="K366" s="28">
        <f t="shared" si="145"/>
        <v>1.8280000000000001</v>
      </c>
      <c r="L366" s="25">
        <f t="shared" si="146"/>
        <v>3</v>
      </c>
      <c r="M366" s="28">
        <f t="shared" si="147"/>
        <v>5.484</v>
      </c>
      <c r="N366" s="33"/>
      <c r="O366" s="33"/>
      <c r="P366" s="33"/>
      <c r="Q366" s="31"/>
      <c r="R366" s="30"/>
    </row>
    <row r="367" spans="2:18" x14ac:dyDescent="0.25">
      <c r="B367" s="18">
        <v>25</v>
      </c>
      <c r="C367" s="19">
        <v>1.7290000000000001</v>
      </c>
      <c r="D367" s="19"/>
      <c r="E367" s="28">
        <f t="shared" si="142"/>
        <v>1.7315</v>
      </c>
      <c r="F367" s="25">
        <f t="shared" si="143"/>
        <v>1</v>
      </c>
      <c r="G367" s="28">
        <f t="shared" si="144"/>
        <v>1.7315</v>
      </c>
      <c r="H367" s="25"/>
      <c r="I367" s="18">
        <v>12</v>
      </c>
      <c r="J367" s="19">
        <v>-0.217</v>
      </c>
      <c r="K367" s="28">
        <f t="shared" si="145"/>
        <v>0.80449999999999999</v>
      </c>
      <c r="L367" s="25">
        <f t="shared" si="146"/>
        <v>2</v>
      </c>
      <c r="M367" s="28">
        <f t="shared" si="147"/>
        <v>1.609</v>
      </c>
      <c r="N367" s="29"/>
      <c r="O367" s="29"/>
      <c r="P367" s="29"/>
      <c r="R367" s="30"/>
    </row>
    <row r="368" spans="2:18" x14ac:dyDescent="0.25">
      <c r="B368" s="18">
        <v>26</v>
      </c>
      <c r="C368" s="19">
        <v>0.28399999999999997</v>
      </c>
      <c r="D368" s="19"/>
      <c r="E368" s="28">
        <f t="shared" si="142"/>
        <v>1.0065</v>
      </c>
      <c r="F368" s="25">
        <f t="shared" si="143"/>
        <v>1</v>
      </c>
      <c r="G368" s="28">
        <f t="shared" si="144"/>
        <v>1.0065</v>
      </c>
      <c r="H368" s="17"/>
      <c r="I368" s="18">
        <v>13</v>
      </c>
      <c r="J368" s="19">
        <v>-0.35</v>
      </c>
      <c r="K368" s="28">
        <f t="shared" si="145"/>
        <v>-0.28349999999999997</v>
      </c>
      <c r="L368" s="25">
        <f t="shared" si="146"/>
        <v>1</v>
      </c>
      <c r="M368" s="28">
        <f t="shared" si="147"/>
        <v>-0.28349999999999997</v>
      </c>
      <c r="N368" s="29"/>
      <c r="O368" s="29"/>
      <c r="P368" s="29"/>
      <c r="R368" s="30"/>
    </row>
    <row r="369" spans="2:18" x14ac:dyDescent="0.25">
      <c r="B369" s="18">
        <v>30</v>
      </c>
      <c r="C369" s="19">
        <v>0.27900000000000003</v>
      </c>
      <c r="D369" s="19"/>
      <c r="E369" s="28">
        <f t="shared" si="142"/>
        <v>0.28149999999999997</v>
      </c>
      <c r="F369" s="25">
        <f t="shared" si="143"/>
        <v>4</v>
      </c>
      <c r="G369" s="28">
        <f t="shared" si="144"/>
        <v>1.1259999999999999</v>
      </c>
      <c r="H369" s="17"/>
      <c r="I369" s="66">
        <f>I368+(J368-J369)*1.5</f>
        <v>14.725</v>
      </c>
      <c r="J369" s="67">
        <v>-1.5</v>
      </c>
      <c r="K369" s="28">
        <f t="shared" si="145"/>
        <v>-0.92500000000000004</v>
      </c>
      <c r="L369" s="25">
        <f t="shared" si="146"/>
        <v>1.7249999999999996</v>
      </c>
      <c r="M369" s="28">
        <f t="shared" si="147"/>
        <v>-1.5956249999999998</v>
      </c>
      <c r="N369" s="29"/>
      <c r="O369" s="29"/>
      <c r="P369" s="29"/>
      <c r="R369" s="30"/>
    </row>
    <row r="370" spans="2:18" x14ac:dyDescent="0.25">
      <c r="B370" s="26">
        <v>35</v>
      </c>
      <c r="C370" s="39">
        <v>0.27400000000000002</v>
      </c>
      <c r="D370" s="19" t="s">
        <v>80</v>
      </c>
      <c r="E370" s="28">
        <f t="shared" si="142"/>
        <v>0.27650000000000002</v>
      </c>
      <c r="F370" s="25">
        <f t="shared" si="143"/>
        <v>5</v>
      </c>
      <c r="G370" s="28">
        <f t="shared" si="144"/>
        <v>1.3825000000000001</v>
      </c>
      <c r="H370" s="17"/>
      <c r="I370" s="72">
        <f>I369+1.5</f>
        <v>16.225000000000001</v>
      </c>
      <c r="J370" s="73">
        <f>J369</f>
        <v>-1.5</v>
      </c>
      <c r="K370" s="28">
        <f t="shared" si="145"/>
        <v>-1.5</v>
      </c>
      <c r="L370" s="25">
        <f t="shared" si="146"/>
        <v>1.5000000000000018</v>
      </c>
      <c r="M370" s="28">
        <f t="shared" si="147"/>
        <v>-2.2500000000000027</v>
      </c>
      <c r="N370" s="29"/>
      <c r="O370" s="29"/>
      <c r="P370" s="29"/>
      <c r="R370" s="30"/>
    </row>
    <row r="371" spans="2:18" ht="15" x14ac:dyDescent="0.25">
      <c r="B371" s="17" t="s">
        <v>74</v>
      </c>
      <c r="C371" s="17"/>
      <c r="D371" s="77">
        <v>2</v>
      </c>
      <c r="E371" s="77"/>
      <c r="J371" s="22"/>
      <c r="K371" s="22"/>
      <c r="L371" s="22"/>
      <c r="M371" s="22"/>
      <c r="N371" s="23"/>
      <c r="O371" s="23"/>
      <c r="P371" s="23"/>
    </row>
    <row r="372" spans="2:18" x14ac:dyDescent="0.25">
      <c r="B372" s="18">
        <v>0</v>
      </c>
      <c r="C372" s="19">
        <v>0.48899999999999999</v>
      </c>
      <c r="D372" s="19" t="s">
        <v>80</v>
      </c>
      <c r="E372" s="25"/>
      <c r="F372" s="25"/>
      <c r="G372" s="25"/>
      <c r="H372" s="25"/>
      <c r="I372" s="26"/>
      <c r="J372" s="27"/>
      <c r="K372" s="28"/>
      <c r="L372" s="25"/>
      <c r="M372" s="28"/>
      <c r="N372" s="29"/>
      <c r="O372" s="29"/>
      <c r="P372" s="29"/>
      <c r="R372" s="30"/>
    </row>
    <row r="373" spans="2:18" x14ac:dyDescent="0.25">
      <c r="B373" s="18">
        <v>6</v>
      </c>
      <c r="C373" s="19">
        <v>0.48299999999999998</v>
      </c>
      <c r="D373" s="19"/>
      <c r="E373" s="28">
        <f>(C372+C373)/2</f>
        <v>0.48599999999999999</v>
      </c>
      <c r="F373" s="25">
        <f>B373-B372</f>
        <v>6</v>
      </c>
      <c r="G373" s="28">
        <f>E373*F373</f>
        <v>2.9159999999999999</v>
      </c>
      <c r="H373" s="25"/>
      <c r="I373" s="30"/>
      <c r="J373" s="30"/>
      <c r="K373" s="28"/>
      <c r="L373" s="25"/>
      <c r="M373" s="28"/>
      <c r="N373" s="29"/>
      <c r="O373" s="29"/>
      <c r="P373" s="29"/>
      <c r="Q373" s="31"/>
      <c r="R373" s="30"/>
    </row>
    <row r="374" spans="2:18" x14ac:dyDescent="0.25">
      <c r="B374" s="18">
        <v>7</v>
      </c>
      <c r="C374" s="19">
        <v>1.9339999999999999</v>
      </c>
      <c r="D374" s="19" t="s">
        <v>76</v>
      </c>
      <c r="E374" s="28">
        <f t="shared" ref="E374:E386" si="148">(C373+C374)/2</f>
        <v>1.2084999999999999</v>
      </c>
      <c r="F374" s="25">
        <f t="shared" ref="F374:F386" si="149">B374-B373</f>
        <v>1</v>
      </c>
      <c r="G374" s="28">
        <f t="shared" ref="G374:G386" si="150">E374*F374</f>
        <v>1.2084999999999999</v>
      </c>
      <c r="H374" s="25"/>
      <c r="I374" s="30"/>
      <c r="J374" s="30"/>
      <c r="K374" s="28"/>
      <c r="L374" s="25"/>
      <c r="M374" s="28"/>
      <c r="N374" s="29"/>
      <c r="O374" s="29"/>
      <c r="P374" s="29"/>
      <c r="Q374" s="31"/>
      <c r="R374" s="30"/>
    </row>
    <row r="375" spans="2:18" x14ac:dyDescent="0.25">
      <c r="B375" s="18">
        <v>10</v>
      </c>
      <c r="C375" s="19">
        <v>1.9259999999999999</v>
      </c>
      <c r="D375" s="19" t="s">
        <v>24</v>
      </c>
      <c r="E375" s="28">
        <f t="shared" si="148"/>
        <v>1.93</v>
      </c>
      <c r="F375" s="25">
        <f t="shared" si="149"/>
        <v>3</v>
      </c>
      <c r="G375" s="28">
        <f t="shared" si="150"/>
        <v>5.79</v>
      </c>
      <c r="H375" s="25"/>
      <c r="I375" s="30"/>
      <c r="J375" s="30"/>
      <c r="K375" s="28"/>
      <c r="L375" s="25"/>
      <c r="M375" s="28"/>
      <c r="N375" s="29"/>
      <c r="O375" s="29"/>
      <c r="P375" s="29"/>
      <c r="Q375" s="31"/>
      <c r="R375" s="30"/>
    </row>
    <row r="376" spans="2:18" x14ac:dyDescent="0.25">
      <c r="B376" s="18">
        <v>12</v>
      </c>
      <c r="C376" s="19">
        <v>-0.16600000000000001</v>
      </c>
      <c r="D376" s="19"/>
      <c r="E376" s="28">
        <f t="shared" si="148"/>
        <v>0.88</v>
      </c>
      <c r="F376" s="25">
        <f t="shared" si="149"/>
        <v>2</v>
      </c>
      <c r="G376" s="28">
        <f t="shared" si="150"/>
        <v>1.76</v>
      </c>
      <c r="H376" s="25"/>
      <c r="I376" s="30"/>
      <c r="J376" s="30"/>
      <c r="K376" s="28"/>
      <c r="L376" s="25"/>
      <c r="M376" s="28"/>
      <c r="N376" s="29"/>
      <c r="O376" s="29"/>
      <c r="P376" s="29"/>
      <c r="Q376" s="31"/>
      <c r="R376" s="30"/>
    </row>
    <row r="377" spans="2:18" x14ac:dyDescent="0.25">
      <c r="B377" s="18">
        <v>14</v>
      </c>
      <c r="C377" s="19">
        <v>-0.41699999999999998</v>
      </c>
      <c r="D377" s="19"/>
      <c r="E377" s="28">
        <f t="shared" si="148"/>
        <v>-0.29149999999999998</v>
      </c>
      <c r="F377" s="25">
        <f t="shared" si="149"/>
        <v>2</v>
      </c>
      <c r="G377" s="28">
        <f t="shared" si="150"/>
        <v>-0.58299999999999996</v>
      </c>
      <c r="H377" s="25"/>
      <c r="I377" s="30"/>
      <c r="J377" s="30"/>
      <c r="K377" s="28"/>
      <c r="L377" s="25"/>
      <c r="M377" s="28"/>
      <c r="N377" s="29"/>
      <c r="O377" s="29"/>
      <c r="P377" s="29"/>
      <c r="Q377" s="31"/>
      <c r="R377" s="30"/>
    </row>
    <row r="378" spans="2:18" x14ac:dyDescent="0.25">
      <c r="B378" s="18">
        <v>16</v>
      </c>
      <c r="C378" s="19">
        <v>-0.65500000000000003</v>
      </c>
      <c r="D378" s="19"/>
      <c r="E378" s="28">
        <f t="shared" si="148"/>
        <v>-0.53600000000000003</v>
      </c>
      <c r="F378" s="25">
        <f t="shared" si="149"/>
        <v>2</v>
      </c>
      <c r="G378" s="28">
        <f t="shared" si="150"/>
        <v>-1.0720000000000001</v>
      </c>
      <c r="I378" s="30"/>
      <c r="J378" s="30"/>
      <c r="K378" s="28"/>
      <c r="L378" s="25"/>
      <c r="M378" s="28"/>
      <c r="N378" s="29"/>
      <c r="O378" s="29"/>
      <c r="P378" s="29"/>
      <c r="Q378" s="31"/>
      <c r="R378" s="30"/>
    </row>
    <row r="379" spans="2:18" x14ac:dyDescent="0.25">
      <c r="B379" s="18">
        <v>17</v>
      </c>
      <c r="C379" s="19">
        <v>-0.68600000000000005</v>
      </c>
      <c r="D379" s="19" t="s">
        <v>23</v>
      </c>
      <c r="E379" s="28">
        <f t="shared" si="148"/>
        <v>-0.6705000000000001</v>
      </c>
      <c r="F379" s="25">
        <f t="shared" si="149"/>
        <v>1</v>
      </c>
      <c r="G379" s="28">
        <f t="shared" si="150"/>
        <v>-0.6705000000000001</v>
      </c>
      <c r="I379" s="30"/>
      <c r="J379" s="30"/>
      <c r="K379" s="28"/>
      <c r="L379" s="25"/>
      <c r="M379" s="28"/>
      <c r="N379" s="29"/>
      <c r="O379" s="29"/>
      <c r="P379" s="29"/>
      <c r="Q379" s="31"/>
      <c r="R379" s="30"/>
    </row>
    <row r="380" spans="2:18" x14ac:dyDescent="0.25">
      <c r="B380" s="18">
        <v>18</v>
      </c>
      <c r="C380" s="19">
        <v>-0.63700000000000001</v>
      </c>
      <c r="D380" s="19"/>
      <c r="E380" s="28">
        <f t="shared" si="148"/>
        <v>-0.66149999999999998</v>
      </c>
      <c r="F380" s="25">
        <f t="shared" si="149"/>
        <v>1</v>
      </c>
      <c r="G380" s="28">
        <f t="shared" si="150"/>
        <v>-0.66149999999999998</v>
      </c>
      <c r="I380" s="30"/>
      <c r="J380" s="30"/>
      <c r="K380" s="28"/>
      <c r="L380" s="25"/>
      <c r="M380" s="28"/>
      <c r="N380" s="33"/>
      <c r="O380" s="33"/>
      <c r="P380" s="33"/>
      <c r="Q380" s="31"/>
      <c r="R380" s="30"/>
    </row>
    <row r="381" spans="2:18" x14ac:dyDescent="0.25">
      <c r="B381" s="18">
        <v>20</v>
      </c>
      <c r="C381" s="19">
        <v>-0.46600000000000003</v>
      </c>
      <c r="D381" s="19"/>
      <c r="E381" s="28">
        <f t="shared" si="148"/>
        <v>-0.55149999999999999</v>
      </c>
      <c r="F381" s="25">
        <f t="shared" si="149"/>
        <v>2</v>
      </c>
      <c r="G381" s="28">
        <f t="shared" si="150"/>
        <v>-1.103</v>
      </c>
      <c r="H381" s="25"/>
      <c r="I381" s="18">
        <v>0</v>
      </c>
      <c r="J381" s="19">
        <v>0.48899999999999999</v>
      </c>
      <c r="K381" s="28"/>
      <c r="L381" s="25"/>
      <c r="M381" s="28"/>
      <c r="N381" s="29"/>
      <c r="O381" s="29"/>
      <c r="P381" s="29"/>
      <c r="Q381" s="31"/>
      <c r="R381" s="30"/>
    </row>
    <row r="382" spans="2:18" x14ac:dyDescent="0.25">
      <c r="B382" s="18">
        <v>22</v>
      </c>
      <c r="C382" s="19">
        <v>-0.16700000000000001</v>
      </c>
      <c r="D382" s="19"/>
      <c r="E382" s="28">
        <f t="shared" si="148"/>
        <v>-0.3165</v>
      </c>
      <c r="F382" s="25">
        <f t="shared" si="149"/>
        <v>2</v>
      </c>
      <c r="G382" s="28">
        <f t="shared" si="150"/>
        <v>-0.63300000000000001</v>
      </c>
      <c r="H382" s="25"/>
      <c r="I382" s="18">
        <v>6</v>
      </c>
      <c r="J382" s="19">
        <v>0.48299999999999998</v>
      </c>
      <c r="K382" s="28">
        <f t="shared" ref="K382:K387" si="151">AVERAGE(J381,J382)</f>
        <v>0.48599999999999999</v>
      </c>
      <c r="L382" s="25">
        <f t="shared" ref="L382:L387" si="152">I382-I381</f>
        <v>6</v>
      </c>
      <c r="M382" s="28">
        <f t="shared" ref="M382:M387" si="153">L382*K382</f>
        <v>2.9159999999999999</v>
      </c>
      <c r="N382" s="33"/>
      <c r="O382" s="33"/>
      <c r="P382" s="33"/>
      <c r="Q382" s="31"/>
      <c r="R382" s="30"/>
    </row>
    <row r="383" spans="2:18" x14ac:dyDescent="0.25">
      <c r="B383" s="18">
        <v>24</v>
      </c>
      <c r="C383" s="19">
        <v>1.88</v>
      </c>
      <c r="D383" s="19" t="s">
        <v>22</v>
      </c>
      <c r="E383" s="28">
        <f t="shared" si="148"/>
        <v>0.85649999999999993</v>
      </c>
      <c r="F383" s="25">
        <f t="shared" si="149"/>
        <v>2</v>
      </c>
      <c r="G383" s="28">
        <f t="shared" si="150"/>
        <v>1.7129999999999999</v>
      </c>
      <c r="H383" s="25"/>
      <c r="I383" s="18">
        <v>7</v>
      </c>
      <c r="J383" s="19">
        <v>1.9339999999999999</v>
      </c>
      <c r="K383" s="28">
        <f t="shared" si="151"/>
        <v>1.2084999999999999</v>
      </c>
      <c r="L383" s="25">
        <f t="shared" si="152"/>
        <v>1</v>
      </c>
      <c r="M383" s="28">
        <f t="shared" si="153"/>
        <v>1.2084999999999999</v>
      </c>
      <c r="N383" s="33"/>
      <c r="O383" s="33"/>
      <c r="P383" s="33"/>
      <c r="Q383" s="31"/>
      <c r="R383" s="30"/>
    </row>
    <row r="384" spans="2:18" x14ac:dyDescent="0.25">
      <c r="B384" s="18">
        <v>25</v>
      </c>
      <c r="C384" s="19">
        <v>1.8839999999999999</v>
      </c>
      <c r="E384" s="28">
        <f t="shared" si="148"/>
        <v>1.8819999999999999</v>
      </c>
      <c r="F384" s="25">
        <f t="shared" si="149"/>
        <v>1</v>
      </c>
      <c r="G384" s="28">
        <f t="shared" si="150"/>
        <v>1.8819999999999999</v>
      </c>
      <c r="H384" s="25"/>
      <c r="I384" s="18">
        <v>10</v>
      </c>
      <c r="J384" s="19">
        <v>1.9259999999999999</v>
      </c>
      <c r="K384" s="28">
        <f t="shared" si="151"/>
        <v>1.93</v>
      </c>
      <c r="L384" s="25">
        <f t="shared" si="152"/>
        <v>3</v>
      </c>
      <c r="M384" s="28">
        <f t="shared" si="153"/>
        <v>5.79</v>
      </c>
      <c r="N384" s="29"/>
      <c r="O384" s="29"/>
      <c r="P384" s="29"/>
      <c r="R384" s="30"/>
    </row>
    <row r="385" spans="2:18" x14ac:dyDescent="0.25">
      <c r="B385" s="18">
        <v>30</v>
      </c>
      <c r="C385" s="19">
        <v>0.49399999999999999</v>
      </c>
      <c r="D385" s="19"/>
      <c r="E385" s="28">
        <f t="shared" si="148"/>
        <v>1.1890000000000001</v>
      </c>
      <c r="F385" s="25">
        <f t="shared" si="149"/>
        <v>5</v>
      </c>
      <c r="G385" s="28">
        <f t="shared" si="150"/>
        <v>5.9450000000000003</v>
      </c>
      <c r="H385" s="17"/>
      <c r="I385" s="18">
        <v>12</v>
      </c>
      <c r="J385" s="19">
        <v>-0.16600000000000001</v>
      </c>
      <c r="K385" s="28">
        <f t="shared" si="151"/>
        <v>0.88</v>
      </c>
      <c r="L385" s="25">
        <f t="shared" si="152"/>
        <v>2</v>
      </c>
      <c r="M385" s="28">
        <f t="shared" si="153"/>
        <v>1.76</v>
      </c>
      <c r="N385" s="29"/>
      <c r="O385" s="29"/>
      <c r="P385" s="29"/>
      <c r="R385" s="30"/>
    </row>
    <row r="386" spans="2:18" x14ac:dyDescent="0.25">
      <c r="B386" s="18">
        <v>35</v>
      </c>
      <c r="C386" s="19">
        <v>0.48899999999999999</v>
      </c>
      <c r="D386" s="19" t="s">
        <v>80</v>
      </c>
      <c r="E386" s="28">
        <f t="shared" si="148"/>
        <v>0.49149999999999999</v>
      </c>
      <c r="F386" s="25">
        <f t="shared" si="149"/>
        <v>5</v>
      </c>
      <c r="G386" s="28">
        <f t="shared" si="150"/>
        <v>2.4575</v>
      </c>
      <c r="H386" s="17"/>
      <c r="I386" s="18">
        <v>13</v>
      </c>
      <c r="J386" s="19">
        <v>-0.3</v>
      </c>
      <c r="K386" s="28">
        <f t="shared" si="151"/>
        <v>-0.23299999999999998</v>
      </c>
      <c r="L386" s="25">
        <f t="shared" si="152"/>
        <v>1</v>
      </c>
      <c r="M386" s="28">
        <f t="shared" si="153"/>
        <v>-0.23299999999999998</v>
      </c>
      <c r="N386" s="29"/>
      <c r="O386" s="29"/>
      <c r="P386" s="29"/>
      <c r="R386" s="30"/>
    </row>
    <row r="387" spans="2:18" x14ac:dyDescent="0.25">
      <c r="B387" s="26"/>
      <c r="C387" s="39"/>
      <c r="D387" s="39"/>
      <c r="E387" s="28"/>
      <c r="F387" s="25"/>
      <c r="G387" s="28"/>
      <c r="H387" s="17"/>
      <c r="I387" s="66">
        <f>I386+(J386-J387)*1.5</f>
        <v>14.8</v>
      </c>
      <c r="J387" s="67">
        <v>-1.5</v>
      </c>
      <c r="K387" s="28">
        <f t="shared" si="151"/>
        <v>-0.9</v>
      </c>
      <c r="L387" s="25">
        <f t="shared" si="152"/>
        <v>1.8000000000000007</v>
      </c>
      <c r="M387" s="28">
        <f t="shared" si="153"/>
        <v>-1.6200000000000008</v>
      </c>
      <c r="N387" s="29"/>
      <c r="O387" s="29"/>
      <c r="P387" s="29"/>
      <c r="R387" s="30"/>
    </row>
    <row r="388" spans="2:18" x14ac:dyDescent="0.25">
      <c r="B388" s="26"/>
      <c r="C388" s="39"/>
      <c r="D388" s="39"/>
      <c r="E388" s="28"/>
      <c r="F388" s="25"/>
      <c r="G388" s="28"/>
      <c r="H388" s="17"/>
      <c r="I388" s="66"/>
      <c r="J388" s="67"/>
      <c r="K388" s="28"/>
      <c r="L388" s="25"/>
      <c r="M388" s="28"/>
      <c r="N388" s="29"/>
      <c r="O388" s="29"/>
      <c r="P388" s="29"/>
      <c r="R388" s="30"/>
    </row>
    <row r="389" spans="2:18" ht="15" x14ac:dyDescent="0.25">
      <c r="B389" s="17" t="s">
        <v>74</v>
      </c>
      <c r="C389" s="17"/>
      <c r="D389" s="77">
        <v>2.1</v>
      </c>
      <c r="E389" s="77"/>
      <c r="J389" s="22"/>
      <c r="K389" s="22"/>
      <c r="L389" s="22"/>
      <c r="M389" s="22"/>
      <c r="N389" s="23"/>
      <c r="O389" s="23"/>
      <c r="P389" s="23"/>
    </row>
    <row r="390" spans="2:18" x14ac:dyDescent="0.25">
      <c r="B390" s="78"/>
      <c r="C390" s="78"/>
      <c r="D390" s="78"/>
      <c r="E390" s="78"/>
      <c r="F390" s="78"/>
      <c r="G390" s="78"/>
      <c r="I390" s="78"/>
      <c r="J390" s="78"/>
      <c r="K390" s="78"/>
      <c r="L390" s="78"/>
      <c r="M390" s="78"/>
      <c r="N390" s="24"/>
      <c r="O390" s="24"/>
      <c r="P390" s="29"/>
    </row>
    <row r="391" spans="2:18" x14ac:dyDescent="0.25">
      <c r="B391" s="18">
        <v>0</v>
      </c>
      <c r="C391" s="19">
        <v>1.929</v>
      </c>
      <c r="D391" s="19" t="s">
        <v>76</v>
      </c>
      <c r="E391" s="25"/>
      <c r="F391" s="25"/>
      <c r="G391" s="25"/>
      <c r="H391" s="25"/>
      <c r="I391" s="26"/>
      <c r="J391" s="27"/>
      <c r="K391" s="28"/>
      <c r="L391" s="25"/>
      <c r="M391" s="28"/>
      <c r="N391" s="29"/>
      <c r="O391" s="29"/>
      <c r="P391" s="29"/>
      <c r="R391" s="30"/>
    </row>
    <row r="392" spans="2:18" x14ac:dyDescent="0.25">
      <c r="B392" s="18">
        <v>3</v>
      </c>
      <c r="C392" s="19">
        <v>1.9179999999999999</v>
      </c>
      <c r="D392" s="19"/>
      <c r="E392" s="28">
        <f>(C391+C392)/2</f>
        <v>1.9235</v>
      </c>
      <c r="F392" s="25">
        <f>B392-B391</f>
        <v>3</v>
      </c>
      <c r="G392" s="28">
        <f>E392*F392</f>
        <v>5.7705000000000002</v>
      </c>
      <c r="H392" s="25"/>
      <c r="I392" s="30"/>
      <c r="J392" s="30"/>
      <c r="K392" s="28"/>
      <c r="L392" s="25"/>
      <c r="M392" s="28"/>
      <c r="N392" s="29"/>
      <c r="O392" s="29"/>
      <c r="P392" s="29"/>
      <c r="Q392" s="31"/>
      <c r="R392" s="30"/>
    </row>
    <row r="393" spans="2:18" x14ac:dyDescent="0.25">
      <c r="B393" s="18">
        <v>4</v>
      </c>
      <c r="C393" s="19">
        <v>1.125</v>
      </c>
      <c r="E393" s="28">
        <f t="shared" ref="E393:E404" si="154">(C392+C393)/2</f>
        <v>1.5215000000000001</v>
      </c>
      <c r="F393" s="25">
        <f t="shared" ref="F393:F404" si="155">B393-B392</f>
        <v>1</v>
      </c>
      <c r="G393" s="28">
        <f t="shared" ref="G393:G404" si="156">E393*F393</f>
        <v>1.5215000000000001</v>
      </c>
      <c r="H393" s="25"/>
      <c r="I393" s="18">
        <v>0</v>
      </c>
      <c r="J393" s="19">
        <v>1.929</v>
      </c>
      <c r="K393" s="28"/>
      <c r="L393" s="25"/>
      <c r="M393" s="28"/>
      <c r="N393" s="29"/>
      <c r="O393" s="29"/>
      <c r="P393" s="29"/>
      <c r="Q393" s="31"/>
      <c r="R393" s="30"/>
    </row>
    <row r="394" spans="2:18" x14ac:dyDescent="0.25">
      <c r="B394" s="18">
        <v>5</v>
      </c>
      <c r="C394" s="19">
        <v>1.119</v>
      </c>
      <c r="D394" s="19" t="s">
        <v>24</v>
      </c>
      <c r="E394" s="28">
        <f t="shared" si="154"/>
        <v>1.1219999999999999</v>
      </c>
      <c r="F394" s="25">
        <f t="shared" si="155"/>
        <v>1</v>
      </c>
      <c r="G394" s="28">
        <f t="shared" si="156"/>
        <v>1.1219999999999999</v>
      </c>
      <c r="H394" s="25"/>
      <c r="I394" s="18">
        <v>3</v>
      </c>
      <c r="J394" s="19">
        <v>1.9179999999999999</v>
      </c>
      <c r="K394" s="28">
        <f t="shared" ref="K394:K403" si="157">AVERAGE(J393,J394)</f>
        <v>1.9235</v>
      </c>
      <c r="L394" s="25">
        <f t="shared" ref="L394:L403" si="158">I394-I393</f>
        <v>3</v>
      </c>
      <c r="M394" s="28">
        <f t="shared" ref="M394:M403" si="159">L394*K394</f>
        <v>5.7705000000000002</v>
      </c>
      <c r="N394" s="29"/>
      <c r="O394" s="29"/>
      <c r="P394" s="29"/>
      <c r="Q394" s="31"/>
      <c r="R394" s="30"/>
    </row>
    <row r="395" spans="2:18" x14ac:dyDescent="0.25">
      <c r="B395" s="18">
        <v>7</v>
      </c>
      <c r="C395" s="19">
        <v>0.17799999999999999</v>
      </c>
      <c r="D395" s="19"/>
      <c r="E395" s="28">
        <f t="shared" si="154"/>
        <v>0.64849999999999997</v>
      </c>
      <c r="F395" s="25">
        <f t="shared" si="155"/>
        <v>2</v>
      </c>
      <c r="G395" s="28">
        <f t="shared" si="156"/>
        <v>1.2969999999999999</v>
      </c>
      <c r="H395" s="25"/>
      <c r="I395" s="18">
        <v>4</v>
      </c>
      <c r="J395" s="19">
        <v>1.125</v>
      </c>
      <c r="K395" s="28">
        <f t="shared" si="157"/>
        <v>1.5215000000000001</v>
      </c>
      <c r="L395" s="25">
        <f t="shared" si="158"/>
        <v>1</v>
      </c>
      <c r="M395" s="28">
        <f t="shared" si="159"/>
        <v>1.5215000000000001</v>
      </c>
      <c r="N395" s="29"/>
      <c r="O395" s="29"/>
      <c r="P395" s="29"/>
      <c r="Q395" s="31"/>
      <c r="R395" s="30"/>
    </row>
    <row r="396" spans="2:18" x14ac:dyDescent="0.25">
      <c r="B396" s="18">
        <v>8</v>
      </c>
      <c r="C396" s="19">
        <v>-0.187</v>
      </c>
      <c r="D396" s="19"/>
      <c r="E396" s="28">
        <f t="shared" si="154"/>
        <v>-4.500000000000004E-3</v>
      </c>
      <c r="F396" s="25">
        <f t="shared" si="155"/>
        <v>1</v>
      </c>
      <c r="G396" s="28">
        <f t="shared" si="156"/>
        <v>-4.500000000000004E-3</v>
      </c>
      <c r="H396" s="25"/>
      <c r="I396" s="18">
        <v>5</v>
      </c>
      <c r="J396" s="19">
        <v>1.119</v>
      </c>
      <c r="K396" s="28">
        <f t="shared" si="157"/>
        <v>1.1219999999999999</v>
      </c>
      <c r="L396" s="25">
        <f t="shared" si="158"/>
        <v>1</v>
      </c>
      <c r="M396" s="28">
        <f t="shared" si="159"/>
        <v>1.1219999999999999</v>
      </c>
      <c r="N396" s="29"/>
      <c r="O396" s="29"/>
      <c r="P396" s="29"/>
      <c r="Q396" s="31"/>
      <c r="R396" s="30"/>
    </row>
    <row r="397" spans="2:18" x14ac:dyDescent="0.25">
      <c r="B397" s="18">
        <v>9</v>
      </c>
      <c r="C397" s="19">
        <v>-0.35099999999999998</v>
      </c>
      <c r="E397" s="28">
        <f t="shared" si="154"/>
        <v>-0.26900000000000002</v>
      </c>
      <c r="F397" s="25">
        <f t="shared" si="155"/>
        <v>1</v>
      </c>
      <c r="G397" s="28">
        <f t="shared" si="156"/>
        <v>-0.26900000000000002</v>
      </c>
      <c r="I397" s="66">
        <f>I396+(J396-J397)*1.5</f>
        <v>8.9284999999999997</v>
      </c>
      <c r="J397" s="67">
        <v>-1.5</v>
      </c>
      <c r="K397" s="28">
        <f t="shared" si="157"/>
        <v>-0.1905</v>
      </c>
      <c r="L397" s="25">
        <f t="shared" si="158"/>
        <v>3.9284999999999997</v>
      </c>
      <c r="M397" s="28">
        <f t="shared" si="159"/>
        <v>-0.74837924999999994</v>
      </c>
      <c r="N397" s="29"/>
      <c r="O397" s="29"/>
      <c r="P397" s="29"/>
      <c r="Q397" s="31"/>
      <c r="R397" s="30"/>
    </row>
    <row r="398" spans="2:18" x14ac:dyDescent="0.25">
      <c r="B398" s="18">
        <v>10</v>
      </c>
      <c r="C398" s="19">
        <v>-0.38100000000000001</v>
      </c>
      <c r="D398" s="19" t="s">
        <v>23</v>
      </c>
      <c r="E398" s="28">
        <f t="shared" si="154"/>
        <v>-0.36599999999999999</v>
      </c>
      <c r="F398" s="25">
        <f t="shared" si="155"/>
        <v>1</v>
      </c>
      <c r="G398" s="28">
        <f t="shared" si="156"/>
        <v>-0.36599999999999999</v>
      </c>
      <c r="I398" s="72">
        <f>I397+1.5</f>
        <v>10.4285</v>
      </c>
      <c r="J398" s="73">
        <f>J397</f>
        <v>-1.5</v>
      </c>
      <c r="K398" s="28">
        <f t="shared" si="157"/>
        <v>-1.5</v>
      </c>
      <c r="L398" s="25">
        <f t="shared" si="158"/>
        <v>1.5</v>
      </c>
      <c r="M398" s="28">
        <f t="shared" si="159"/>
        <v>-2.25</v>
      </c>
      <c r="N398" s="29"/>
      <c r="O398" s="29"/>
      <c r="P398" s="29"/>
      <c r="Q398" s="31"/>
      <c r="R398" s="30"/>
    </row>
    <row r="399" spans="2:18" x14ac:dyDescent="0.25">
      <c r="B399" s="18">
        <v>11</v>
      </c>
      <c r="C399" s="19">
        <v>-0.32200000000000001</v>
      </c>
      <c r="D399" s="19"/>
      <c r="E399" s="28">
        <f t="shared" si="154"/>
        <v>-0.35150000000000003</v>
      </c>
      <c r="F399" s="25">
        <f t="shared" si="155"/>
        <v>1</v>
      </c>
      <c r="G399" s="28">
        <f t="shared" si="156"/>
        <v>-0.35150000000000003</v>
      </c>
      <c r="I399" s="66">
        <f>I398+1.5</f>
        <v>11.9285</v>
      </c>
      <c r="J399" s="67">
        <f>J397</f>
        <v>-1.5</v>
      </c>
      <c r="K399" s="28">
        <f t="shared" si="157"/>
        <v>-1.5</v>
      </c>
      <c r="L399" s="25">
        <f t="shared" si="158"/>
        <v>1.5</v>
      </c>
      <c r="M399" s="28">
        <f t="shared" si="159"/>
        <v>-2.25</v>
      </c>
      <c r="N399" s="33"/>
      <c r="O399" s="33"/>
      <c r="P399" s="33"/>
      <c r="Q399" s="31"/>
      <c r="R399" s="30"/>
    </row>
    <row r="400" spans="2:18" x14ac:dyDescent="0.25">
      <c r="B400" s="18">
        <v>12</v>
      </c>
      <c r="C400" s="19">
        <v>-3.5999999999999997E-2</v>
      </c>
      <c r="D400" s="19"/>
      <c r="E400" s="28">
        <f t="shared" si="154"/>
        <v>-0.17899999999999999</v>
      </c>
      <c r="F400" s="25">
        <f t="shared" si="155"/>
        <v>1</v>
      </c>
      <c r="G400" s="28">
        <f t="shared" si="156"/>
        <v>-0.17899999999999999</v>
      </c>
      <c r="H400" s="25"/>
      <c r="I400" s="66">
        <f>I399+(J400-J399)*1.5</f>
        <v>13.4285</v>
      </c>
      <c r="J400" s="70">
        <v>-0.5</v>
      </c>
      <c r="K400" s="28">
        <f t="shared" si="157"/>
        <v>-1</v>
      </c>
      <c r="L400" s="25">
        <f t="shared" si="158"/>
        <v>1.5</v>
      </c>
      <c r="M400" s="28">
        <f t="shared" si="159"/>
        <v>-1.5</v>
      </c>
      <c r="N400" s="29"/>
      <c r="O400" s="29"/>
      <c r="P400" s="29"/>
      <c r="Q400" s="31"/>
      <c r="R400" s="30"/>
    </row>
    <row r="401" spans="1:18" x14ac:dyDescent="0.25">
      <c r="B401" s="18">
        <v>13</v>
      </c>
      <c r="C401" s="19">
        <v>0.27400000000000002</v>
      </c>
      <c r="E401" s="28">
        <f t="shared" si="154"/>
        <v>0.11900000000000001</v>
      </c>
      <c r="F401" s="25">
        <f t="shared" si="155"/>
        <v>1</v>
      </c>
      <c r="G401" s="28">
        <f t="shared" si="156"/>
        <v>0.11900000000000001</v>
      </c>
      <c r="H401" s="25"/>
      <c r="I401" s="18">
        <v>15</v>
      </c>
      <c r="J401" s="19">
        <v>0.33600000000000002</v>
      </c>
      <c r="K401" s="28">
        <f t="shared" si="157"/>
        <v>-8.199999999999999E-2</v>
      </c>
      <c r="L401" s="25">
        <f t="shared" si="158"/>
        <v>1.5715000000000003</v>
      </c>
      <c r="M401" s="28">
        <f t="shared" si="159"/>
        <v>-0.12886300000000001</v>
      </c>
      <c r="N401" s="33"/>
      <c r="O401" s="33"/>
      <c r="P401" s="33"/>
      <c r="Q401" s="31"/>
      <c r="R401" s="30"/>
    </row>
    <row r="402" spans="1:18" x14ac:dyDescent="0.25">
      <c r="B402" s="18">
        <v>15</v>
      </c>
      <c r="C402" s="19">
        <v>0.33600000000000002</v>
      </c>
      <c r="D402" s="19" t="s">
        <v>22</v>
      </c>
      <c r="E402" s="28">
        <f t="shared" si="154"/>
        <v>0.30500000000000005</v>
      </c>
      <c r="F402" s="25">
        <f t="shared" si="155"/>
        <v>2</v>
      </c>
      <c r="G402" s="28">
        <f t="shared" si="156"/>
        <v>0.6100000000000001</v>
      </c>
      <c r="H402" s="25"/>
      <c r="I402" s="18">
        <v>20</v>
      </c>
      <c r="J402" s="19">
        <v>0.33900000000000002</v>
      </c>
      <c r="K402" s="28">
        <f t="shared" si="157"/>
        <v>0.33750000000000002</v>
      </c>
      <c r="L402" s="25">
        <f t="shared" si="158"/>
        <v>5</v>
      </c>
      <c r="M402" s="28">
        <f t="shared" si="159"/>
        <v>1.6875</v>
      </c>
      <c r="N402" s="33"/>
      <c r="O402" s="33"/>
      <c r="P402" s="33"/>
      <c r="Q402" s="31"/>
      <c r="R402" s="30"/>
    </row>
    <row r="403" spans="1:18" x14ac:dyDescent="0.25">
      <c r="B403" s="18">
        <v>20</v>
      </c>
      <c r="C403" s="19">
        <v>0.33900000000000002</v>
      </c>
      <c r="D403" s="19"/>
      <c r="E403" s="28">
        <f t="shared" si="154"/>
        <v>0.33750000000000002</v>
      </c>
      <c r="F403" s="25">
        <f t="shared" si="155"/>
        <v>5</v>
      </c>
      <c r="G403" s="28">
        <f t="shared" si="156"/>
        <v>1.6875</v>
      </c>
      <c r="H403" s="25"/>
      <c r="I403" s="18">
        <v>25</v>
      </c>
      <c r="J403" s="19">
        <v>0.34899999999999998</v>
      </c>
      <c r="K403" s="28">
        <f t="shared" si="157"/>
        <v>0.34399999999999997</v>
      </c>
      <c r="L403" s="25">
        <f t="shared" si="158"/>
        <v>5</v>
      </c>
      <c r="M403" s="28">
        <f t="shared" si="159"/>
        <v>1.7199999999999998</v>
      </c>
      <c r="N403" s="29"/>
      <c r="O403" s="29"/>
      <c r="P403" s="29"/>
      <c r="R403" s="30"/>
    </row>
    <row r="404" spans="1:18" x14ac:dyDescent="0.25">
      <c r="B404" s="18">
        <v>25</v>
      </c>
      <c r="C404" s="19">
        <v>0.34899999999999998</v>
      </c>
      <c r="D404" s="19" t="s">
        <v>80</v>
      </c>
      <c r="E404" s="28">
        <f t="shared" si="154"/>
        <v>0.34399999999999997</v>
      </c>
      <c r="F404" s="25">
        <f t="shared" si="155"/>
        <v>5</v>
      </c>
      <c r="G404" s="28">
        <f t="shared" si="156"/>
        <v>1.7199999999999998</v>
      </c>
      <c r="H404" s="17"/>
      <c r="I404" s="74"/>
      <c r="J404" s="30"/>
      <c r="K404" s="28"/>
      <c r="L404" s="25"/>
      <c r="M404" s="28"/>
      <c r="N404" s="29"/>
      <c r="O404" s="29"/>
      <c r="P404" s="29"/>
      <c r="R404" s="30"/>
    </row>
    <row r="405" spans="1:18" x14ac:dyDescent="0.25">
      <c r="B405" s="18"/>
      <c r="C405" s="19"/>
      <c r="D405" s="19"/>
      <c r="E405" s="28"/>
      <c r="F405" s="25"/>
      <c r="G405" s="28"/>
      <c r="H405" s="17"/>
      <c r="I405" s="75"/>
      <c r="J405" s="25"/>
      <c r="K405" s="28"/>
      <c r="L405" s="25"/>
      <c r="M405" s="28"/>
      <c r="N405" s="29"/>
      <c r="O405" s="29"/>
      <c r="P405" s="29"/>
      <c r="R405" s="30"/>
    </row>
    <row r="406" spans="1:18" ht="15" x14ac:dyDescent="0.25">
      <c r="B406" s="17" t="s">
        <v>74</v>
      </c>
      <c r="C406" s="17"/>
      <c r="D406" s="77">
        <v>2.2000000000000002</v>
      </c>
      <c r="E406" s="77"/>
      <c r="J406" s="22"/>
      <c r="K406" s="22"/>
      <c r="L406" s="22"/>
      <c r="M406" s="22"/>
      <c r="N406" s="23"/>
      <c r="O406" s="23"/>
      <c r="P406" s="23"/>
    </row>
    <row r="407" spans="1:18" x14ac:dyDescent="0.25">
      <c r="A407" s="49"/>
      <c r="B407" s="81"/>
      <c r="C407" s="81"/>
      <c r="D407" s="81"/>
      <c r="E407" s="81"/>
      <c r="F407" s="81"/>
      <c r="G407" s="81"/>
      <c r="H407" s="49"/>
      <c r="I407" s="81"/>
      <c r="J407" s="81"/>
      <c r="K407" s="81"/>
      <c r="L407" s="81"/>
      <c r="M407" s="81"/>
      <c r="N407" s="24"/>
      <c r="O407" s="24"/>
      <c r="P407" s="29"/>
    </row>
    <row r="408" spans="1:18" x14ac:dyDescent="0.25">
      <c r="A408" s="49"/>
      <c r="B408" s="50">
        <v>0</v>
      </c>
      <c r="C408" s="51">
        <v>2.1680000000000001</v>
      </c>
      <c r="D408" s="51" t="s">
        <v>76</v>
      </c>
      <c r="E408" s="50"/>
      <c r="F408" s="50"/>
      <c r="G408" s="50"/>
      <c r="H408" s="50"/>
      <c r="I408" s="52"/>
      <c r="J408" s="53"/>
      <c r="K408" s="51"/>
      <c r="L408" s="50"/>
      <c r="M408" s="51"/>
      <c r="N408" s="41"/>
      <c r="O408" s="41"/>
      <c r="P408" s="41"/>
      <c r="Q408" s="42"/>
      <c r="R408" s="30"/>
    </row>
    <row r="409" spans="1:18" x14ac:dyDescent="0.25">
      <c r="A409" s="49"/>
      <c r="B409" s="50">
        <v>3</v>
      </c>
      <c r="C409" s="51">
        <v>2.173</v>
      </c>
      <c r="D409" s="51"/>
      <c r="E409" s="51">
        <f>(C408+C409)/2</f>
        <v>2.1705000000000001</v>
      </c>
      <c r="F409" s="50">
        <f>B409-B408</f>
        <v>3</v>
      </c>
      <c r="G409" s="51">
        <f>E409*F409</f>
        <v>6.5114999999999998</v>
      </c>
      <c r="H409" s="50"/>
      <c r="I409" s="48"/>
      <c r="J409" s="48"/>
      <c r="K409" s="51"/>
      <c r="L409" s="50"/>
      <c r="M409" s="51"/>
      <c r="N409" s="41"/>
      <c r="O409" s="41"/>
      <c r="P409" s="41"/>
      <c r="Q409" s="43"/>
      <c r="R409" s="30"/>
    </row>
    <row r="410" spans="1:18" x14ac:dyDescent="0.25">
      <c r="A410" s="49"/>
      <c r="B410" s="50">
        <v>5</v>
      </c>
      <c r="C410" s="51">
        <v>-0.32700000000000001</v>
      </c>
      <c r="D410" s="51" t="s">
        <v>24</v>
      </c>
      <c r="E410" s="51">
        <f t="shared" ref="E410:E419" si="160">(C409+C410)/2</f>
        <v>0.92300000000000004</v>
      </c>
      <c r="F410" s="50">
        <f t="shared" ref="F410:F419" si="161">B410-B409</f>
        <v>2</v>
      </c>
      <c r="G410" s="51">
        <f t="shared" ref="G410:G419" si="162">E410*F410</f>
        <v>1.8460000000000001</v>
      </c>
      <c r="H410" s="50"/>
      <c r="I410" s="48"/>
      <c r="J410" s="48"/>
      <c r="K410" s="51"/>
      <c r="L410" s="50"/>
      <c r="M410" s="51"/>
      <c r="N410" s="41"/>
      <c r="O410" s="41"/>
      <c r="P410" s="41"/>
      <c r="Q410" s="43"/>
      <c r="R410" s="30"/>
    </row>
    <row r="411" spans="1:18" x14ac:dyDescent="0.25">
      <c r="A411" s="49"/>
      <c r="B411" s="50">
        <v>6</v>
      </c>
      <c r="C411" s="51">
        <v>-0.47799999999999998</v>
      </c>
      <c r="D411" s="51"/>
      <c r="E411" s="51">
        <f t="shared" si="160"/>
        <v>-0.40249999999999997</v>
      </c>
      <c r="F411" s="50">
        <f t="shared" si="161"/>
        <v>1</v>
      </c>
      <c r="G411" s="51">
        <f t="shared" si="162"/>
        <v>-0.40249999999999997</v>
      </c>
      <c r="H411" s="50"/>
      <c r="I411" s="48"/>
      <c r="J411" s="48"/>
      <c r="K411" s="51"/>
      <c r="L411" s="50"/>
      <c r="M411" s="51"/>
      <c r="N411" s="41"/>
      <c r="O411" s="41"/>
      <c r="P411" s="41"/>
      <c r="Q411" s="43"/>
      <c r="R411" s="30"/>
    </row>
    <row r="412" spans="1:18" x14ac:dyDescent="0.25">
      <c r="A412" s="49"/>
      <c r="B412" s="50">
        <v>7</v>
      </c>
      <c r="C412" s="51">
        <v>-0.76200000000000001</v>
      </c>
      <c r="D412" s="51"/>
      <c r="E412" s="51">
        <f t="shared" si="160"/>
        <v>-0.62</v>
      </c>
      <c r="F412" s="50">
        <f t="shared" si="161"/>
        <v>1</v>
      </c>
      <c r="G412" s="51">
        <f t="shared" si="162"/>
        <v>-0.62</v>
      </c>
      <c r="H412" s="50"/>
      <c r="I412" s="50">
        <v>0</v>
      </c>
      <c r="J412" s="51">
        <v>2.1680000000000001</v>
      </c>
      <c r="K412" s="51"/>
      <c r="L412" s="50"/>
      <c r="M412" s="51"/>
      <c r="N412" s="41"/>
      <c r="O412" s="41"/>
      <c r="P412" s="41"/>
      <c r="Q412" s="43"/>
      <c r="R412" s="30"/>
    </row>
    <row r="413" spans="1:18" x14ac:dyDescent="0.25">
      <c r="A413" s="49"/>
      <c r="B413" s="50">
        <v>8</v>
      </c>
      <c r="C413" s="51">
        <v>-0.75700000000000001</v>
      </c>
      <c r="D413" s="51"/>
      <c r="E413" s="51">
        <f t="shared" si="160"/>
        <v>-0.75950000000000006</v>
      </c>
      <c r="F413" s="50">
        <f t="shared" si="161"/>
        <v>1</v>
      </c>
      <c r="G413" s="51">
        <f t="shared" si="162"/>
        <v>-0.75950000000000006</v>
      </c>
      <c r="H413" s="50"/>
      <c r="I413" s="50">
        <v>3</v>
      </c>
      <c r="J413" s="51">
        <v>2.173</v>
      </c>
      <c r="K413" s="51">
        <f t="shared" ref="K413:K420" si="163">AVERAGE(J412,J413)</f>
        <v>2.1705000000000001</v>
      </c>
      <c r="L413" s="50">
        <f t="shared" ref="L413:L420" si="164">I413-I412</f>
        <v>3</v>
      </c>
      <c r="M413" s="51">
        <f t="shared" ref="M413:M420" si="165">L413*K413</f>
        <v>6.5114999999999998</v>
      </c>
      <c r="N413" s="41"/>
      <c r="O413" s="41"/>
      <c r="P413" s="41"/>
      <c r="Q413" s="43"/>
      <c r="R413" s="30"/>
    </row>
    <row r="414" spans="1:18" x14ac:dyDescent="0.25">
      <c r="A414" s="49"/>
      <c r="B414" s="50">
        <v>9</v>
      </c>
      <c r="C414" s="51">
        <v>-0.69699999999999995</v>
      </c>
      <c r="D414" s="51" t="s">
        <v>23</v>
      </c>
      <c r="E414" s="51">
        <f t="shared" si="160"/>
        <v>-0.72699999999999998</v>
      </c>
      <c r="F414" s="50">
        <f t="shared" si="161"/>
        <v>1</v>
      </c>
      <c r="G414" s="51">
        <f t="shared" si="162"/>
        <v>-0.72699999999999998</v>
      </c>
      <c r="H414" s="49"/>
      <c r="I414" s="50">
        <v>5</v>
      </c>
      <c r="J414" s="51">
        <v>-0.32700000000000001</v>
      </c>
      <c r="K414" s="51">
        <f t="shared" si="163"/>
        <v>0.92300000000000004</v>
      </c>
      <c r="L414" s="50">
        <f t="shared" si="164"/>
        <v>2</v>
      </c>
      <c r="M414" s="51">
        <f t="shared" si="165"/>
        <v>1.8460000000000001</v>
      </c>
      <c r="N414" s="41"/>
      <c r="O414" s="41"/>
      <c r="P414" s="41"/>
      <c r="Q414" s="43"/>
      <c r="R414" s="30"/>
    </row>
    <row r="415" spans="1:18" x14ac:dyDescent="0.25">
      <c r="A415" s="49"/>
      <c r="B415" s="50">
        <v>10</v>
      </c>
      <c r="C415" s="51">
        <v>-0.47899999999999998</v>
      </c>
      <c r="D415" s="51"/>
      <c r="E415" s="51">
        <f t="shared" si="160"/>
        <v>-0.58799999999999997</v>
      </c>
      <c r="F415" s="50">
        <f t="shared" si="161"/>
        <v>1</v>
      </c>
      <c r="G415" s="51">
        <f t="shared" si="162"/>
        <v>-0.58799999999999997</v>
      </c>
      <c r="H415" s="49"/>
      <c r="I415" s="66">
        <f>I414+(J414-J415)*1.5</f>
        <v>6.7595000000000001</v>
      </c>
      <c r="J415" s="67">
        <v>-1.5</v>
      </c>
      <c r="K415" s="51">
        <f t="shared" si="163"/>
        <v>-0.91349999999999998</v>
      </c>
      <c r="L415" s="50">
        <f t="shared" si="164"/>
        <v>1.7595000000000001</v>
      </c>
      <c r="M415" s="51">
        <f t="shared" si="165"/>
        <v>-1.60730325</v>
      </c>
      <c r="N415" s="41"/>
      <c r="O415" s="41"/>
      <c r="P415" s="41"/>
      <c r="Q415" s="43"/>
      <c r="R415" s="30"/>
    </row>
    <row r="416" spans="1:18" x14ac:dyDescent="0.25">
      <c r="A416" s="49"/>
      <c r="B416" s="50">
        <v>11</v>
      </c>
      <c r="C416" s="51">
        <v>-0.27800000000000002</v>
      </c>
      <c r="D416" s="51"/>
      <c r="E416" s="51">
        <f t="shared" si="160"/>
        <v>-0.3785</v>
      </c>
      <c r="F416" s="50">
        <f t="shared" si="161"/>
        <v>1</v>
      </c>
      <c r="G416" s="51">
        <f t="shared" si="162"/>
        <v>-0.3785</v>
      </c>
      <c r="H416" s="49"/>
      <c r="I416" s="72">
        <f>I415+1.5</f>
        <v>8.2594999999999992</v>
      </c>
      <c r="J416" s="73">
        <f>J415</f>
        <v>-1.5</v>
      </c>
      <c r="K416" s="51">
        <f t="shared" si="163"/>
        <v>-1.5</v>
      </c>
      <c r="L416" s="50">
        <f t="shared" si="164"/>
        <v>1.4999999999999991</v>
      </c>
      <c r="M416" s="51">
        <f t="shared" si="165"/>
        <v>-2.2499999999999987</v>
      </c>
      <c r="N416" s="44"/>
      <c r="O416" s="44"/>
      <c r="P416" s="44"/>
      <c r="Q416" s="43"/>
      <c r="R416" s="30"/>
    </row>
    <row r="417" spans="1:18" x14ac:dyDescent="0.25">
      <c r="A417" s="49"/>
      <c r="B417" s="50">
        <v>12</v>
      </c>
      <c r="C417" s="51">
        <v>0.373</v>
      </c>
      <c r="D417" s="51" t="s">
        <v>22</v>
      </c>
      <c r="E417" s="51">
        <f t="shared" si="160"/>
        <v>4.7499999999999987E-2</v>
      </c>
      <c r="F417" s="50">
        <f t="shared" si="161"/>
        <v>1</v>
      </c>
      <c r="G417" s="51">
        <f t="shared" si="162"/>
        <v>4.7499999999999987E-2</v>
      </c>
      <c r="H417" s="50"/>
      <c r="I417" s="66">
        <f>I416+1.5</f>
        <v>9.7594999999999992</v>
      </c>
      <c r="J417" s="67">
        <f>J415</f>
        <v>-1.5</v>
      </c>
      <c r="K417" s="51">
        <f t="shared" si="163"/>
        <v>-1.5</v>
      </c>
      <c r="L417" s="50">
        <f t="shared" si="164"/>
        <v>1.5</v>
      </c>
      <c r="M417" s="51">
        <f t="shared" si="165"/>
        <v>-2.25</v>
      </c>
      <c r="N417" s="41"/>
      <c r="O417" s="41"/>
      <c r="P417" s="41"/>
      <c r="Q417" s="43"/>
      <c r="R417" s="30"/>
    </row>
    <row r="418" spans="1:18" x14ac:dyDescent="0.25">
      <c r="A418" s="49"/>
      <c r="B418" s="50">
        <v>20</v>
      </c>
      <c r="C418" s="51">
        <v>0.378</v>
      </c>
      <c r="E418" s="51">
        <f t="shared" si="160"/>
        <v>0.3755</v>
      </c>
      <c r="F418" s="50">
        <f t="shared" si="161"/>
        <v>8</v>
      </c>
      <c r="G418" s="51">
        <f t="shared" si="162"/>
        <v>3.004</v>
      </c>
      <c r="H418" s="50"/>
      <c r="I418" s="66">
        <f>I417+(J418-J417)*1.5</f>
        <v>12.576499999999999</v>
      </c>
      <c r="J418" s="70">
        <v>0.378</v>
      </c>
      <c r="K418" s="51">
        <f t="shared" si="163"/>
        <v>-0.56099999999999994</v>
      </c>
      <c r="L418" s="50">
        <f t="shared" si="164"/>
        <v>2.8170000000000002</v>
      </c>
      <c r="M418" s="51">
        <f t="shared" si="165"/>
        <v>-1.5803369999999999</v>
      </c>
      <c r="N418" s="44"/>
      <c r="O418" s="44"/>
      <c r="P418" s="44"/>
      <c r="Q418" s="43"/>
      <c r="R418" s="30"/>
    </row>
    <row r="419" spans="1:18" x14ac:dyDescent="0.25">
      <c r="A419" s="49"/>
      <c r="B419" s="50">
        <v>25</v>
      </c>
      <c r="C419" s="51">
        <v>0.38300000000000001</v>
      </c>
      <c r="D419" s="51" t="s">
        <v>80</v>
      </c>
      <c r="E419" s="51">
        <f t="shared" si="160"/>
        <v>0.3805</v>
      </c>
      <c r="F419" s="50">
        <f t="shared" si="161"/>
        <v>5</v>
      </c>
      <c r="G419" s="51">
        <f t="shared" si="162"/>
        <v>1.9025000000000001</v>
      </c>
      <c r="H419" s="50"/>
      <c r="I419" s="50">
        <v>20</v>
      </c>
      <c r="J419" s="51">
        <v>0.378</v>
      </c>
      <c r="K419" s="51">
        <f t="shared" si="163"/>
        <v>0.378</v>
      </c>
      <c r="L419" s="50">
        <f t="shared" si="164"/>
        <v>7.4235000000000007</v>
      </c>
      <c r="M419" s="51">
        <f t="shared" si="165"/>
        <v>2.8060830000000001</v>
      </c>
      <c r="N419" s="44"/>
      <c r="O419" s="44"/>
      <c r="P419" s="44"/>
      <c r="Q419" s="43"/>
      <c r="R419" s="30"/>
    </row>
    <row r="420" spans="1:18" x14ac:dyDescent="0.25">
      <c r="A420" s="49"/>
      <c r="B420" s="50"/>
      <c r="C420" s="51"/>
      <c r="D420" s="51"/>
      <c r="E420" s="51"/>
      <c r="F420" s="50"/>
      <c r="G420" s="51"/>
      <c r="H420" s="50"/>
      <c r="I420" s="50">
        <v>25</v>
      </c>
      <c r="J420" s="51">
        <v>0.38300000000000001</v>
      </c>
      <c r="K420" s="51">
        <f t="shared" si="163"/>
        <v>0.3805</v>
      </c>
      <c r="L420" s="50">
        <f t="shared" si="164"/>
        <v>5</v>
      </c>
      <c r="M420" s="51">
        <f t="shared" si="165"/>
        <v>1.9025000000000001</v>
      </c>
      <c r="N420" s="41"/>
      <c r="O420" s="41"/>
      <c r="P420" s="41"/>
      <c r="Q420" s="42"/>
      <c r="R420" s="30"/>
    </row>
    <row r="421" spans="1:18" ht="15" x14ac:dyDescent="0.25">
      <c r="A421" s="49"/>
      <c r="B421" s="54" t="s">
        <v>74</v>
      </c>
      <c r="C421" s="54"/>
      <c r="D421" s="82">
        <v>2.2999999999999998</v>
      </c>
      <c r="E421" s="82"/>
      <c r="J421" s="57"/>
      <c r="K421" s="57"/>
      <c r="L421" s="57"/>
      <c r="M421" s="57"/>
      <c r="N421" s="62"/>
      <c r="O421" s="62"/>
      <c r="P421" s="62"/>
      <c r="Q421" s="42"/>
    </row>
    <row r="422" spans="1:18" x14ac:dyDescent="0.25">
      <c r="A422" s="49"/>
      <c r="B422" s="81"/>
      <c r="C422" s="81"/>
      <c r="D422" s="81"/>
      <c r="E422" s="81"/>
      <c r="F422" s="81"/>
      <c r="G422" s="81"/>
      <c r="H422" s="49"/>
      <c r="I422" s="81"/>
      <c r="J422" s="81"/>
      <c r="K422" s="81"/>
      <c r="L422" s="81"/>
      <c r="M422" s="81"/>
      <c r="N422" s="63"/>
      <c r="O422" s="63"/>
      <c r="P422" s="64"/>
      <c r="Q422" s="42"/>
    </row>
    <row r="423" spans="1:18" x14ac:dyDescent="0.25">
      <c r="A423" s="49"/>
      <c r="B423" s="50">
        <v>0</v>
      </c>
      <c r="C423" s="51">
        <v>2.1179999999999999</v>
      </c>
      <c r="D423" s="51" t="s">
        <v>76</v>
      </c>
      <c r="E423" s="50"/>
      <c r="F423" s="50"/>
      <c r="G423" s="50"/>
      <c r="H423" s="50"/>
      <c r="I423" s="52"/>
      <c r="J423" s="53"/>
      <c r="K423" s="51"/>
      <c r="L423" s="50"/>
      <c r="M423" s="51"/>
      <c r="N423" s="64"/>
      <c r="O423" s="64"/>
      <c r="P423" s="64"/>
      <c r="Q423" s="42"/>
      <c r="R423" s="30"/>
    </row>
    <row r="424" spans="1:18" x14ac:dyDescent="0.25">
      <c r="A424" s="49"/>
      <c r="B424" s="50">
        <v>4</v>
      </c>
      <c r="C424" s="51">
        <v>2.1230000000000002</v>
      </c>
      <c r="D424" s="51" t="s">
        <v>24</v>
      </c>
      <c r="E424" s="51">
        <f>(C423+C424)/2</f>
        <v>2.1204999999999998</v>
      </c>
      <c r="F424" s="50">
        <f>B424-B423</f>
        <v>4</v>
      </c>
      <c r="G424" s="51">
        <f>E424*F424</f>
        <v>8.4819999999999993</v>
      </c>
      <c r="H424" s="50"/>
      <c r="I424" s="48"/>
      <c r="J424" s="48"/>
      <c r="K424" s="51"/>
      <c r="L424" s="50"/>
      <c r="M424" s="51"/>
      <c r="N424" s="64"/>
      <c r="O424" s="64"/>
      <c r="P424" s="64"/>
      <c r="Q424" s="43"/>
      <c r="R424" s="30"/>
    </row>
    <row r="425" spans="1:18" x14ac:dyDescent="0.25">
      <c r="A425" s="49"/>
      <c r="B425" s="50">
        <v>6</v>
      </c>
      <c r="C425" s="51">
        <v>-0.33200000000000002</v>
      </c>
      <c r="D425" s="51"/>
      <c r="E425" s="51">
        <f t="shared" ref="E425:E434" si="166">(C424+C425)/2</f>
        <v>0.89550000000000007</v>
      </c>
      <c r="F425" s="50">
        <f t="shared" ref="F425:F434" si="167">B425-B424</f>
        <v>2</v>
      </c>
      <c r="G425" s="51">
        <f t="shared" ref="G425:G434" si="168">E425*F425</f>
        <v>1.7910000000000001</v>
      </c>
      <c r="H425" s="50"/>
      <c r="I425" s="48"/>
      <c r="J425" s="48"/>
      <c r="K425" s="51"/>
      <c r="L425" s="50"/>
      <c r="M425" s="51"/>
      <c r="N425" s="64"/>
      <c r="O425" s="64"/>
      <c r="P425" s="64"/>
      <c r="Q425" s="43"/>
      <c r="R425" s="30"/>
    </row>
    <row r="426" spans="1:18" x14ac:dyDescent="0.25">
      <c r="A426" s="49"/>
      <c r="B426" s="50">
        <v>7</v>
      </c>
      <c r="C426" s="51">
        <v>-0.57199999999999995</v>
      </c>
      <c r="D426" s="51"/>
      <c r="E426" s="51">
        <f t="shared" si="166"/>
        <v>-0.45199999999999996</v>
      </c>
      <c r="F426" s="50">
        <f t="shared" si="167"/>
        <v>1</v>
      </c>
      <c r="G426" s="51">
        <f t="shared" si="168"/>
        <v>-0.45199999999999996</v>
      </c>
      <c r="H426" s="50"/>
      <c r="I426" s="48"/>
      <c r="J426" s="48"/>
      <c r="K426" s="51"/>
      <c r="L426" s="50"/>
      <c r="M426" s="51"/>
      <c r="N426" s="64"/>
      <c r="O426" s="64"/>
      <c r="P426" s="64"/>
      <c r="Q426" s="43"/>
      <c r="R426" s="30"/>
    </row>
    <row r="427" spans="1:18" x14ac:dyDescent="0.25">
      <c r="A427" s="49"/>
      <c r="B427" s="50">
        <v>8</v>
      </c>
      <c r="C427" s="51">
        <v>-0.77500000000000002</v>
      </c>
      <c r="D427" s="51"/>
      <c r="E427" s="51">
        <f t="shared" si="166"/>
        <v>-0.67349999999999999</v>
      </c>
      <c r="F427" s="50">
        <f t="shared" si="167"/>
        <v>1</v>
      </c>
      <c r="G427" s="51">
        <f t="shared" si="168"/>
        <v>-0.67349999999999999</v>
      </c>
      <c r="H427" s="50"/>
      <c r="I427" s="48"/>
      <c r="J427" s="48"/>
      <c r="K427" s="51"/>
      <c r="L427" s="50"/>
      <c r="M427" s="51"/>
      <c r="N427" s="64"/>
      <c r="O427" s="64"/>
      <c r="P427" s="64"/>
      <c r="Q427" s="43"/>
      <c r="R427" s="30"/>
    </row>
    <row r="428" spans="1:18" x14ac:dyDescent="0.25">
      <c r="A428" s="49"/>
      <c r="B428" s="50">
        <v>9</v>
      </c>
      <c r="C428" s="51">
        <v>-0.82699999999999996</v>
      </c>
      <c r="D428" s="51" t="s">
        <v>23</v>
      </c>
      <c r="E428" s="51">
        <f t="shared" si="166"/>
        <v>-0.80099999999999993</v>
      </c>
      <c r="F428" s="50">
        <f t="shared" si="167"/>
        <v>1</v>
      </c>
      <c r="G428" s="51">
        <f t="shared" si="168"/>
        <v>-0.80099999999999993</v>
      </c>
      <c r="H428" s="50"/>
      <c r="I428" s="50">
        <v>0</v>
      </c>
      <c r="J428" s="51">
        <v>2.1179999999999999</v>
      </c>
      <c r="K428" s="51"/>
      <c r="L428" s="50"/>
      <c r="M428" s="51"/>
      <c r="N428" s="64"/>
      <c r="O428" s="64"/>
      <c r="P428" s="64"/>
      <c r="Q428" s="43"/>
      <c r="R428" s="30"/>
    </row>
    <row r="429" spans="1:18" x14ac:dyDescent="0.25">
      <c r="A429" s="49"/>
      <c r="B429" s="50">
        <v>10</v>
      </c>
      <c r="C429" s="51">
        <v>-0.77200000000000002</v>
      </c>
      <c r="D429" s="51"/>
      <c r="E429" s="51">
        <f t="shared" si="166"/>
        <v>-0.79949999999999999</v>
      </c>
      <c r="F429" s="50">
        <f t="shared" si="167"/>
        <v>1</v>
      </c>
      <c r="G429" s="51">
        <f t="shared" si="168"/>
        <v>-0.79949999999999999</v>
      </c>
      <c r="H429" s="49"/>
      <c r="I429" s="50">
        <v>4</v>
      </c>
      <c r="J429" s="51">
        <v>2.1230000000000002</v>
      </c>
      <c r="K429" s="51">
        <f t="shared" ref="K429:K435" si="169">AVERAGE(J428,J429)</f>
        <v>2.1204999999999998</v>
      </c>
      <c r="L429" s="50">
        <f t="shared" ref="L429:L435" si="170">I429-I428</f>
        <v>4</v>
      </c>
      <c r="M429" s="51">
        <f t="shared" ref="M429:M435" si="171">L429*K429</f>
        <v>8.4819999999999993</v>
      </c>
      <c r="N429" s="64"/>
      <c r="O429" s="64"/>
      <c r="P429" s="64"/>
      <c r="Q429" s="43"/>
      <c r="R429" s="30"/>
    </row>
    <row r="430" spans="1:18" x14ac:dyDescent="0.25">
      <c r="A430" s="49"/>
      <c r="B430" s="50">
        <v>11</v>
      </c>
      <c r="C430" s="51">
        <v>-0.57299999999999995</v>
      </c>
      <c r="D430" s="51"/>
      <c r="E430" s="51">
        <f t="shared" si="166"/>
        <v>-0.67249999999999999</v>
      </c>
      <c r="F430" s="50">
        <f t="shared" si="167"/>
        <v>1</v>
      </c>
      <c r="G430" s="51">
        <f t="shared" si="168"/>
        <v>-0.67249999999999999</v>
      </c>
      <c r="H430" s="49"/>
      <c r="I430" s="50">
        <v>6</v>
      </c>
      <c r="J430" s="51">
        <v>-0.33200000000000002</v>
      </c>
      <c r="K430" s="51">
        <f t="shared" si="169"/>
        <v>0.89550000000000007</v>
      </c>
      <c r="L430" s="50">
        <f t="shared" si="170"/>
        <v>2</v>
      </c>
      <c r="M430" s="51">
        <f t="shared" si="171"/>
        <v>1.7910000000000001</v>
      </c>
      <c r="N430" s="64"/>
      <c r="O430" s="64"/>
      <c r="P430" s="64"/>
      <c r="Q430" s="43"/>
      <c r="R430" s="30"/>
    </row>
    <row r="431" spans="1:18" x14ac:dyDescent="0.25">
      <c r="A431" s="49"/>
      <c r="B431" s="50">
        <v>12</v>
      </c>
      <c r="C431" s="51">
        <v>-0.32700000000000001</v>
      </c>
      <c r="D431" s="51"/>
      <c r="E431" s="51">
        <f t="shared" si="166"/>
        <v>-0.44999999999999996</v>
      </c>
      <c r="F431" s="50">
        <f t="shared" si="167"/>
        <v>1</v>
      </c>
      <c r="G431" s="51">
        <f t="shared" si="168"/>
        <v>-0.44999999999999996</v>
      </c>
      <c r="H431" s="49"/>
      <c r="I431" s="66">
        <f>I430+(J430-J431)*1.5</f>
        <v>7.7519999999999998</v>
      </c>
      <c r="J431" s="67">
        <v>-1.5</v>
      </c>
      <c r="K431" s="51">
        <f t="shared" si="169"/>
        <v>-0.91600000000000004</v>
      </c>
      <c r="L431" s="50">
        <f t="shared" si="170"/>
        <v>1.7519999999999998</v>
      </c>
      <c r="M431" s="51">
        <f t="shared" si="171"/>
        <v>-1.6048319999999998</v>
      </c>
      <c r="N431" s="65"/>
      <c r="O431" s="65"/>
      <c r="P431" s="65"/>
      <c r="Q431" s="43"/>
      <c r="R431" s="30"/>
    </row>
    <row r="432" spans="1:18" x14ac:dyDescent="0.25">
      <c r="A432" s="49"/>
      <c r="B432" s="50">
        <v>14</v>
      </c>
      <c r="C432" s="51">
        <v>0.40799999999999997</v>
      </c>
      <c r="D432" s="51" t="s">
        <v>22</v>
      </c>
      <c r="E432" s="51">
        <f t="shared" si="166"/>
        <v>4.049999999999998E-2</v>
      </c>
      <c r="F432" s="50">
        <f t="shared" si="167"/>
        <v>2</v>
      </c>
      <c r="G432" s="51">
        <f t="shared" si="168"/>
        <v>8.0999999999999961E-2</v>
      </c>
      <c r="H432" s="50"/>
      <c r="I432" s="72">
        <f>I431+1.5</f>
        <v>9.2519999999999989</v>
      </c>
      <c r="J432" s="73">
        <f>J431</f>
        <v>-1.5</v>
      </c>
      <c r="K432" s="51">
        <f t="shared" si="169"/>
        <v>-1.5</v>
      </c>
      <c r="L432" s="50">
        <f t="shared" si="170"/>
        <v>1.4999999999999991</v>
      </c>
      <c r="M432" s="51">
        <f t="shared" si="171"/>
        <v>-2.2499999999999987</v>
      </c>
      <c r="N432" s="64"/>
      <c r="O432" s="64"/>
      <c r="P432" s="64"/>
      <c r="Q432" s="43"/>
      <c r="R432" s="30"/>
    </row>
    <row r="433" spans="1:18" x14ac:dyDescent="0.25">
      <c r="A433" s="49"/>
      <c r="B433" s="50">
        <v>20</v>
      </c>
      <c r="C433" s="51">
        <v>0.41299999999999998</v>
      </c>
      <c r="D433" s="51"/>
      <c r="E433" s="51">
        <f t="shared" si="166"/>
        <v>0.41049999999999998</v>
      </c>
      <c r="F433" s="50">
        <f t="shared" si="167"/>
        <v>6</v>
      </c>
      <c r="G433" s="51">
        <f t="shared" si="168"/>
        <v>2.4630000000000001</v>
      </c>
      <c r="H433" s="50"/>
      <c r="I433" s="66">
        <f>I432+1.5</f>
        <v>10.751999999999999</v>
      </c>
      <c r="J433" s="67">
        <f>J431</f>
        <v>-1.5</v>
      </c>
      <c r="K433" s="51">
        <f t="shared" si="169"/>
        <v>-1.5</v>
      </c>
      <c r="L433" s="50">
        <f t="shared" si="170"/>
        <v>1.5</v>
      </c>
      <c r="M433" s="51">
        <f t="shared" si="171"/>
        <v>-2.25</v>
      </c>
      <c r="N433" s="65"/>
      <c r="O433" s="65"/>
      <c r="P433" s="65"/>
      <c r="Q433" s="43"/>
      <c r="R433" s="30"/>
    </row>
    <row r="434" spans="1:18" x14ac:dyDescent="0.25">
      <c r="A434" s="49"/>
      <c r="B434" s="50">
        <v>25</v>
      </c>
      <c r="C434" s="51">
        <v>0.41799999999999998</v>
      </c>
      <c r="D434" s="51" t="s">
        <v>80</v>
      </c>
      <c r="E434" s="51">
        <f t="shared" si="166"/>
        <v>0.41549999999999998</v>
      </c>
      <c r="F434" s="50">
        <f t="shared" si="167"/>
        <v>5</v>
      </c>
      <c r="G434" s="51">
        <f t="shared" si="168"/>
        <v>2.0774999999999997</v>
      </c>
      <c r="H434" s="50"/>
      <c r="I434" s="66">
        <f>I433+(J434-J433)*1.5</f>
        <v>13.376999999999999</v>
      </c>
      <c r="J434" s="70">
        <v>0.25</v>
      </c>
      <c r="K434" s="51">
        <f t="shared" si="169"/>
        <v>-0.625</v>
      </c>
      <c r="L434" s="50">
        <f t="shared" si="170"/>
        <v>2.625</v>
      </c>
      <c r="M434" s="51">
        <f t="shared" si="171"/>
        <v>-1.640625</v>
      </c>
      <c r="N434" s="65"/>
      <c r="O434" s="65"/>
      <c r="P434" s="65"/>
      <c r="Q434" s="43"/>
      <c r="R434" s="30"/>
    </row>
    <row r="435" spans="1:18" x14ac:dyDescent="0.25">
      <c r="A435" s="49"/>
      <c r="B435" s="50"/>
      <c r="C435" s="51"/>
      <c r="D435" s="51"/>
      <c r="E435" s="51"/>
      <c r="F435" s="50"/>
      <c r="G435" s="51"/>
      <c r="H435" s="50"/>
      <c r="I435" s="50">
        <v>14</v>
      </c>
      <c r="J435" s="51">
        <v>0.40799999999999997</v>
      </c>
      <c r="K435" s="51">
        <f t="shared" si="169"/>
        <v>0.32899999999999996</v>
      </c>
      <c r="L435" s="50">
        <f t="shared" si="170"/>
        <v>0.62300000000000111</v>
      </c>
      <c r="M435" s="51">
        <f t="shared" si="171"/>
        <v>0.20496700000000034</v>
      </c>
      <c r="N435" s="64"/>
      <c r="O435" s="64"/>
      <c r="P435" s="64"/>
      <c r="Q435" s="42"/>
      <c r="R435" s="30"/>
    </row>
    <row r="436" spans="1:18" ht="15" x14ac:dyDescent="0.25">
      <c r="A436" s="49"/>
      <c r="B436" s="54" t="s">
        <v>74</v>
      </c>
      <c r="C436" s="54"/>
      <c r="D436" s="82">
        <v>2.4</v>
      </c>
      <c r="E436" s="82"/>
      <c r="J436" s="57"/>
      <c r="K436" s="57"/>
      <c r="L436" s="57"/>
      <c r="M436" s="57"/>
      <c r="N436" s="62"/>
      <c r="O436" s="62"/>
      <c r="P436" s="62"/>
      <c r="Q436" s="42"/>
    </row>
    <row r="437" spans="1:18" x14ac:dyDescent="0.25">
      <c r="A437" s="49"/>
      <c r="B437" s="81"/>
      <c r="C437" s="81"/>
      <c r="D437" s="81"/>
      <c r="E437" s="81"/>
      <c r="F437" s="81"/>
      <c r="G437" s="81"/>
      <c r="H437" s="49"/>
      <c r="I437" s="81"/>
      <c r="J437" s="81"/>
      <c r="K437" s="81"/>
      <c r="L437" s="81"/>
      <c r="M437" s="81"/>
      <c r="N437" s="63"/>
      <c r="O437" s="63"/>
      <c r="P437" s="64"/>
      <c r="Q437" s="42"/>
    </row>
    <row r="438" spans="1:18" x14ac:dyDescent="0.25">
      <c r="A438" s="49"/>
      <c r="B438" s="50">
        <v>0</v>
      </c>
      <c r="C438" s="51">
        <v>1.774</v>
      </c>
      <c r="D438" s="51" t="s">
        <v>76</v>
      </c>
      <c r="E438" s="50"/>
      <c r="F438" s="50"/>
      <c r="G438" s="50"/>
      <c r="H438" s="50"/>
      <c r="I438" s="52"/>
      <c r="J438" s="53"/>
      <c r="K438" s="51"/>
      <c r="L438" s="50"/>
      <c r="M438" s="51"/>
      <c r="N438" s="64"/>
      <c r="O438" s="64"/>
      <c r="P438" s="64"/>
      <c r="Q438" s="42"/>
      <c r="R438" s="30"/>
    </row>
    <row r="439" spans="1:18" x14ac:dyDescent="0.25">
      <c r="A439" s="49"/>
      <c r="B439" s="50">
        <v>7</v>
      </c>
      <c r="C439" s="51">
        <v>1.794</v>
      </c>
      <c r="D439" s="51"/>
      <c r="E439" s="51">
        <f>(C438+C439)/2</f>
        <v>1.784</v>
      </c>
      <c r="F439" s="50">
        <f>B439-B438</f>
        <v>7</v>
      </c>
      <c r="G439" s="51">
        <f>E439*F439</f>
        <v>12.488</v>
      </c>
      <c r="H439" s="50"/>
      <c r="I439" s="48"/>
      <c r="J439" s="48"/>
      <c r="K439" s="51"/>
      <c r="L439" s="50"/>
      <c r="M439" s="51"/>
      <c r="N439" s="64"/>
      <c r="O439" s="64"/>
      <c r="P439" s="64"/>
      <c r="Q439" s="43"/>
      <c r="R439" s="30"/>
    </row>
    <row r="440" spans="1:18" x14ac:dyDescent="0.25">
      <c r="A440" s="49"/>
      <c r="B440" s="50">
        <v>10</v>
      </c>
      <c r="C440" s="51">
        <v>1.804</v>
      </c>
      <c r="D440" s="51" t="s">
        <v>24</v>
      </c>
      <c r="E440" s="51">
        <f t="shared" ref="E440:E450" si="172">(C439+C440)/2</f>
        <v>1.7989999999999999</v>
      </c>
      <c r="F440" s="50">
        <f t="shared" ref="F440:F450" si="173">B440-B439</f>
        <v>3</v>
      </c>
      <c r="G440" s="51">
        <f t="shared" ref="G440:G450" si="174">E440*F440</f>
        <v>5.3970000000000002</v>
      </c>
      <c r="H440" s="50"/>
      <c r="I440" s="48"/>
      <c r="J440" s="48"/>
      <c r="K440" s="51"/>
      <c r="L440" s="50"/>
      <c r="M440" s="51"/>
      <c r="N440" s="64"/>
      <c r="O440" s="64"/>
      <c r="P440" s="64"/>
      <c r="Q440" s="43"/>
      <c r="R440" s="30"/>
    </row>
    <row r="441" spans="1:18" x14ac:dyDescent="0.25">
      <c r="A441" s="49"/>
      <c r="B441" s="50">
        <v>12</v>
      </c>
      <c r="C441" s="51">
        <v>-0.13700000000000001</v>
      </c>
      <c r="D441" s="51"/>
      <c r="E441" s="51">
        <f t="shared" si="172"/>
        <v>0.83350000000000002</v>
      </c>
      <c r="F441" s="50">
        <f t="shared" si="173"/>
        <v>2</v>
      </c>
      <c r="G441" s="51">
        <f t="shared" si="174"/>
        <v>1.667</v>
      </c>
      <c r="H441" s="50"/>
      <c r="I441" s="48"/>
      <c r="J441" s="48"/>
      <c r="K441" s="51"/>
      <c r="L441" s="50"/>
      <c r="M441" s="51"/>
      <c r="N441" s="64"/>
      <c r="O441" s="64"/>
      <c r="P441" s="64"/>
      <c r="Q441" s="43"/>
      <c r="R441" s="30"/>
    </row>
    <row r="442" spans="1:18" x14ac:dyDescent="0.25">
      <c r="A442" s="49"/>
      <c r="B442" s="50">
        <v>13</v>
      </c>
      <c r="C442" s="51">
        <v>-0.45700000000000002</v>
      </c>
      <c r="D442" s="51"/>
      <c r="E442" s="51">
        <f t="shared" si="172"/>
        <v>-0.29700000000000004</v>
      </c>
      <c r="F442" s="50">
        <f t="shared" si="173"/>
        <v>1</v>
      </c>
      <c r="G442" s="51">
        <f t="shared" si="174"/>
        <v>-0.29700000000000004</v>
      </c>
      <c r="H442" s="50"/>
      <c r="I442" s="50">
        <v>0</v>
      </c>
      <c r="J442" s="51">
        <v>1.774</v>
      </c>
      <c r="K442" s="51"/>
      <c r="L442" s="50"/>
      <c r="M442" s="51"/>
      <c r="N442" s="64"/>
      <c r="O442" s="64"/>
      <c r="P442" s="64"/>
      <c r="Q442" s="43"/>
      <c r="R442" s="30"/>
    </row>
    <row r="443" spans="1:18" x14ac:dyDescent="0.25">
      <c r="A443" s="49"/>
      <c r="B443" s="50">
        <v>14</v>
      </c>
      <c r="C443" s="51">
        <v>-0.67600000000000005</v>
      </c>
      <c r="D443" s="51"/>
      <c r="E443" s="51">
        <f t="shared" si="172"/>
        <v>-0.5665</v>
      </c>
      <c r="F443" s="50">
        <f t="shared" si="173"/>
        <v>1</v>
      </c>
      <c r="G443" s="51">
        <f t="shared" si="174"/>
        <v>-0.5665</v>
      </c>
      <c r="H443" s="50"/>
      <c r="I443" s="50">
        <v>7</v>
      </c>
      <c r="J443" s="51">
        <v>1.794</v>
      </c>
      <c r="K443" s="51">
        <f t="shared" ref="K443:K452" si="175">AVERAGE(J442,J443)</f>
        <v>1.784</v>
      </c>
      <c r="L443" s="50">
        <f t="shared" ref="L443:L452" si="176">I443-I442</f>
        <v>7</v>
      </c>
      <c r="M443" s="51">
        <f t="shared" ref="M443:M452" si="177">L443*K443</f>
        <v>12.488</v>
      </c>
      <c r="N443" s="64"/>
      <c r="O443" s="64"/>
      <c r="P443" s="64"/>
      <c r="Q443" s="43"/>
      <c r="R443" s="30"/>
    </row>
    <row r="444" spans="1:18" x14ac:dyDescent="0.25">
      <c r="A444" s="49"/>
      <c r="B444" s="50">
        <v>15</v>
      </c>
      <c r="C444" s="51">
        <v>-0.73599999999999999</v>
      </c>
      <c r="D444" s="51" t="s">
        <v>23</v>
      </c>
      <c r="E444" s="51">
        <f t="shared" si="172"/>
        <v>-0.70599999999999996</v>
      </c>
      <c r="F444" s="50">
        <f t="shared" si="173"/>
        <v>1</v>
      </c>
      <c r="G444" s="51">
        <f t="shared" si="174"/>
        <v>-0.70599999999999996</v>
      </c>
      <c r="H444" s="49"/>
      <c r="I444" s="50">
        <v>10</v>
      </c>
      <c r="J444" s="51">
        <v>1.804</v>
      </c>
      <c r="K444" s="51">
        <f t="shared" si="175"/>
        <v>1.7989999999999999</v>
      </c>
      <c r="L444" s="50">
        <f t="shared" si="176"/>
        <v>3</v>
      </c>
      <c r="M444" s="51">
        <f t="shared" si="177"/>
        <v>5.3970000000000002</v>
      </c>
      <c r="N444" s="64"/>
      <c r="O444" s="64"/>
      <c r="P444" s="64"/>
      <c r="Q444" s="43"/>
      <c r="R444" s="30"/>
    </row>
    <row r="445" spans="1:18" x14ac:dyDescent="0.25">
      <c r="A445" s="49"/>
      <c r="B445" s="50">
        <v>16</v>
      </c>
      <c r="C445" s="51">
        <v>-0.68100000000000005</v>
      </c>
      <c r="D445" s="51"/>
      <c r="E445" s="51">
        <f t="shared" si="172"/>
        <v>-0.70850000000000002</v>
      </c>
      <c r="F445" s="50">
        <f t="shared" si="173"/>
        <v>1</v>
      </c>
      <c r="G445" s="51">
        <f t="shared" si="174"/>
        <v>-0.70850000000000002</v>
      </c>
      <c r="H445" s="49"/>
      <c r="I445" s="50">
        <v>12</v>
      </c>
      <c r="J445" s="51">
        <v>-0.13700000000000001</v>
      </c>
      <c r="K445" s="51">
        <f t="shared" si="175"/>
        <v>0.83350000000000002</v>
      </c>
      <c r="L445" s="50">
        <f t="shared" si="176"/>
        <v>2</v>
      </c>
      <c r="M445" s="51">
        <f t="shared" si="177"/>
        <v>1.667</v>
      </c>
      <c r="N445" s="64"/>
      <c r="O445" s="64"/>
      <c r="P445" s="64"/>
      <c r="Q445" s="43"/>
      <c r="R445" s="30"/>
    </row>
    <row r="446" spans="1:18" x14ac:dyDescent="0.25">
      <c r="A446" s="49"/>
      <c r="B446" s="50">
        <v>17</v>
      </c>
      <c r="C446" s="51">
        <v>-0.45600000000000002</v>
      </c>
      <c r="D446" s="51"/>
      <c r="E446" s="51">
        <f t="shared" si="172"/>
        <v>-0.56850000000000001</v>
      </c>
      <c r="F446" s="50">
        <f t="shared" si="173"/>
        <v>1</v>
      </c>
      <c r="G446" s="51">
        <f t="shared" si="174"/>
        <v>-0.56850000000000001</v>
      </c>
      <c r="H446" s="49"/>
      <c r="I446" s="66">
        <f>I445+(J445-J446)*1.5</f>
        <v>14.044499999999999</v>
      </c>
      <c r="J446" s="67">
        <v>-1.5</v>
      </c>
      <c r="K446" s="51">
        <f t="shared" si="175"/>
        <v>-0.81850000000000001</v>
      </c>
      <c r="L446" s="50">
        <f t="shared" si="176"/>
        <v>2.0444999999999993</v>
      </c>
      <c r="M446" s="51">
        <f t="shared" si="177"/>
        <v>-1.6734232499999995</v>
      </c>
      <c r="N446" s="65"/>
      <c r="O446" s="65"/>
      <c r="P446" s="65"/>
      <c r="Q446" s="43"/>
      <c r="R446" s="30"/>
    </row>
    <row r="447" spans="1:18" x14ac:dyDescent="0.25">
      <c r="A447" s="49"/>
      <c r="B447" s="50">
        <v>18</v>
      </c>
      <c r="C447" s="51">
        <v>-0.17599999999999999</v>
      </c>
      <c r="D447" s="51"/>
      <c r="E447" s="51">
        <f t="shared" si="172"/>
        <v>-0.316</v>
      </c>
      <c r="F447" s="50">
        <f t="shared" si="173"/>
        <v>1</v>
      </c>
      <c r="G447" s="51">
        <f t="shared" si="174"/>
        <v>-0.316</v>
      </c>
      <c r="H447" s="50"/>
      <c r="I447" s="72">
        <f>I446+1.5</f>
        <v>15.544499999999999</v>
      </c>
      <c r="J447" s="73">
        <f>J446</f>
        <v>-1.5</v>
      </c>
      <c r="K447" s="51">
        <f t="shared" si="175"/>
        <v>-1.5</v>
      </c>
      <c r="L447" s="50">
        <f t="shared" si="176"/>
        <v>1.5</v>
      </c>
      <c r="M447" s="51">
        <f t="shared" si="177"/>
        <v>-2.25</v>
      </c>
      <c r="N447" s="64"/>
      <c r="O447" s="64"/>
      <c r="P447" s="64"/>
      <c r="Q447" s="43"/>
      <c r="R447" s="30"/>
    </row>
    <row r="448" spans="1:18" x14ac:dyDescent="0.25">
      <c r="A448" s="49"/>
      <c r="B448" s="50">
        <v>20</v>
      </c>
      <c r="C448" s="51">
        <v>0.41399999999999998</v>
      </c>
      <c r="D448" s="51" t="s">
        <v>22</v>
      </c>
      <c r="E448" s="51">
        <f t="shared" si="172"/>
        <v>0.11899999999999999</v>
      </c>
      <c r="F448" s="50">
        <f t="shared" si="173"/>
        <v>2</v>
      </c>
      <c r="G448" s="51">
        <f t="shared" si="174"/>
        <v>0.23799999999999999</v>
      </c>
      <c r="H448" s="50"/>
      <c r="I448" s="66">
        <f>I447+1.5</f>
        <v>17.044499999999999</v>
      </c>
      <c r="J448" s="67">
        <f>J446</f>
        <v>-1.5</v>
      </c>
      <c r="K448" s="51">
        <f t="shared" si="175"/>
        <v>-1.5</v>
      </c>
      <c r="L448" s="50">
        <f t="shared" si="176"/>
        <v>1.5</v>
      </c>
      <c r="M448" s="51">
        <f t="shared" si="177"/>
        <v>-2.25</v>
      </c>
      <c r="N448" s="65"/>
      <c r="O448" s="65"/>
      <c r="P448" s="65"/>
      <c r="Q448" s="43"/>
      <c r="R448" s="30"/>
    </row>
    <row r="449" spans="1:18" x14ac:dyDescent="0.25">
      <c r="A449" s="49"/>
      <c r="B449" s="50">
        <v>25</v>
      </c>
      <c r="C449" s="51">
        <v>0.40899999999999997</v>
      </c>
      <c r="D449" s="51"/>
      <c r="E449" s="51">
        <f t="shared" si="172"/>
        <v>0.41149999999999998</v>
      </c>
      <c r="F449" s="50">
        <f t="shared" si="173"/>
        <v>5</v>
      </c>
      <c r="G449" s="51">
        <f t="shared" si="174"/>
        <v>2.0575000000000001</v>
      </c>
      <c r="H449" s="50"/>
      <c r="I449" s="66">
        <f>I448+(J449-J448)*1.5</f>
        <v>19.894500000000001</v>
      </c>
      <c r="J449" s="70">
        <v>0.4</v>
      </c>
      <c r="K449" s="51">
        <f t="shared" si="175"/>
        <v>-0.55000000000000004</v>
      </c>
      <c r="L449" s="50">
        <f t="shared" si="176"/>
        <v>2.8500000000000014</v>
      </c>
      <c r="M449" s="51">
        <f t="shared" si="177"/>
        <v>-1.567500000000001</v>
      </c>
      <c r="N449" s="65"/>
      <c r="O449" s="65"/>
      <c r="P449" s="65"/>
      <c r="Q449" s="43"/>
      <c r="R449" s="30"/>
    </row>
    <row r="450" spans="1:18" x14ac:dyDescent="0.25">
      <c r="A450" s="49"/>
      <c r="B450" s="50">
        <v>30</v>
      </c>
      <c r="C450" s="51">
        <v>0.40400000000000003</v>
      </c>
      <c r="D450" s="51" t="s">
        <v>80</v>
      </c>
      <c r="E450" s="51">
        <f t="shared" si="172"/>
        <v>0.40649999999999997</v>
      </c>
      <c r="F450" s="50">
        <f t="shared" si="173"/>
        <v>5</v>
      </c>
      <c r="G450" s="51">
        <f t="shared" si="174"/>
        <v>2.0324999999999998</v>
      </c>
      <c r="H450" s="50"/>
      <c r="I450" s="50">
        <v>20</v>
      </c>
      <c r="J450" s="51">
        <v>0.41399999999999998</v>
      </c>
      <c r="K450" s="51">
        <f t="shared" si="175"/>
        <v>0.40700000000000003</v>
      </c>
      <c r="L450" s="50">
        <f t="shared" si="176"/>
        <v>0.10549999999999926</v>
      </c>
      <c r="M450" s="51">
        <f t="shared" si="177"/>
        <v>4.2938499999999699E-2</v>
      </c>
      <c r="N450" s="64"/>
      <c r="O450" s="64"/>
      <c r="P450" s="64"/>
      <c r="Q450" s="42"/>
      <c r="R450" s="30"/>
    </row>
    <row r="451" spans="1:18" x14ac:dyDescent="0.25">
      <c r="A451" s="49"/>
      <c r="B451" s="50"/>
      <c r="C451" s="51"/>
      <c r="D451" s="51"/>
      <c r="E451" s="51"/>
      <c r="F451" s="50"/>
      <c r="G451" s="51"/>
      <c r="H451" s="54"/>
      <c r="I451" s="50">
        <v>25</v>
      </c>
      <c r="J451" s="51">
        <v>0.40899999999999997</v>
      </c>
      <c r="K451" s="51">
        <f t="shared" si="175"/>
        <v>0.41149999999999998</v>
      </c>
      <c r="L451" s="50">
        <f t="shared" si="176"/>
        <v>5</v>
      </c>
      <c r="M451" s="51">
        <f t="shared" si="177"/>
        <v>2.0575000000000001</v>
      </c>
      <c r="N451" s="64"/>
      <c r="O451" s="64"/>
      <c r="P451" s="64"/>
      <c r="Q451" s="42"/>
      <c r="R451" s="30"/>
    </row>
    <row r="452" spans="1:18" x14ac:dyDescent="0.25">
      <c r="A452" s="49"/>
      <c r="B452" s="50"/>
      <c r="C452" s="51"/>
      <c r="D452" s="51"/>
      <c r="E452" s="51"/>
      <c r="F452" s="50"/>
      <c r="G452" s="51"/>
      <c r="H452" s="54"/>
      <c r="I452" s="50">
        <v>30</v>
      </c>
      <c r="J452" s="51">
        <v>0.40400000000000003</v>
      </c>
      <c r="K452" s="51">
        <f t="shared" si="175"/>
        <v>0.40649999999999997</v>
      </c>
      <c r="L452" s="50">
        <f t="shared" si="176"/>
        <v>5</v>
      </c>
      <c r="M452" s="51">
        <f t="shared" si="177"/>
        <v>2.0324999999999998</v>
      </c>
      <c r="N452" s="64"/>
      <c r="O452" s="64"/>
      <c r="P452" s="64"/>
      <c r="Q452" s="42"/>
      <c r="R452" s="30"/>
    </row>
    <row r="453" spans="1:18" ht="15" x14ac:dyDescent="0.25">
      <c r="A453" s="49"/>
      <c r="B453" s="54" t="s">
        <v>74</v>
      </c>
      <c r="C453" s="54"/>
      <c r="D453" s="82">
        <v>2.5</v>
      </c>
      <c r="E453" s="82"/>
      <c r="J453" s="57"/>
      <c r="K453" s="57"/>
      <c r="L453" s="57"/>
      <c r="M453" s="57"/>
      <c r="N453" s="62"/>
      <c r="O453" s="62"/>
      <c r="P453" s="62"/>
      <c r="Q453" s="42"/>
    </row>
    <row r="454" spans="1:18" x14ac:dyDescent="0.25">
      <c r="A454" s="49"/>
      <c r="B454" s="81"/>
      <c r="C454" s="81"/>
      <c r="D454" s="81"/>
      <c r="E454" s="81"/>
      <c r="F454" s="81"/>
      <c r="G454" s="81"/>
      <c r="H454" s="49"/>
      <c r="I454" s="81"/>
      <c r="J454" s="81"/>
      <c r="K454" s="81"/>
      <c r="L454" s="81"/>
      <c r="M454" s="81"/>
      <c r="N454" s="63"/>
      <c r="O454" s="63"/>
      <c r="P454" s="64"/>
      <c r="Q454" s="42"/>
    </row>
    <row r="455" spans="1:18" x14ac:dyDescent="0.25">
      <c r="A455" s="49"/>
      <c r="B455" s="50">
        <v>0</v>
      </c>
      <c r="C455" s="51">
        <v>-1.4790000000000001</v>
      </c>
      <c r="D455" s="51" t="s">
        <v>25</v>
      </c>
      <c r="E455" s="50"/>
      <c r="F455" s="50"/>
      <c r="G455" s="50"/>
      <c r="H455" s="50"/>
      <c r="I455" s="52"/>
      <c r="J455" s="53"/>
      <c r="K455" s="51"/>
      <c r="L455" s="50"/>
      <c r="M455" s="51"/>
      <c r="N455" s="64"/>
      <c r="O455" s="64"/>
      <c r="P455" s="64"/>
      <c r="Q455" s="42"/>
      <c r="R455" s="30"/>
    </row>
    <row r="456" spans="1:18" x14ac:dyDescent="0.25">
      <c r="A456" s="49"/>
      <c r="B456" s="50">
        <v>3</v>
      </c>
      <c r="C456" s="51">
        <v>-0.81799999999999995</v>
      </c>
      <c r="D456" s="51"/>
      <c r="E456" s="51">
        <f>(C455+C456)/2</f>
        <v>-1.1485000000000001</v>
      </c>
      <c r="F456" s="50">
        <f>B456-B455</f>
        <v>3</v>
      </c>
      <c r="G456" s="51">
        <f>E456*F456</f>
        <v>-3.4455</v>
      </c>
      <c r="H456" s="50"/>
      <c r="I456" s="48"/>
      <c r="J456" s="48"/>
      <c r="K456" s="51"/>
      <c r="L456" s="50"/>
      <c r="M456" s="51"/>
      <c r="N456" s="64"/>
      <c r="O456" s="64"/>
      <c r="P456" s="64"/>
      <c r="Q456" s="43"/>
      <c r="R456" s="30"/>
    </row>
    <row r="457" spans="1:18" x14ac:dyDescent="0.25">
      <c r="A457" s="49"/>
      <c r="B457" s="50">
        <v>6</v>
      </c>
      <c r="C457" s="51">
        <v>-0.318</v>
      </c>
      <c r="D457" s="51"/>
      <c r="E457" s="51">
        <f t="shared" ref="E457:E470" si="178">(C456+C457)/2</f>
        <v>-0.56799999999999995</v>
      </c>
      <c r="F457" s="50">
        <f t="shared" ref="F457:F470" si="179">B457-B456</f>
        <v>3</v>
      </c>
      <c r="G457" s="51">
        <f t="shared" ref="G457:G470" si="180">E457*F457</f>
        <v>-1.7039999999999997</v>
      </c>
      <c r="H457" s="50"/>
      <c r="I457" s="48"/>
      <c r="J457" s="48"/>
      <c r="K457" s="51"/>
      <c r="L457" s="50"/>
      <c r="M457" s="51"/>
      <c r="N457" s="64"/>
      <c r="O457" s="64"/>
      <c r="P457" s="64"/>
      <c r="Q457" s="43"/>
      <c r="R457" s="30"/>
    </row>
    <row r="458" spans="1:18" x14ac:dyDescent="0.25">
      <c r="A458" s="49"/>
      <c r="B458" s="50">
        <v>8</v>
      </c>
      <c r="C458" s="51">
        <v>8.2000000000000003E-2</v>
      </c>
      <c r="D458" s="51"/>
      <c r="E458" s="51">
        <f t="shared" si="178"/>
        <v>-0.11799999999999999</v>
      </c>
      <c r="F458" s="50">
        <f t="shared" si="179"/>
        <v>2</v>
      </c>
      <c r="G458" s="51">
        <f t="shared" si="180"/>
        <v>-0.23599999999999999</v>
      </c>
      <c r="H458" s="50"/>
      <c r="I458" s="48"/>
      <c r="J458" s="48"/>
      <c r="K458" s="51"/>
      <c r="L458" s="50"/>
      <c r="M458" s="51"/>
      <c r="N458" s="64"/>
      <c r="O458" s="64"/>
      <c r="P458" s="64"/>
      <c r="Q458" s="43"/>
      <c r="R458" s="30"/>
    </row>
    <row r="459" spans="1:18" x14ac:dyDescent="0.25">
      <c r="A459" s="49"/>
      <c r="B459" s="50">
        <v>9</v>
      </c>
      <c r="C459" s="51">
        <v>1.6919999999999999</v>
      </c>
      <c r="D459" s="51"/>
      <c r="E459" s="51">
        <f t="shared" si="178"/>
        <v>0.88700000000000001</v>
      </c>
      <c r="F459" s="50">
        <f t="shared" si="179"/>
        <v>1</v>
      </c>
      <c r="G459" s="51">
        <f t="shared" si="180"/>
        <v>0.88700000000000001</v>
      </c>
      <c r="H459" s="50"/>
      <c r="I459" s="48"/>
      <c r="J459" s="48"/>
      <c r="K459" s="51"/>
      <c r="L459" s="50"/>
      <c r="M459" s="51"/>
      <c r="N459" s="64"/>
      <c r="O459" s="64"/>
      <c r="P459" s="64"/>
      <c r="Q459" s="43"/>
      <c r="R459" s="30"/>
    </row>
    <row r="460" spans="1:18" x14ac:dyDescent="0.25">
      <c r="A460" s="49"/>
      <c r="B460" s="50">
        <v>10</v>
      </c>
      <c r="C460" s="51">
        <v>1.6970000000000001</v>
      </c>
      <c r="D460" s="51" t="s">
        <v>24</v>
      </c>
      <c r="E460" s="51">
        <f t="shared" si="178"/>
        <v>1.6945000000000001</v>
      </c>
      <c r="F460" s="50">
        <f t="shared" si="179"/>
        <v>1</v>
      </c>
      <c r="G460" s="51">
        <f t="shared" si="180"/>
        <v>1.6945000000000001</v>
      </c>
      <c r="H460" s="50"/>
      <c r="I460" s="48"/>
      <c r="J460" s="48"/>
      <c r="K460" s="51"/>
      <c r="L460" s="50"/>
      <c r="M460" s="51"/>
      <c r="N460" s="64"/>
      <c r="O460" s="64"/>
      <c r="P460" s="64"/>
      <c r="Q460" s="43"/>
      <c r="R460" s="30"/>
    </row>
    <row r="461" spans="1:18" x14ac:dyDescent="0.25">
      <c r="A461" s="49"/>
      <c r="B461" s="50">
        <v>11</v>
      </c>
      <c r="C461" s="51">
        <v>-8.4000000000000005E-2</v>
      </c>
      <c r="D461" s="51"/>
      <c r="E461" s="51">
        <f t="shared" si="178"/>
        <v>0.80649999999999999</v>
      </c>
      <c r="F461" s="50">
        <f t="shared" si="179"/>
        <v>1</v>
      </c>
      <c r="G461" s="51">
        <f t="shared" si="180"/>
        <v>0.80649999999999999</v>
      </c>
      <c r="H461" s="49"/>
      <c r="I461" s="48"/>
      <c r="J461" s="48"/>
      <c r="K461" s="51"/>
      <c r="L461" s="50"/>
      <c r="M461" s="51"/>
      <c r="N461" s="64"/>
      <c r="O461" s="64"/>
      <c r="P461" s="64"/>
      <c r="Q461" s="43"/>
      <c r="R461" s="30"/>
    </row>
    <row r="462" spans="1:18" x14ac:dyDescent="0.25">
      <c r="A462" s="49"/>
      <c r="B462" s="50">
        <v>12</v>
      </c>
      <c r="C462" s="51">
        <v>-0.379</v>
      </c>
      <c r="D462" s="51"/>
      <c r="E462" s="51">
        <f t="shared" si="178"/>
        <v>-0.23150000000000001</v>
      </c>
      <c r="F462" s="50">
        <f t="shared" si="179"/>
        <v>1</v>
      </c>
      <c r="G462" s="51">
        <f t="shared" si="180"/>
        <v>-0.23150000000000001</v>
      </c>
      <c r="H462" s="49"/>
      <c r="I462" s="50">
        <v>0</v>
      </c>
      <c r="J462" s="51">
        <v>-1.4790000000000001</v>
      </c>
      <c r="K462" s="51"/>
      <c r="L462" s="50"/>
      <c r="M462" s="51"/>
      <c r="N462" s="64"/>
      <c r="O462" s="64"/>
      <c r="P462" s="64"/>
      <c r="Q462" s="43"/>
      <c r="R462" s="30"/>
    </row>
    <row r="463" spans="1:18" x14ac:dyDescent="0.25">
      <c r="A463" s="49"/>
      <c r="B463" s="50">
        <v>13</v>
      </c>
      <c r="C463" s="51">
        <v>-0.57399999999999995</v>
      </c>
      <c r="D463" s="51"/>
      <c r="E463" s="51">
        <f t="shared" si="178"/>
        <v>-0.47649999999999998</v>
      </c>
      <c r="F463" s="50">
        <f t="shared" si="179"/>
        <v>1</v>
      </c>
      <c r="G463" s="51">
        <f t="shared" si="180"/>
        <v>-0.47649999999999998</v>
      </c>
      <c r="H463" s="49"/>
      <c r="I463" s="50">
        <v>3</v>
      </c>
      <c r="J463" s="51">
        <v>-0.81799999999999995</v>
      </c>
      <c r="K463" s="51">
        <f t="shared" ref="K463:K471" si="181">AVERAGE(J462,J463)</f>
        <v>-1.1485000000000001</v>
      </c>
      <c r="L463" s="50">
        <f t="shared" ref="L463:L471" si="182">I463-I462</f>
        <v>3</v>
      </c>
      <c r="M463" s="51">
        <f t="shared" ref="M463:M471" si="183">L463*K463</f>
        <v>-3.4455</v>
      </c>
      <c r="N463" s="65"/>
      <c r="O463" s="65"/>
      <c r="P463" s="65"/>
      <c r="Q463" s="43"/>
      <c r="R463" s="30"/>
    </row>
    <row r="464" spans="1:18" x14ac:dyDescent="0.25">
      <c r="A464" s="49"/>
      <c r="B464" s="50">
        <v>14</v>
      </c>
      <c r="C464" s="51">
        <v>-0.628</v>
      </c>
      <c r="D464" s="51" t="s">
        <v>23</v>
      </c>
      <c r="E464" s="51">
        <f t="shared" si="178"/>
        <v>-0.60099999999999998</v>
      </c>
      <c r="F464" s="50">
        <f t="shared" si="179"/>
        <v>1</v>
      </c>
      <c r="G464" s="51">
        <f t="shared" si="180"/>
        <v>-0.60099999999999998</v>
      </c>
      <c r="H464" s="50"/>
      <c r="I464" s="50">
        <v>6</v>
      </c>
      <c r="J464" s="51">
        <v>-0.318</v>
      </c>
      <c r="K464" s="51">
        <f t="shared" si="181"/>
        <v>-0.56799999999999995</v>
      </c>
      <c r="L464" s="50">
        <f t="shared" si="182"/>
        <v>3</v>
      </c>
      <c r="M464" s="51">
        <f t="shared" si="183"/>
        <v>-1.7039999999999997</v>
      </c>
      <c r="N464" s="64"/>
      <c r="O464" s="64"/>
      <c r="P464" s="64"/>
      <c r="Q464" s="43"/>
      <c r="R464" s="30"/>
    </row>
    <row r="465" spans="1:18" x14ac:dyDescent="0.25">
      <c r="A465" s="49"/>
      <c r="B465" s="50">
        <v>14.5</v>
      </c>
      <c r="C465" s="51">
        <v>-0.57299999999999995</v>
      </c>
      <c r="D465" s="51"/>
      <c r="E465" s="51">
        <f t="shared" si="178"/>
        <v>-0.60050000000000003</v>
      </c>
      <c r="F465" s="50">
        <f t="shared" si="179"/>
        <v>0.5</v>
      </c>
      <c r="G465" s="51">
        <f t="shared" si="180"/>
        <v>-0.30025000000000002</v>
      </c>
      <c r="H465" s="50"/>
      <c r="I465" s="50">
        <v>8</v>
      </c>
      <c r="J465" s="51">
        <v>8.2000000000000003E-2</v>
      </c>
      <c r="K465" s="51">
        <f t="shared" si="181"/>
        <v>-0.11799999999999999</v>
      </c>
      <c r="L465" s="50">
        <f t="shared" si="182"/>
        <v>2</v>
      </c>
      <c r="M465" s="51">
        <f t="shared" si="183"/>
        <v>-0.23599999999999999</v>
      </c>
      <c r="N465" s="65"/>
      <c r="O465" s="65"/>
      <c r="P465" s="65"/>
      <c r="Q465" s="43"/>
      <c r="R465" s="30"/>
    </row>
    <row r="466" spans="1:18" x14ac:dyDescent="0.25">
      <c r="A466" s="49"/>
      <c r="B466" s="50">
        <v>16</v>
      </c>
      <c r="C466" s="51">
        <v>-0.38300000000000001</v>
      </c>
      <c r="D466" s="51"/>
      <c r="E466" s="51">
        <f t="shared" si="178"/>
        <v>-0.47799999999999998</v>
      </c>
      <c r="F466" s="50">
        <f t="shared" si="179"/>
        <v>1.5</v>
      </c>
      <c r="G466" s="51">
        <f t="shared" si="180"/>
        <v>-0.71699999999999997</v>
      </c>
      <c r="H466" s="50"/>
      <c r="I466" s="50">
        <v>8.5</v>
      </c>
      <c r="J466" s="51">
        <v>1</v>
      </c>
      <c r="K466" s="51">
        <f t="shared" si="181"/>
        <v>0.54100000000000004</v>
      </c>
      <c r="L466" s="50">
        <f t="shared" si="182"/>
        <v>0.5</v>
      </c>
      <c r="M466" s="51">
        <f t="shared" si="183"/>
        <v>0.27050000000000002</v>
      </c>
      <c r="N466" s="65"/>
      <c r="O466" s="65"/>
      <c r="P466" s="65"/>
      <c r="Q466" s="43"/>
      <c r="R466" s="30"/>
    </row>
    <row r="467" spans="1:18" x14ac:dyDescent="0.25">
      <c r="A467" s="49"/>
      <c r="B467" s="50">
        <v>17</v>
      </c>
      <c r="C467" s="51">
        <v>-0.17299999999999999</v>
      </c>
      <c r="D467" s="51"/>
      <c r="E467" s="51">
        <f t="shared" si="178"/>
        <v>-0.27800000000000002</v>
      </c>
      <c r="F467" s="50">
        <f t="shared" si="179"/>
        <v>1</v>
      </c>
      <c r="G467" s="51">
        <f t="shared" si="180"/>
        <v>-0.27800000000000002</v>
      </c>
      <c r="H467" s="50"/>
      <c r="I467" s="66">
        <f>I466+(J466-J467)*1.5</f>
        <v>12.25</v>
      </c>
      <c r="J467" s="67">
        <v>-1.5</v>
      </c>
      <c r="K467" s="51">
        <f t="shared" si="181"/>
        <v>-0.25</v>
      </c>
      <c r="L467" s="50">
        <f t="shared" si="182"/>
        <v>3.75</v>
      </c>
      <c r="M467" s="51">
        <f t="shared" si="183"/>
        <v>-0.9375</v>
      </c>
      <c r="N467" s="64"/>
      <c r="O467" s="64"/>
      <c r="P467" s="64"/>
      <c r="Q467" s="42"/>
      <c r="R467" s="30"/>
    </row>
    <row r="468" spans="1:18" x14ac:dyDescent="0.25">
      <c r="A468" s="49"/>
      <c r="B468" s="50">
        <v>18</v>
      </c>
      <c r="C468" s="51">
        <v>1.5209999999999999</v>
      </c>
      <c r="D468" s="51" t="s">
        <v>22</v>
      </c>
      <c r="E468" s="51">
        <f t="shared" si="178"/>
        <v>0.67399999999999993</v>
      </c>
      <c r="F468" s="50">
        <f t="shared" si="179"/>
        <v>1</v>
      </c>
      <c r="G468" s="51">
        <f t="shared" si="180"/>
        <v>0.67399999999999993</v>
      </c>
      <c r="H468" s="54"/>
      <c r="I468" s="72">
        <f>I467+1.5</f>
        <v>13.75</v>
      </c>
      <c r="J468" s="73">
        <f>J467</f>
        <v>-1.5</v>
      </c>
      <c r="K468" s="51">
        <f t="shared" si="181"/>
        <v>-1.5</v>
      </c>
      <c r="L468" s="50">
        <f t="shared" si="182"/>
        <v>1.5</v>
      </c>
      <c r="M468" s="51">
        <f t="shared" si="183"/>
        <v>-2.25</v>
      </c>
      <c r="N468" s="64"/>
      <c r="O468" s="64"/>
      <c r="P468" s="64"/>
      <c r="Q468" s="42"/>
      <c r="R468" s="30"/>
    </row>
    <row r="469" spans="1:18" x14ac:dyDescent="0.25">
      <c r="A469" s="49"/>
      <c r="B469" s="50">
        <v>20</v>
      </c>
      <c r="C469" s="51">
        <v>1.482</v>
      </c>
      <c r="D469" s="51"/>
      <c r="E469" s="51">
        <f t="shared" si="178"/>
        <v>1.5015000000000001</v>
      </c>
      <c r="F469" s="50">
        <f t="shared" si="179"/>
        <v>2</v>
      </c>
      <c r="G469" s="51">
        <f t="shared" si="180"/>
        <v>3.0030000000000001</v>
      </c>
      <c r="H469" s="54"/>
      <c r="I469" s="66">
        <f>I468+1.5</f>
        <v>15.25</v>
      </c>
      <c r="J469" s="67">
        <f>J467</f>
        <v>-1.5</v>
      </c>
      <c r="K469" s="51">
        <f t="shared" si="181"/>
        <v>-1.5</v>
      </c>
      <c r="L469" s="50">
        <f t="shared" si="182"/>
        <v>1.5</v>
      </c>
      <c r="M469" s="51">
        <f t="shared" si="183"/>
        <v>-2.25</v>
      </c>
      <c r="N469" s="64"/>
      <c r="O469" s="64"/>
      <c r="P469" s="64"/>
      <c r="Q469" s="42"/>
      <c r="R469" s="30"/>
    </row>
    <row r="470" spans="1:18" x14ac:dyDescent="0.25">
      <c r="A470" s="49"/>
      <c r="B470" s="52">
        <v>25</v>
      </c>
      <c r="C470" s="55">
        <v>1.472</v>
      </c>
      <c r="D470" s="55" t="s">
        <v>118</v>
      </c>
      <c r="E470" s="51">
        <f t="shared" si="178"/>
        <v>1.4769999999999999</v>
      </c>
      <c r="F470" s="50">
        <f t="shared" si="179"/>
        <v>5</v>
      </c>
      <c r="G470" s="51">
        <f t="shared" si="180"/>
        <v>7.3849999999999998</v>
      </c>
      <c r="H470" s="54"/>
      <c r="I470" s="66">
        <f>I469+(J470-J469)*1.5</f>
        <v>19.722999999999999</v>
      </c>
      <c r="J470" s="70">
        <v>1.482</v>
      </c>
      <c r="K470" s="51">
        <f t="shared" si="181"/>
        <v>-9.000000000000008E-3</v>
      </c>
      <c r="L470" s="50">
        <f t="shared" si="182"/>
        <v>4.472999999999999</v>
      </c>
      <c r="M470" s="51">
        <f t="shared" si="183"/>
        <v>-4.0257000000000029E-2</v>
      </c>
      <c r="N470" s="64"/>
      <c r="O470" s="64"/>
      <c r="P470" s="64"/>
      <c r="Q470" s="42"/>
      <c r="R470" s="30"/>
    </row>
    <row r="471" spans="1:18" x14ac:dyDescent="0.25">
      <c r="A471" s="49"/>
      <c r="B471" s="52"/>
      <c r="C471" s="55"/>
      <c r="D471" s="55"/>
      <c r="E471" s="51"/>
      <c r="F471" s="50"/>
      <c r="G471" s="51"/>
      <c r="H471" s="54"/>
      <c r="I471" s="50">
        <v>20</v>
      </c>
      <c r="J471" s="51">
        <v>1.482</v>
      </c>
      <c r="K471" s="51">
        <f t="shared" si="181"/>
        <v>1.482</v>
      </c>
      <c r="L471" s="50">
        <f t="shared" si="182"/>
        <v>0.27700000000000102</v>
      </c>
      <c r="M471" s="51">
        <f t="shared" si="183"/>
        <v>0.41051400000000149</v>
      </c>
      <c r="N471" s="49"/>
      <c r="O471" s="65"/>
      <c r="P471" s="65"/>
      <c r="Q471" s="42"/>
    </row>
    <row r="472" spans="1:18" ht="15" x14ac:dyDescent="0.25">
      <c r="A472" s="49"/>
      <c r="B472" s="54" t="s">
        <v>74</v>
      </c>
      <c r="C472" s="54"/>
      <c r="D472" s="82">
        <v>2.5979999999999999</v>
      </c>
      <c r="E472" s="82"/>
      <c r="J472" s="57"/>
      <c r="K472" s="57"/>
      <c r="L472" s="57"/>
      <c r="M472" s="57"/>
      <c r="N472" s="62"/>
      <c r="O472" s="62"/>
      <c r="P472" s="62"/>
      <c r="Q472" s="42"/>
    </row>
    <row r="473" spans="1:18" x14ac:dyDescent="0.25">
      <c r="A473" s="49"/>
      <c r="B473" s="81"/>
      <c r="C473" s="81"/>
      <c r="D473" s="81"/>
      <c r="E473" s="81"/>
      <c r="F473" s="81"/>
      <c r="G473" s="81"/>
      <c r="H473" s="49"/>
      <c r="I473" s="81"/>
      <c r="J473" s="81"/>
      <c r="K473" s="81"/>
      <c r="L473" s="81"/>
      <c r="M473" s="81"/>
      <c r="N473" s="63"/>
      <c r="O473" s="63"/>
      <c r="P473" s="64"/>
      <c r="Q473" s="42"/>
    </row>
    <row r="474" spans="1:18" x14ac:dyDescent="0.25">
      <c r="A474" s="49"/>
      <c r="B474" s="50">
        <v>0</v>
      </c>
      <c r="C474" s="51">
        <v>2.71</v>
      </c>
      <c r="D474" s="51" t="s">
        <v>76</v>
      </c>
      <c r="E474" s="50"/>
      <c r="F474" s="50"/>
      <c r="G474" s="50"/>
      <c r="H474" s="50"/>
      <c r="I474" s="52"/>
      <c r="J474" s="53"/>
      <c r="K474" s="51"/>
      <c r="L474" s="50"/>
      <c r="M474" s="51"/>
      <c r="N474" s="64"/>
      <c r="O474" s="64"/>
      <c r="P474" s="64"/>
      <c r="Q474" s="42"/>
      <c r="R474" s="30"/>
    </row>
    <row r="475" spans="1:18" x14ac:dyDescent="0.25">
      <c r="A475" s="49"/>
      <c r="B475" s="50">
        <v>4</v>
      </c>
      <c r="C475" s="51">
        <v>2.7149999999999999</v>
      </c>
      <c r="D475" s="51"/>
      <c r="E475" s="51">
        <f>(C474+C475)/2</f>
        <v>2.7124999999999999</v>
      </c>
      <c r="F475" s="50">
        <f>B475-B474</f>
        <v>4</v>
      </c>
      <c r="G475" s="51">
        <f>E475*F475</f>
        <v>10.85</v>
      </c>
      <c r="H475" s="50"/>
      <c r="I475" s="48"/>
      <c r="J475" s="48"/>
      <c r="K475" s="51"/>
      <c r="L475" s="50"/>
      <c r="M475" s="51"/>
      <c r="N475" s="64"/>
      <c r="O475" s="64"/>
      <c r="P475" s="64"/>
      <c r="Q475" s="43"/>
      <c r="R475" s="30"/>
    </row>
    <row r="476" spans="1:18" x14ac:dyDescent="0.25">
      <c r="A476" s="49"/>
      <c r="B476" s="50">
        <v>6</v>
      </c>
      <c r="C476" s="51">
        <v>0.44500000000000001</v>
      </c>
      <c r="D476" s="51"/>
      <c r="E476" s="51">
        <f t="shared" ref="E476:E488" si="184">(C475+C476)/2</f>
        <v>1.5799999999999998</v>
      </c>
      <c r="F476" s="50">
        <f t="shared" ref="F476:F488" si="185">B476-B475</f>
        <v>2</v>
      </c>
      <c r="G476" s="51">
        <f t="shared" ref="G476:G488" si="186">E476*F476</f>
        <v>3.1599999999999997</v>
      </c>
      <c r="H476" s="50"/>
      <c r="I476" s="48"/>
      <c r="J476" s="48"/>
      <c r="K476" s="51"/>
      <c r="L476" s="50"/>
      <c r="M476" s="51"/>
      <c r="N476" s="64"/>
      <c r="O476" s="64"/>
      <c r="P476" s="64"/>
      <c r="Q476" s="43"/>
      <c r="R476" s="30"/>
    </row>
    <row r="477" spans="1:18" x14ac:dyDescent="0.25">
      <c r="A477" s="49"/>
      <c r="B477" s="50">
        <v>8</v>
      </c>
      <c r="C477" s="51">
        <v>0.435</v>
      </c>
      <c r="D477" s="51" t="s">
        <v>24</v>
      </c>
      <c r="E477" s="51">
        <f t="shared" si="184"/>
        <v>0.44</v>
      </c>
      <c r="F477" s="50">
        <f t="shared" si="185"/>
        <v>2</v>
      </c>
      <c r="G477" s="51">
        <f t="shared" si="186"/>
        <v>0.88</v>
      </c>
      <c r="H477" s="50"/>
      <c r="I477" s="48"/>
      <c r="J477" s="48"/>
      <c r="K477" s="51"/>
      <c r="L477" s="50"/>
      <c r="M477" s="51"/>
      <c r="N477" s="64"/>
      <c r="O477" s="64"/>
      <c r="P477" s="64"/>
      <c r="Q477" s="43"/>
      <c r="R477" s="30"/>
    </row>
    <row r="478" spans="1:18" x14ac:dyDescent="0.25">
      <c r="A478" s="49"/>
      <c r="B478" s="50">
        <v>10</v>
      </c>
      <c r="C478" s="51">
        <v>-1.54</v>
      </c>
      <c r="D478" s="51"/>
      <c r="E478" s="51">
        <f t="shared" si="184"/>
        <v>-0.55249999999999999</v>
      </c>
      <c r="F478" s="50">
        <f t="shared" si="185"/>
        <v>2</v>
      </c>
      <c r="G478" s="51">
        <f t="shared" si="186"/>
        <v>-1.105</v>
      </c>
      <c r="H478" s="50"/>
      <c r="I478" s="48"/>
      <c r="J478" s="48"/>
      <c r="K478" s="51"/>
      <c r="L478" s="50"/>
      <c r="M478" s="51"/>
      <c r="N478" s="64"/>
      <c r="O478" s="64"/>
      <c r="P478" s="64"/>
      <c r="Q478" s="43"/>
      <c r="R478" s="30"/>
    </row>
    <row r="479" spans="1:18" x14ac:dyDescent="0.25">
      <c r="A479" s="49"/>
      <c r="B479" s="50">
        <v>12</v>
      </c>
      <c r="C479" s="51">
        <v>-1.8360000000000001</v>
      </c>
      <c r="D479" s="51"/>
      <c r="E479" s="51">
        <f t="shared" si="184"/>
        <v>-1.6880000000000002</v>
      </c>
      <c r="F479" s="50">
        <f t="shared" si="185"/>
        <v>2</v>
      </c>
      <c r="G479" s="51">
        <f t="shared" si="186"/>
        <v>-3.3760000000000003</v>
      </c>
      <c r="H479" s="50"/>
      <c r="I479" s="48"/>
      <c r="J479" s="48"/>
      <c r="K479" s="51"/>
      <c r="L479" s="50"/>
      <c r="M479" s="51"/>
      <c r="N479" s="64"/>
      <c r="O479" s="64"/>
      <c r="P479" s="64"/>
      <c r="Q479" s="43"/>
      <c r="R479" s="30"/>
    </row>
    <row r="480" spans="1:18" x14ac:dyDescent="0.25">
      <c r="A480" s="49"/>
      <c r="B480" s="50">
        <v>14</v>
      </c>
      <c r="C480" s="51">
        <v>-2.165</v>
      </c>
      <c r="D480" s="51"/>
      <c r="E480" s="51">
        <f t="shared" si="184"/>
        <v>-2.0005000000000002</v>
      </c>
      <c r="F480" s="50">
        <f t="shared" si="185"/>
        <v>2</v>
      </c>
      <c r="G480" s="51">
        <f t="shared" si="186"/>
        <v>-4.0010000000000003</v>
      </c>
      <c r="H480" s="49"/>
      <c r="I480" s="48"/>
      <c r="J480" s="48"/>
      <c r="K480" s="51"/>
      <c r="L480" s="50"/>
      <c r="M480" s="51"/>
      <c r="N480" s="64"/>
      <c r="O480" s="64"/>
      <c r="P480" s="64"/>
      <c r="Q480" s="43"/>
      <c r="R480" s="30"/>
    </row>
    <row r="481" spans="1:18" x14ac:dyDescent="0.25">
      <c r="A481" s="49"/>
      <c r="B481" s="50">
        <v>15</v>
      </c>
      <c r="C481" s="51">
        <v>-2.2349999999999999</v>
      </c>
      <c r="D481" s="51" t="s">
        <v>23</v>
      </c>
      <c r="E481" s="51">
        <f t="shared" si="184"/>
        <v>-2.2000000000000002</v>
      </c>
      <c r="F481" s="50">
        <f t="shared" si="185"/>
        <v>1</v>
      </c>
      <c r="G481" s="51">
        <f t="shared" si="186"/>
        <v>-2.2000000000000002</v>
      </c>
      <c r="H481" s="49"/>
      <c r="I481" s="48"/>
      <c r="J481" s="48"/>
      <c r="K481" s="51"/>
      <c r="L481" s="50"/>
      <c r="M481" s="51"/>
      <c r="N481" s="64"/>
      <c r="O481" s="64"/>
      <c r="P481" s="64"/>
      <c r="Q481" s="43"/>
      <c r="R481" s="30"/>
    </row>
    <row r="482" spans="1:18" x14ac:dyDescent="0.25">
      <c r="A482" s="49"/>
      <c r="B482" s="50">
        <v>16</v>
      </c>
      <c r="C482" s="51">
        <v>-2.1669999999999998</v>
      </c>
      <c r="D482" s="51"/>
      <c r="E482" s="51">
        <f t="shared" si="184"/>
        <v>-2.2009999999999996</v>
      </c>
      <c r="F482" s="50">
        <f t="shared" si="185"/>
        <v>1</v>
      </c>
      <c r="G482" s="51">
        <f t="shared" si="186"/>
        <v>-2.2009999999999996</v>
      </c>
      <c r="H482" s="49"/>
      <c r="I482" s="48"/>
      <c r="J482" s="48"/>
      <c r="K482" s="51"/>
      <c r="L482" s="50"/>
      <c r="M482" s="51"/>
      <c r="N482" s="65"/>
      <c r="O482" s="65"/>
      <c r="P482" s="65"/>
      <c r="Q482" s="43"/>
      <c r="R482" s="30"/>
    </row>
    <row r="483" spans="1:18" x14ac:dyDescent="0.25">
      <c r="A483" s="49"/>
      <c r="B483" s="50">
        <v>18</v>
      </c>
      <c r="C483" s="51">
        <v>-1.837</v>
      </c>
      <c r="D483" s="51"/>
      <c r="E483" s="51">
        <f t="shared" si="184"/>
        <v>-2.0019999999999998</v>
      </c>
      <c r="F483" s="50">
        <f t="shared" si="185"/>
        <v>2</v>
      </c>
      <c r="G483" s="51">
        <f t="shared" si="186"/>
        <v>-4.0039999999999996</v>
      </c>
      <c r="H483" s="50"/>
      <c r="I483" s="48"/>
      <c r="J483" s="48"/>
      <c r="K483" s="51"/>
      <c r="L483" s="50"/>
      <c r="M483" s="51"/>
      <c r="N483" s="64"/>
      <c r="O483" s="64"/>
      <c r="P483" s="64"/>
      <c r="Q483" s="43"/>
      <c r="R483" s="30"/>
    </row>
    <row r="484" spans="1:18" x14ac:dyDescent="0.25">
      <c r="A484" s="49"/>
      <c r="B484" s="50">
        <v>20</v>
      </c>
      <c r="C484" s="51">
        <v>-1.55</v>
      </c>
      <c r="D484" s="51"/>
      <c r="E484" s="51">
        <f t="shared" si="184"/>
        <v>-1.6935</v>
      </c>
      <c r="F484" s="50">
        <f t="shared" si="185"/>
        <v>2</v>
      </c>
      <c r="G484" s="51">
        <f t="shared" si="186"/>
        <v>-3.387</v>
      </c>
      <c r="H484" s="50"/>
      <c r="I484" s="50">
        <v>0</v>
      </c>
      <c r="J484" s="51">
        <v>2.71</v>
      </c>
      <c r="K484" s="51"/>
      <c r="L484" s="50"/>
      <c r="M484" s="51"/>
      <c r="N484" s="65"/>
      <c r="O484" s="65"/>
      <c r="P484" s="65"/>
      <c r="Q484" s="43"/>
      <c r="R484" s="30"/>
    </row>
    <row r="485" spans="1:18" x14ac:dyDescent="0.25">
      <c r="A485" s="49"/>
      <c r="B485" s="50">
        <v>22</v>
      </c>
      <c r="C485" s="51">
        <v>0.66400000000000003</v>
      </c>
      <c r="D485" s="51" t="s">
        <v>22</v>
      </c>
      <c r="E485" s="51">
        <f t="shared" si="184"/>
        <v>-0.443</v>
      </c>
      <c r="F485" s="50">
        <f t="shared" si="185"/>
        <v>2</v>
      </c>
      <c r="G485" s="51">
        <f t="shared" si="186"/>
        <v>-0.88600000000000001</v>
      </c>
      <c r="H485" s="50"/>
      <c r="I485" s="50">
        <v>4</v>
      </c>
      <c r="J485" s="51">
        <v>2.7149999999999999</v>
      </c>
      <c r="K485" s="51">
        <f t="shared" ref="K485:K489" si="187">AVERAGE(J484,J485)</f>
        <v>2.7124999999999999</v>
      </c>
      <c r="L485" s="50">
        <f t="shared" ref="L485:L489" si="188">I485-I484</f>
        <v>4</v>
      </c>
      <c r="M485" s="51">
        <f t="shared" ref="M485:M489" si="189">L485*K485</f>
        <v>10.85</v>
      </c>
      <c r="N485" s="65"/>
      <c r="O485" s="65"/>
      <c r="P485" s="65"/>
      <c r="Q485" s="43"/>
      <c r="R485" s="30"/>
    </row>
    <row r="486" spans="1:18" x14ac:dyDescent="0.25">
      <c r="A486" s="49"/>
      <c r="B486" s="50">
        <v>23</v>
      </c>
      <c r="C486" s="51">
        <v>1.27</v>
      </c>
      <c r="D486" s="51"/>
      <c r="E486" s="51">
        <f t="shared" si="184"/>
        <v>0.96700000000000008</v>
      </c>
      <c r="F486" s="50">
        <f t="shared" si="185"/>
        <v>1</v>
      </c>
      <c r="G486" s="51">
        <f t="shared" si="186"/>
        <v>0.96700000000000008</v>
      </c>
      <c r="H486" s="50"/>
      <c r="I486" s="50">
        <v>6</v>
      </c>
      <c r="J486" s="51">
        <v>0.44500000000000001</v>
      </c>
      <c r="K486" s="51">
        <f t="shared" si="187"/>
        <v>1.5799999999999998</v>
      </c>
      <c r="L486" s="50">
        <f t="shared" si="188"/>
        <v>2</v>
      </c>
      <c r="M486" s="51">
        <f t="shared" si="189"/>
        <v>3.1599999999999997</v>
      </c>
      <c r="N486" s="64"/>
      <c r="O486" s="64"/>
      <c r="P486" s="64"/>
      <c r="Q486" s="42"/>
      <c r="R486" s="30"/>
    </row>
    <row r="487" spans="1:18" x14ac:dyDescent="0.25">
      <c r="A487" s="49"/>
      <c r="B487" s="50">
        <v>25</v>
      </c>
      <c r="C487" s="51">
        <v>2.2749999999999999</v>
      </c>
      <c r="D487" s="51"/>
      <c r="E487" s="51">
        <f t="shared" si="184"/>
        <v>1.7725</v>
      </c>
      <c r="F487" s="50">
        <f t="shared" si="185"/>
        <v>2</v>
      </c>
      <c r="G487" s="51">
        <f t="shared" si="186"/>
        <v>3.5449999999999999</v>
      </c>
      <c r="H487" s="54"/>
      <c r="I487" s="50">
        <v>8</v>
      </c>
      <c r="J487" s="51">
        <v>0.435</v>
      </c>
      <c r="K487" s="51">
        <f t="shared" si="187"/>
        <v>0.44</v>
      </c>
      <c r="L487" s="50">
        <f t="shared" si="188"/>
        <v>2</v>
      </c>
      <c r="M487" s="51">
        <f t="shared" si="189"/>
        <v>0.88</v>
      </c>
      <c r="N487" s="64"/>
      <c r="O487" s="64"/>
      <c r="P487" s="64"/>
      <c r="Q487" s="42"/>
      <c r="R487" s="30"/>
    </row>
    <row r="488" spans="1:18" x14ac:dyDescent="0.25">
      <c r="A488" s="49"/>
      <c r="B488" s="50">
        <v>28</v>
      </c>
      <c r="C488" s="51">
        <v>2.27</v>
      </c>
      <c r="D488" s="51" t="s">
        <v>118</v>
      </c>
      <c r="E488" s="51">
        <f t="shared" si="184"/>
        <v>2.2725</v>
      </c>
      <c r="F488" s="50">
        <f t="shared" si="185"/>
        <v>3</v>
      </c>
      <c r="G488" s="51">
        <f t="shared" si="186"/>
        <v>6.8174999999999999</v>
      </c>
      <c r="H488" s="54"/>
      <c r="I488" s="50">
        <v>10</v>
      </c>
      <c r="J488" s="51">
        <v>-1.54</v>
      </c>
      <c r="K488" s="51">
        <f t="shared" si="187"/>
        <v>-0.55249999999999999</v>
      </c>
      <c r="L488" s="50">
        <f t="shared" si="188"/>
        <v>2</v>
      </c>
      <c r="M488" s="51">
        <f t="shared" si="189"/>
        <v>-1.105</v>
      </c>
      <c r="N488" s="64"/>
      <c r="O488" s="64"/>
      <c r="P488" s="64"/>
      <c r="Q488" s="42"/>
      <c r="R488" s="30"/>
    </row>
    <row r="489" spans="1:18" x14ac:dyDescent="0.25">
      <c r="A489" s="49"/>
      <c r="B489" s="52"/>
      <c r="C489" s="55"/>
      <c r="D489" s="55"/>
      <c r="E489" s="51"/>
      <c r="F489" s="50"/>
      <c r="G489" s="51"/>
      <c r="H489" s="54"/>
      <c r="I489" s="50">
        <v>12</v>
      </c>
      <c r="J489" s="51">
        <v>-1.8360000000000001</v>
      </c>
      <c r="K489" s="51">
        <f t="shared" si="187"/>
        <v>-1.6880000000000002</v>
      </c>
      <c r="L489" s="50">
        <f t="shared" si="188"/>
        <v>2</v>
      </c>
      <c r="M489" s="51">
        <f t="shared" si="189"/>
        <v>-3.3760000000000003</v>
      </c>
      <c r="N489" s="64"/>
      <c r="O489" s="64"/>
      <c r="P489" s="64"/>
      <c r="Q489" s="42"/>
      <c r="R489" s="30"/>
    </row>
    <row r="490" spans="1:18" ht="15" x14ac:dyDescent="0.25">
      <c r="A490" s="49"/>
      <c r="B490" s="54" t="s">
        <v>74</v>
      </c>
      <c r="C490" s="54"/>
      <c r="D490" s="82">
        <v>2.6819999999999999</v>
      </c>
      <c r="E490" s="82"/>
      <c r="J490" s="57"/>
      <c r="K490" s="57"/>
      <c r="L490" s="57"/>
      <c r="M490" s="57"/>
      <c r="N490" s="62"/>
      <c r="O490" s="62"/>
      <c r="P490" s="62"/>
      <c r="Q490" s="42"/>
    </row>
    <row r="491" spans="1:18" x14ac:dyDescent="0.25">
      <c r="A491" s="49"/>
      <c r="B491" s="81"/>
      <c r="C491" s="81"/>
      <c r="D491" s="81"/>
      <c r="E491" s="81"/>
      <c r="F491" s="81"/>
      <c r="G491" s="81"/>
      <c r="H491" s="49"/>
      <c r="I491" s="81"/>
      <c r="J491" s="81"/>
      <c r="K491" s="81"/>
      <c r="L491" s="81"/>
      <c r="M491" s="81"/>
      <c r="N491" s="63"/>
      <c r="O491" s="63"/>
      <c r="P491" s="64"/>
      <c r="Q491" s="42"/>
    </row>
    <row r="492" spans="1:18" x14ac:dyDescent="0.25">
      <c r="A492" s="49"/>
      <c r="B492" s="50">
        <v>0</v>
      </c>
      <c r="C492" s="51">
        <v>1.0089999999999999</v>
      </c>
      <c r="D492" s="51"/>
      <c r="E492" s="50"/>
      <c r="F492" s="50"/>
      <c r="G492" s="50"/>
      <c r="H492" s="50"/>
      <c r="I492" s="52"/>
      <c r="J492" s="53"/>
      <c r="K492" s="51"/>
      <c r="L492" s="50"/>
      <c r="M492" s="51"/>
      <c r="N492" s="64"/>
      <c r="O492" s="64"/>
      <c r="P492" s="64"/>
      <c r="Q492" s="42"/>
      <c r="R492" s="30"/>
    </row>
    <row r="493" spans="1:18" x14ac:dyDescent="0.25">
      <c r="A493" s="49"/>
      <c r="B493" s="50">
        <v>5</v>
      </c>
      <c r="C493" s="51">
        <v>1.004</v>
      </c>
      <c r="D493" s="51"/>
      <c r="E493" s="51">
        <f>(C492+C493)/2</f>
        <v>1.0065</v>
      </c>
      <c r="F493" s="50">
        <f>B493-B492</f>
        <v>5</v>
      </c>
      <c r="G493" s="51">
        <f>E493*F493</f>
        <v>5.0324999999999998</v>
      </c>
      <c r="H493" s="50"/>
      <c r="I493" s="48"/>
      <c r="J493" s="48"/>
      <c r="K493" s="51"/>
      <c r="L493" s="50"/>
      <c r="M493" s="51"/>
      <c r="N493" s="64"/>
      <c r="O493" s="64"/>
      <c r="P493" s="64"/>
      <c r="Q493" s="43"/>
      <c r="R493" s="30"/>
    </row>
    <row r="494" spans="1:18" x14ac:dyDescent="0.25">
      <c r="A494" s="49"/>
      <c r="B494" s="50">
        <v>10</v>
      </c>
      <c r="C494" s="51">
        <v>0.99299999999999999</v>
      </c>
      <c r="D494" s="51" t="s">
        <v>24</v>
      </c>
      <c r="E494" s="51">
        <f t="shared" ref="E494:E506" si="190">(C493+C494)/2</f>
        <v>0.99849999999999994</v>
      </c>
      <c r="F494" s="50">
        <f t="shared" ref="F494:F506" si="191">B494-B493</f>
        <v>5</v>
      </c>
      <c r="G494" s="51">
        <f t="shared" ref="G494:G506" si="192">E494*F494</f>
        <v>4.9924999999999997</v>
      </c>
      <c r="H494" s="50"/>
      <c r="I494" s="48"/>
      <c r="J494" s="48"/>
      <c r="K494" s="51"/>
      <c r="L494" s="50"/>
      <c r="M494" s="51"/>
      <c r="N494" s="64"/>
      <c r="O494" s="64"/>
      <c r="P494" s="64"/>
      <c r="Q494" s="43"/>
      <c r="R494" s="30"/>
    </row>
    <row r="495" spans="1:18" x14ac:dyDescent="0.25">
      <c r="A495" s="49"/>
      <c r="B495" s="50">
        <v>12</v>
      </c>
      <c r="C495" s="51">
        <v>-0.94099999999999995</v>
      </c>
      <c r="D495" s="51"/>
      <c r="E495" s="51">
        <f t="shared" si="190"/>
        <v>2.6000000000000023E-2</v>
      </c>
      <c r="F495" s="50">
        <f t="shared" si="191"/>
        <v>2</v>
      </c>
      <c r="G495" s="51">
        <f t="shared" si="192"/>
        <v>5.2000000000000046E-2</v>
      </c>
      <c r="H495" s="50"/>
      <c r="I495" s="48"/>
      <c r="J495" s="48"/>
      <c r="K495" s="51"/>
      <c r="L495" s="50"/>
      <c r="M495" s="51"/>
      <c r="N495" s="64"/>
      <c r="O495" s="64"/>
      <c r="P495" s="64"/>
      <c r="Q495" s="43"/>
      <c r="R495" s="30"/>
    </row>
    <row r="496" spans="1:18" x14ac:dyDescent="0.25">
      <c r="A496" s="49"/>
      <c r="B496" s="50">
        <v>14</v>
      </c>
      <c r="C496" s="51">
        <v>-1.141</v>
      </c>
      <c r="D496" s="51"/>
      <c r="E496" s="51">
        <f t="shared" si="190"/>
        <v>-1.0409999999999999</v>
      </c>
      <c r="F496" s="50">
        <f t="shared" si="191"/>
        <v>2</v>
      </c>
      <c r="G496" s="51">
        <f t="shared" si="192"/>
        <v>-2.0819999999999999</v>
      </c>
      <c r="H496" s="50"/>
      <c r="I496" s="48"/>
      <c r="J496" s="48"/>
      <c r="K496" s="51"/>
      <c r="L496" s="50"/>
      <c r="M496" s="51"/>
      <c r="N496" s="64"/>
      <c r="O496" s="64"/>
      <c r="P496" s="64"/>
      <c r="Q496" s="43"/>
      <c r="R496" s="30"/>
    </row>
    <row r="497" spans="1:18" x14ac:dyDescent="0.25">
      <c r="A497" s="49"/>
      <c r="B497" s="50">
        <v>16</v>
      </c>
      <c r="C497" s="51">
        <v>-1.6020000000000001</v>
      </c>
      <c r="D497" s="51"/>
      <c r="E497" s="51">
        <f t="shared" si="190"/>
        <v>-1.3715000000000002</v>
      </c>
      <c r="F497" s="50">
        <f t="shared" si="191"/>
        <v>2</v>
      </c>
      <c r="G497" s="51">
        <f t="shared" si="192"/>
        <v>-2.7430000000000003</v>
      </c>
      <c r="H497" s="50"/>
      <c r="I497" s="48"/>
      <c r="J497" s="48"/>
      <c r="K497" s="51"/>
      <c r="L497" s="50"/>
      <c r="M497" s="51"/>
      <c r="N497" s="64"/>
      <c r="O497" s="64"/>
      <c r="P497" s="64"/>
      <c r="Q497" s="43"/>
      <c r="R497" s="30"/>
    </row>
    <row r="498" spans="1:18" x14ac:dyDescent="0.25">
      <c r="A498" s="49"/>
      <c r="B498" s="50">
        <v>18</v>
      </c>
      <c r="C498" s="51">
        <v>-1.8320000000000001</v>
      </c>
      <c r="D498" s="51"/>
      <c r="E498" s="51">
        <f t="shared" si="190"/>
        <v>-1.7170000000000001</v>
      </c>
      <c r="F498" s="50">
        <f t="shared" si="191"/>
        <v>2</v>
      </c>
      <c r="G498" s="51">
        <f t="shared" si="192"/>
        <v>-3.4340000000000002</v>
      </c>
      <c r="H498" s="49"/>
      <c r="I498" s="48"/>
      <c r="J498" s="48"/>
      <c r="K498" s="51"/>
      <c r="L498" s="50"/>
      <c r="M498" s="51"/>
      <c r="N498" s="64"/>
      <c r="O498" s="64"/>
      <c r="P498" s="64"/>
      <c r="Q498" s="43"/>
      <c r="R498" s="30"/>
    </row>
    <row r="499" spans="1:18" x14ac:dyDescent="0.25">
      <c r="A499" s="49"/>
      <c r="B499" s="50">
        <v>20</v>
      </c>
      <c r="C499" s="51">
        <v>-1.891</v>
      </c>
      <c r="D499" s="51" t="s">
        <v>23</v>
      </c>
      <c r="E499" s="51">
        <f t="shared" si="190"/>
        <v>-1.8614999999999999</v>
      </c>
      <c r="F499" s="50">
        <f t="shared" si="191"/>
        <v>2</v>
      </c>
      <c r="G499" s="51">
        <f t="shared" si="192"/>
        <v>-3.7229999999999999</v>
      </c>
      <c r="H499" s="49"/>
      <c r="I499" s="48"/>
      <c r="J499" s="48"/>
      <c r="K499" s="51"/>
      <c r="L499" s="50"/>
      <c r="M499" s="51"/>
      <c r="N499" s="64"/>
      <c r="O499" s="64"/>
      <c r="P499" s="64"/>
      <c r="Q499" s="43"/>
      <c r="R499" s="30"/>
    </row>
    <row r="500" spans="1:18" x14ac:dyDescent="0.25">
      <c r="A500" s="49"/>
      <c r="B500" s="50">
        <v>22</v>
      </c>
      <c r="C500" s="51">
        <v>-1.831</v>
      </c>
      <c r="D500" s="51"/>
      <c r="E500" s="51">
        <f t="shared" si="190"/>
        <v>-1.861</v>
      </c>
      <c r="F500" s="50">
        <f t="shared" si="191"/>
        <v>2</v>
      </c>
      <c r="G500" s="51">
        <f t="shared" si="192"/>
        <v>-3.722</v>
      </c>
      <c r="H500" s="49"/>
      <c r="I500" s="50">
        <v>0</v>
      </c>
      <c r="J500" s="51">
        <v>1.0089999999999999</v>
      </c>
      <c r="K500" s="51"/>
      <c r="L500" s="50"/>
      <c r="M500" s="51"/>
      <c r="N500" s="65"/>
      <c r="O500" s="65"/>
      <c r="P500" s="65"/>
      <c r="Q500" s="43"/>
      <c r="R500" s="30"/>
    </row>
    <row r="501" spans="1:18" x14ac:dyDescent="0.25">
      <c r="A501" s="49"/>
      <c r="B501" s="50">
        <v>24</v>
      </c>
      <c r="C501" s="51">
        <v>-1.651</v>
      </c>
      <c r="D501" s="51"/>
      <c r="E501" s="51">
        <f t="shared" si="190"/>
        <v>-1.7410000000000001</v>
      </c>
      <c r="F501" s="50">
        <f t="shared" si="191"/>
        <v>2</v>
      </c>
      <c r="G501" s="51">
        <f t="shared" si="192"/>
        <v>-3.4820000000000002</v>
      </c>
      <c r="H501" s="50"/>
      <c r="I501" s="50">
        <v>5</v>
      </c>
      <c r="J501" s="51">
        <v>1.004</v>
      </c>
      <c r="K501" s="51">
        <f t="shared" ref="K501:K512" si="193">AVERAGE(J500,J501)</f>
        <v>1.0065</v>
      </c>
      <c r="L501" s="50">
        <f t="shared" ref="L501:L512" si="194">I501-I500</f>
        <v>5</v>
      </c>
      <c r="M501" s="51">
        <f t="shared" ref="M501:M512" si="195">L501*K501</f>
        <v>5.0324999999999998</v>
      </c>
      <c r="N501" s="64"/>
      <c r="O501" s="64"/>
      <c r="P501" s="64"/>
      <c r="Q501" s="43"/>
      <c r="R501" s="30"/>
    </row>
    <row r="502" spans="1:18" x14ac:dyDescent="0.25">
      <c r="A502" s="49"/>
      <c r="B502" s="50">
        <v>26</v>
      </c>
      <c r="C502" s="51">
        <v>-1.141</v>
      </c>
      <c r="D502" s="51"/>
      <c r="E502" s="51">
        <f t="shared" si="190"/>
        <v>-1.3959999999999999</v>
      </c>
      <c r="F502" s="50">
        <f t="shared" si="191"/>
        <v>2</v>
      </c>
      <c r="G502" s="51">
        <f t="shared" si="192"/>
        <v>-2.7919999999999998</v>
      </c>
      <c r="H502" s="50"/>
      <c r="I502" s="50">
        <v>10</v>
      </c>
      <c r="J502" s="51">
        <v>0.99299999999999999</v>
      </c>
      <c r="K502" s="51">
        <f t="shared" si="193"/>
        <v>0.99849999999999994</v>
      </c>
      <c r="L502" s="50">
        <f t="shared" si="194"/>
        <v>5</v>
      </c>
      <c r="M502" s="51">
        <f t="shared" si="195"/>
        <v>4.9924999999999997</v>
      </c>
      <c r="N502" s="65"/>
      <c r="O502" s="65"/>
      <c r="P502" s="65"/>
      <c r="Q502" s="43"/>
      <c r="R502" s="30"/>
    </row>
    <row r="503" spans="1:18" x14ac:dyDescent="0.25">
      <c r="A503" s="49"/>
      <c r="B503" s="50">
        <v>28</v>
      </c>
      <c r="C503" s="51">
        <v>-0.751</v>
      </c>
      <c r="D503" s="51"/>
      <c r="E503" s="51">
        <f t="shared" si="190"/>
        <v>-0.94599999999999995</v>
      </c>
      <c r="F503" s="50">
        <f t="shared" si="191"/>
        <v>2</v>
      </c>
      <c r="G503" s="51">
        <f t="shared" si="192"/>
        <v>-1.8919999999999999</v>
      </c>
      <c r="H503" s="50"/>
      <c r="I503" s="50">
        <v>12</v>
      </c>
      <c r="J503" s="51">
        <v>-0.94099999999999995</v>
      </c>
      <c r="K503" s="51">
        <f t="shared" si="193"/>
        <v>2.6000000000000023E-2</v>
      </c>
      <c r="L503" s="50">
        <f t="shared" si="194"/>
        <v>2</v>
      </c>
      <c r="M503" s="51">
        <f t="shared" si="195"/>
        <v>5.2000000000000046E-2</v>
      </c>
      <c r="N503" s="65"/>
      <c r="O503" s="65"/>
      <c r="P503" s="65"/>
      <c r="Q503" s="43"/>
      <c r="R503" s="30"/>
    </row>
    <row r="504" spans="1:18" x14ac:dyDescent="0.25">
      <c r="A504" s="49"/>
      <c r="B504" s="50">
        <v>30</v>
      </c>
      <c r="C504" s="51">
        <v>0.75900000000000001</v>
      </c>
      <c r="D504" s="51" t="s">
        <v>22</v>
      </c>
      <c r="E504" s="51">
        <f t="shared" si="190"/>
        <v>4.0000000000000036E-3</v>
      </c>
      <c r="F504" s="50">
        <f t="shared" si="191"/>
        <v>2</v>
      </c>
      <c r="G504" s="51">
        <f t="shared" si="192"/>
        <v>8.0000000000000071E-3</v>
      </c>
      <c r="H504" s="50"/>
      <c r="I504" s="50">
        <v>14</v>
      </c>
      <c r="J504" s="51">
        <v>-1.141</v>
      </c>
      <c r="K504" s="51">
        <f t="shared" si="193"/>
        <v>-1.0409999999999999</v>
      </c>
      <c r="L504" s="50">
        <f t="shared" si="194"/>
        <v>2</v>
      </c>
      <c r="M504" s="51">
        <f t="shared" si="195"/>
        <v>-2.0819999999999999</v>
      </c>
      <c r="N504" s="64"/>
      <c r="O504" s="64"/>
      <c r="P504" s="64"/>
      <c r="Q504" s="42"/>
      <c r="R504" s="30"/>
    </row>
    <row r="505" spans="1:18" x14ac:dyDescent="0.25">
      <c r="A505" s="49"/>
      <c r="B505" s="50">
        <v>35</v>
      </c>
      <c r="C505" s="51">
        <v>0.76400000000000001</v>
      </c>
      <c r="D505" s="51"/>
      <c r="E505" s="51">
        <f t="shared" si="190"/>
        <v>0.76150000000000007</v>
      </c>
      <c r="F505" s="50">
        <f t="shared" si="191"/>
        <v>5</v>
      </c>
      <c r="G505" s="51">
        <f t="shared" si="192"/>
        <v>3.8075000000000001</v>
      </c>
      <c r="H505" s="54"/>
      <c r="I505" s="50">
        <v>16</v>
      </c>
      <c r="J505" s="51">
        <v>-1.6020000000000001</v>
      </c>
      <c r="K505" s="51">
        <f t="shared" si="193"/>
        <v>-1.3715000000000002</v>
      </c>
      <c r="L505" s="50">
        <f t="shared" si="194"/>
        <v>2</v>
      </c>
      <c r="M505" s="51">
        <f t="shared" si="195"/>
        <v>-2.7430000000000003</v>
      </c>
      <c r="N505" s="64"/>
      <c r="O505" s="64"/>
      <c r="P505" s="64"/>
      <c r="Q505" s="42"/>
      <c r="R505" s="30"/>
    </row>
    <row r="506" spans="1:18" x14ac:dyDescent="0.25">
      <c r="A506" s="49"/>
      <c r="B506" s="50">
        <v>40</v>
      </c>
      <c r="C506" s="51">
        <v>0.76900000000000002</v>
      </c>
      <c r="D506" s="51"/>
      <c r="E506" s="51">
        <f t="shared" si="190"/>
        <v>0.76649999999999996</v>
      </c>
      <c r="F506" s="50">
        <f t="shared" si="191"/>
        <v>5</v>
      </c>
      <c r="G506" s="51">
        <f t="shared" si="192"/>
        <v>3.8324999999999996</v>
      </c>
      <c r="H506" s="54"/>
      <c r="I506" s="50">
        <v>18</v>
      </c>
      <c r="J506" s="51">
        <v>-1.8320000000000001</v>
      </c>
      <c r="K506" s="51">
        <f t="shared" si="193"/>
        <v>-1.7170000000000001</v>
      </c>
      <c r="L506" s="50">
        <f t="shared" si="194"/>
        <v>2</v>
      </c>
      <c r="M506" s="51">
        <f t="shared" si="195"/>
        <v>-3.4340000000000002</v>
      </c>
      <c r="N506" s="64"/>
      <c r="O506" s="64"/>
      <c r="P506" s="64"/>
      <c r="Q506" s="42"/>
      <c r="R506" s="30"/>
    </row>
    <row r="507" spans="1:18" x14ac:dyDescent="0.25">
      <c r="A507" s="49"/>
      <c r="B507" s="52"/>
      <c r="C507" s="55"/>
      <c r="D507" s="55"/>
      <c r="E507" s="51"/>
      <c r="F507" s="50"/>
      <c r="G507" s="51"/>
      <c r="H507" s="54"/>
      <c r="I507" s="50">
        <v>20</v>
      </c>
      <c r="J507" s="51">
        <v>-1.891</v>
      </c>
      <c r="K507" s="51">
        <f t="shared" si="193"/>
        <v>-1.8614999999999999</v>
      </c>
      <c r="L507" s="50">
        <f t="shared" si="194"/>
        <v>2</v>
      </c>
      <c r="M507" s="51">
        <f t="shared" si="195"/>
        <v>-3.7229999999999999</v>
      </c>
      <c r="N507" s="64"/>
      <c r="O507" s="64"/>
      <c r="P507" s="64"/>
      <c r="Q507" s="42"/>
      <c r="R507" s="30"/>
    </row>
    <row r="508" spans="1:18" x14ac:dyDescent="0.25">
      <c r="A508" s="49"/>
      <c r="B508" s="52"/>
      <c r="C508" s="55"/>
      <c r="D508" s="55"/>
      <c r="E508" s="51"/>
      <c r="F508" s="50"/>
      <c r="G508" s="51"/>
      <c r="H508" s="54"/>
      <c r="I508" s="50">
        <v>22</v>
      </c>
      <c r="J508" s="51">
        <v>-1.831</v>
      </c>
      <c r="K508" s="51">
        <f t="shared" si="193"/>
        <v>-1.861</v>
      </c>
      <c r="L508" s="50">
        <f t="shared" si="194"/>
        <v>2</v>
      </c>
      <c r="M508" s="51">
        <f t="shared" si="195"/>
        <v>-3.722</v>
      </c>
      <c r="N508" s="49"/>
      <c r="O508" s="65"/>
      <c r="P508" s="65"/>
      <c r="Q508" s="42"/>
    </row>
    <row r="509" spans="1:18" x14ac:dyDescent="0.25">
      <c r="A509" s="49"/>
      <c r="B509" s="52"/>
      <c r="C509" s="55"/>
      <c r="D509" s="55"/>
      <c r="E509" s="51"/>
      <c r="F509" s="50"/>
      <c r="G509" s="51"/>
      <c r="H509" s="54"/>
      <c r="I509" s="50">
        <v>24</v>
      </c>
      <c r="J509" s="51">
        <v>-1.651</v>
      </c>
      <c r="K509" s="51">
        <f t="shared" si="193"/>
        <v>-1.7410000000000001</v>
      </c>
      <c r="L509" s="50">
        <f t="shared" si="194"/>
        <v>2</v>
      </c>
      <c r="M509" s="51">
        <f t="shared" si="195"/>
        <v>-3.4820000000000002</v>
      </c>
      <c r="N509" s="49"/>
      <c r="O509" s="62"/>
      <c r="P509" s="62"/>
      <c r="Q509" s="42"/>
    </row>
    <row r="510" spans="1:18" x14ac:dyDescent="0.25">
      <c r="A510" s="49"/>
      <c r="B510" s="52"/>
      <c r="C510" s="55"/>
      <c r="D510" s="55"/>
      <c r="E510" s="51"/>
      <c r="F510" s="50"/>
      <c r="G510" s="51"/>
      <c r="H510" s="49"/>
      <c r="I510" s="50">
        <v>26</v>
      </c>
      <c r="J510" s="51">
        <v>-1.141</v>
      </c>
      <c r="K510" s="51">
        <f t="shared" si="193"/>
        <v>-1.3959999999999999</v>
      </c>
      <c r="L510" s="50">
        <f t="shared" si="194"/>
        <v>2</v>
      </c>
      <c r="M510" s="51">
        <f t="shared" si="195"/>
        <v>-2.7919999999999998</v>
      </c>
      <c r="N510" s="49"/>
      <c r="O510" s="62"/>
      <c r="P510" s="62"/>
      <c r="Q510" s="42"/>
    </row>
    <row r="511" spans="1:18" x14ac:dyDescent="0.25">
      <c r="A511" s="49"/>
      <c r="B511" s="52"/>
      <c r="C511" s="55"/>
      <c r="D511" s="55"/>
      <c r="E511" s="51"/>
      <c r="F511" s="50"/>
      <c r="G511" s="51"/>
      <c r="H511" s="49"/>
      <c r="I511" s="50">
        <v>28</v>
      </c>
      <c r="J511" s="51">
        <v>-0.751</v>
      </c>
      <c r="K511" s="51">
        <f t="shared" si="193"/>
        <v>-0.94599999999999995</v>
      </c>
      <c r="L511" s="50">
        <f t="shared" si="194"/>
        <v>2</v>
      </c>
      <c r="M511" s="51">
        <f t="shared" si="195"/>
        <v>-1.8919999999999999</v>
      </c>
      <c r="N511" s="62"/>
      <c r="O511" s="62"/>
      <c r="P511" s="62"/>
      <c r="Q511" s="42"/>
    </row>
    <row r="512" spans="1:18" x14ac:dyDescent="0.25">
      <c r="A512" s="49"/>
      <c r="B512" s="52"/>
      <c r="C512" s="55"/>
      <c r="D512" s="55"/>
      <c r="E512" s="51"/>
      <c r="F512" s="50"/>
      <c r="G512" s="51"/>
      <c r="H512" s="49"/>
      <c r="I512" s="50">
        <v>30</v>
      </c>
      <c r="J512" s="51">
        <v>0.75900000000000001</v>
      </c>
      <c r="K512" s="51">
        <f t="shared" si="193"/>
        <v>4.0000000000000036E-3</v>
      </c>
      <c r="L512" s="50">
        <f t="shared" si="194"/>
        <v>2</v>
      </c>
      <c r="M512" s="51">
        <f t="shared" si="195"/>
        <v>8.0000000000000071E-3</v>
      </c>
      <c r="N512" s="62"/>
      <c r="O512" s="62"/>
      <c r="P512" s="62"/>
      <c r="Q512" s="42"/>
    </row>
    <row r="513" spans="2:18" x14ac:dyDescent="0.25">
      <c r="B513" s="18"/>
      <c r="C513" s="19"/>
      <c r="D513" s="19"/>
      <c r="E513" s="28"/>
      <c r="F513" s="25"/>
      <c r="G513" s="28"/>
      <c r="H513" s="17"/>
      <c r="I513" s="18"/>
      <c r="J513" s="19"/>
      <c r="K513" s="28"/>
      <c r="L513" s="25"/>
      <c r="M513" s="28"/>
      <c r="N513" s="29"/>
      <c r="O513" s="29"/>
      <c r="P513" s="29"/>
      <c r="R513" s="30"/>
    </row>
    <row r="514" spans="2:18" x14ac:dyDescent="0.25">
      <c r="B514" s="18"/>
      <c r="C514" s="19"/>
      <c r="E514" s="28"/>
      <c r="F514" s="25"/>
      <c r="G514" s="28"/>
      <c r="H514" s="17"/>
      <c r="I514" s="25"/>
      <c r="J514" s="25"/>
      <c r="K514" s="28"/>
      <c r="L514" s="25"/>
      <c r="M514" s="28"/>
      <c r="N514" s="29"/>
      <c r="O514" s="29"/>
      <c r="P514" s="29"/>
      <c r="R514" s="30"/>
    </row>
    <row r="515" spans="2:18" x14ac:dyDescent="0.25">
      <c r="B515" s="26"/>
      <c r="C515" s="39"/>
      <c r="D515" s="39"/>
      <c r="E515" s="28"/>
      <c r="F515" s="25"/>
      <c r="G515" s="28"/>
      <c r="H515" s="17"/>
      <c r="I515" s="25"/>
      <c r="J515" s="25"/>
      <c r="K515" s="28"/>
      <c r="L515" s="25"/>
      <c r="M515" s="28"/>
      <c r="N515" s="29"/>
      <c r="O515" s="29"/>
      <c r="P515" s="29"/>
      <c r="R515" s="30"/>
    </row>
    <row r="516" spans="2:18" x14ac:dyDescent="0.25">
      <c r="B516" s="26"/>
      <c r="C516" s="39"/>
      <c r="D516" s="39"/>
      <c r="E516" s="28"/>
      <c r="F516" s="25"/>
      <c r="G516" s="28"/>
      <c r="H516" s="17"/>
      <c r="I516" s="25"/>
      <c r="J516" s="35"/>
      <c r="K516" s="28"/>
      <c r="L516" s="25"/>
      <c r="M516" s="28"/>
      <c r="O516" s="33"/>
      <c r="P516" s="33"/>
    </row>
    <row r="517" spans="2:18" x14ac:dyDescent="0.25">
      <c r="B517" s="26"/>
      <c r="C517" s="39"/>
      <c r="D517" s="39"/>
      <c r="E517" s="28"/>
      <c r="F517" s="25"/>
      <c r="G517" s="28"/>
      <c r="H517" s="17"/>
      <c r="I517" s="26"/>
      <c r="J517" s="26"/>
      <c r="K517" s="28"/>
      <c r="L517" s="25"/>
      <c r="M517" s="28"/>
      <c r="O517" s="23"/>
      <c r="P517" s="23"/>
    </row>
    <row r="518" spans="2:18" x14ac:dyDescent="0.25">
      <c r="B518" s="26"/>
      <c r="C518" s="39"/>
      <c r="D518" s="39"/>
      <c r="E518" s="28"/>
      <c r="F518" s="25"/>
      <c r="G518" s="28"/>
      <c r="I518" s="26"/>
      <c r="J518" s="26"/>
      <c r="K518" s="28"/>
      <c r="L518" s="25"/>
      <c r="M518" s="28"/>
      <c r="O518" s="23"/>
      <c r="P518" s="23"/>
    </row>
    <row r="519" spans="2:18" x14ac:dyDescent="0.25">
      <c r="B519" s="26"/>
      <c r="C519" s="39"/>
      <c r="D519" s="39"/>
      <c r="E519" s="28"/>
      <c r="F519" s="25"/>
      <c r="G519" s="28"/>
      <c r="I519" s="26"/>
      <c r="J519" s="26"/>
      <c r="K519" s="28"/>
      <c r="L519" s="25"/>
      <c r="M519" s="28"/>
      <c r="N519" s="23"/>
      <c r="O519" s="23"/>
      <c r="P519" s="23"/>
    </row>
    <row r="520" spans="2:18" x14ac:dyDescent="0.25">
      <c r="B520" s="26"/>
      <c r="C520" s="39"/>
      <c r="D520" s="39"/>
      <c r="E520" s="28"/>
      <c r="F520" s="25"/>
      <c r="G520" s="28"/>
      <c r="I520" s="26"/>
      <c r="J520" s="26"/>
      <c r="K520" s="28"/>
      <c r="L520" s="25"/>
      <c r="M520" s="28"/>
      <c r="N520" s="23"/>
      <c r="O520" s="23"/>
      <c r="P520" s="23"/>
    </row>
    <row r="521" spans="2:18" x14ac:dyDescent="0.25">
      <c r="B521" s="26"/>
      <c r="C521" s="39"/>
      <c r="D521" s="39"/>
      <c r="E521" s="28"/>
      <c r="F521" s="25"/>
      <c r="G521" s="28"/>
      <c r="I521" s="26"/>
      <c r="J521" s="26"/>
      <c r="K521" s="28"/>
      <c r="L521" s="25"/>
      <c r="M521" s="28"/>
      <c r="N521" s="23"/>
      <c r="O521" s="23"/>
      <c r="P521" s="23"/>
    </row>
    <row r="522" spans="2:18" x14ac:dyDescent="0.25">
      <c r="B522" s="26"/>
      <c r="C522" s="39"/>
      <c r="D522" s="39"/>
      <c r="E522" s="28"/>
      <c r="F522" s="25"/>
      <c r="G522" s="28"/>
      <c r="H522" s="28"/>
      <c r="I522" s="26"/>
      <c r="J522" s="26"/>
      <c r="K522" s="28"/>
      <c r="L522" s="25"/>
      <c r="M522" s="28"/>
      <c r="N522" s="23"/>
      <c r="O522" s="23"/>
      <c r="P522" s="23"/>
    </row>
    <row r="523" spans="2:18" x14ac:dyDescent="0.25">
      <c r="B523" s="26"/>
      <c r="C523" s="39"/>
      <c r="D523" s="39"/>
      <c r="E523" s="28"/>
      <c r="F523" s="25"/>
      <c r="G523" s="28"/>
      <c r="H523" s="28"/>
      <c r="I523" s="26"/>
      <c r="J523" s="26"/>
      <c r="K523" s="28"/>
      <c r="L523" s="25"/>
      <c r="M523" s="28"/>
      <c r="N523" s="33"/>
      <c r="O523" s="23"/>
      <c r="P523" s="23"/>
    </row>
    <row r="524" spans="2:18" x14ac:dyDescent="0.25">
      <c r="B524" s="26"/>
      <c r="C524" s="39"/>
      <c r="D524" s="39"/>
      <c r="E524" s="28"/>
      <c r="F524" s="25"/>
      <c r="G524" s="28"/>
      <c r="H524" s="28"/>
      <c r="I524" s="26"/>
      <c r="J524" s="26"/>
      <c r="K524" s="28"/>
      <c r="L524" s="25"/>
      <c r="M524" s="28"/>
      <c r="N524" s="29"/>
      <c r="O524" s="29"/>
      <c r="P524" s="29"/>
      <c r="R524" s="30"/>
    </row>
    <row r="525" spans="2:18" ht="15" x14ac:dyDescent="0.25">
      <c r="B525" s="26"/>
      <c r="C525" s="39"/>
      <c r="D525" s="39"/>
      <c r="E525" s="28"/>
      <c r="F525" s="25"/>
      <c r="G525" s="28"/>
      <c r="H525" s="28"/>
      <c r="I525" s="28"/>
      <c r="J525" s="22"/>
      <c r="K525" s="22"/>
      <c r="L525" s="36"/>
      <c r="M525" s="36"/>
      <c r="N525" s="29"/>
      <c r="O525" s="29"/>
      <c r="P525" s="29"/>
      <c r="R525" s="30"/>
    </row>
    <row r="526" spans="2:18" x14ac:dyDescent="0.25">
      <c r="B526" s="26"/>
      <c r="C526" s="39"/>
      <c r="D526" s="39"/>
      <c r="E526" s="28"/>
      <c r="F526" s="25"/>
      <c r="G526" s="28"/>
      <c r="H526" s="25"/>
      <c r="I526" s="25"/>
      <c r="J526" s="25"/>
      <c r="K526" s="28"/>
      <c r="L526" s="25"/>
      <c r="M526" s="28"/>
      <c r="N526" s="29"/>
      <c r="O526" s="29"/>
      <c r="P526" s="29"/>
      <c r="R526" s="30"/>
    </row>
    <row r="528" spans="2:18" ht="15" x14ac:dyDescent="0.25">
      <c r="B528" s="17"/>
      <c r="C528" s="17"/>
      <c r="D528" s="77"/>
      <c r="E528" s="77"/>
      <c r="J528" s="22"/>
      <c r="K528" s="22"/>
      <c r="L528" s="22"/>
      <c r="M528" s="22"/>
      <c r="N528" s="23"/>
      <c r="O528" s="23"/>
      <c r="P528" s="23"/>
    </row>
    <row r="529" spans="2:18" x14ac:dyDescent="0.25">
      <c r="B529" s="78"/>
      <c r="C529" s="78"/>
      <c r="D529" s="78"/>
      <c r="E529" s="78"/>
      <c r="F529" s="78"/>
      <c r="G529" s="78"/>
      <c r="I529" s="78"/>
      <c r="J529" s="78"/>
      <c r="K529" s="78"/>
      <c r="L529" s="78"/>
      <c r="M529" s="78"/>
      <c r="N529" s="24"/>
      <c r="O529" s="24"/>
      <c r="P529" s="29"/>
    </row>
    <row r="530" spans="2:18" x14ac:dyDescent="0.25">
      <c r="B530" s="18"/>
      <c r="C530" s="19"/>
      <c r="D530" s="19"/>
      <c r="E530" s="25"/>
      <c r="F530" s="25"/>
      <c r="G530" s="25"/>
      <c r="H530" s="25"/>
      <c r="I530" s="26"/>
      <c r="J530" s="27"/>
      <c r="K530" s="28"/>
      <c r="L530" s="25"/>
      <c r="M530" s="28"/>
      <c r="N530" s="29"/>
      <c r="O530" s="29"/>
      <c r="P530" s="29"/>
      <c r="R530" s="30"/>
    </row>
    <row r="531" spans="2:18" x14ac:dyDescent="0.25">
      <c r="B531" s="18"/>
      <c r="C531" s="19"/>
      <c r="D531" s="19"/>
      <c r="E531" s="28"/>
      <c r="F531" s="25"/>
      <c r="G531" s="28"/>
      <c r="H531" s="25"/>
      <c r="I531" s="30"/>
      <c r="J531" s="30"/>
      <c r="K531" s="28"/>
      <c r="L531" s="25"/>
      <c r="M531" s="28"/>
      <c r="N531" s="29"/>
      <c r="O531" s="29"/>
      <c r="P531" s="29"/>
      <c r="Q531" s="31"/>
      <c r="R531" s="30"/>
    </row>
    <row r="532" spans="2:18" x14ac:dyDescent="0.25">
      <c r="B532" s="18"/>
      <c r="C532" s="19"/>
      <c r="E532" s="28"/>
      <c r="F532" s="25"/>
      <c r="G532" s="28"/>
      <c r="H532" s="25"/>
      <c r="I532" s="30"/>
      <c r="J532" s="30"/>
      <c r="K532" s="28"/>
      <c r="L532" s="25"/>
      <c r="M532" s="28"/>
      <c r="N532" s="29"/>
      <c r="O532" s="29"/>
      <c r="P532" s="29"/>
      <c r="Q532" s="31"/>
      <c r="R532" s="30"/>
    </row>
    <row r="533" spans="2:18" x14ac:dyDescent="0.25">
      <c r="B533" s="18"/>
      <c r="C533" s="19"/>
      <c r="E533" s="28"/>
      <c r="F533" s="25"/>
      <c r="G533" s="28"/>
      <c r="H533" s="25"/>
      <c r="I533" s="30"/>
      <c r="J533" s="30"/>
      <c r="K533" s="28"/>
      <c r="L533" s="25"/>
      <c r="M533" s="28"/>
      <c r="N533" s="29"/>
      <c r="O533" s="29"/>
      <c r="P533" s="29"/>
      <c r="Q533" s="31"/>
      <c r="R533" s="30"/>
    </row>
    <row r="534" spans="2:18" x14ac:dyDescent="0.25">
      <c r="B534" s="18"/>
      <c r="C534" s="19"/>
      <c r="D534" s="19"/>
      <c r="E534" s="28"/>
      <c r="F534" s="25"/>
      <c r="G534" s="28"/>
      <c r="H534" s="25"/>
      <c r="I534" s="30"/>
      <c r="J534" s="30"/>
      <c r="K534" s="28"/>
      <c r="L534" s="25"/>
      <c r="M534" s="28"/>
      <c r="N534" s="29"/>
      <c r="O534" s="29"/>
      <c r="P534" s="29"/>
      <c r="Q534" s="31"/>
      <c r="R534" s="30"/>
    </row>
    <row r="535" spans="2:18" x14ac:dyDescent="0.25">
      <c r="B535" s="18"/>
      <c r="C535" s="19"/>
      <c r="D535" s="19"/>
      <c r="E535" s="28"/>
      <c r="F535" s="25"/>
      <c r="G535" s="28"/>
      <c r="H535" s="25"/>
      <c r="I535" s="18"/>
      <c r="J535" s="19"/>
      <c r="K535" s="28"/>
      <c r="L535" s="25"/>
      <c r="M535" s="28"/>
      <c r="N535" s="29"/>
      <c r="O535" s="29"/>
      <c r="P535" s="29"/>
      <c r="Q535" s="31"/>
      <c r="R535" s="30"/>
    </row>
    <row r="536" spans="2:18" x14ac:dyDescent="0.25">
      <c r="B536" s="18"/>
      <c r="C536" s="19"/>
      <c r="E536" s="28"/>
      <c r="F536" s="25"/>
      <c r="G536" s="28"/>
      <c r="I536" s="18"/>
      <c r="J536" s="19"/>
      <c r="K536" s="28"/>
      <c r="L536" s="25"/>
      <c r="M536" s="28"/>
      <c r="N536" s="29"/>
      <c r="O536" s="29"/>
      <c r="P536" s="29"/>
      <c r="Q536" s="31"/>
      <c r="R536" s="30"/>
    </row>
    <row r="537" spans="2:18" x14ac:dyDescent="0.25">
      <c r="B537" s="18"/>
      <c r="C537" s="19"/>
      <c r="E537" s="28"/>
      <c r="F537" s="25"/>
      <c r="G537" s="28"/>
      <c r="I537" s="18"/>
      <c r="J537" s="19"/>
      <c r="K537" s="28"/>
      <c r="L537" s="25"/>
      <c r="M537" s="28"/>
      <c r="N537" s="29"/>
      <c r="O537" s="29"/>
      <c r="P537" s="29"/>
      <c r="Q537" s="31"/>
      <c r="R537" s="30"/>
    </row>
    <row r="538" spans="2:18" x14ac:dyDescent="0.25">
      <c r="B538" s="18"/>
      <c r="C538" s="19"/>
      <c r="D538" s="19"/>
      <c r="E538" s="28"/>
      <c r="F538" s="25"/>
      <c r="G538" s="28"/>
      <c r="I538" s="18"/>
      <c r="J538" s="19"/>
      <c r="K538" s="28"/>
      <c r="L538" s="25"/>
      <c r="M538" s="28"/>
      <c r="N538" s="33"/>
      <c r="O538" s="33"/>
      <c r="P538" s="33"/>
      <c r="Q538" s="31"/>
      <c r="R538" s="30"/>
    </row>
    <row r="539" spans="2:18" x14ac:dyDescent="0.25">
      <c r="B539" s="18"/>
      <c r="C539" s="19"/>
      <c r="D539" s="19"/>
      <c r="E539" s="28"/>
      <c r="F539" s="25"/>
      <c r="G539" s="28"/>
      <c r="H539" s="25"/>
      <c r="I539" s="18"/>
      <c r="J539" s="19"/>
      <c r="K539" s="28"/>
      <c r="L539" s="25"/>
      <c r="M539" s="28"/>
      <c r="N539" s="29"/>
      <c r="O539" s="29"/>
      <c r="P539" s="29"/>
      <c r="Q539" s="31"/>
      <c r="R539" s="30"/>
    </row>
    <row r="540" spans="2:18" x14ac:dyDescent="0.25">
      <c r="B540" s="18"/>
      <c r="C540" s="19"/>
      <c r="E540" s="28"/>
      <c r="F540" s="25"/>
      <c r="G540" s="28"/>
      <c r="H540" s="25"/>
      <c r="I540" s="66"/>
      <c r="J540" s="67"/>
      <c r="K540" s="28"/>
      <c r="L540" s="25"/>
      <c r="M540" s="28"/>
      <c r="N540" s="33"/>
      <c r="O540" s="33"/>
      <c r="P540" s="33"/>
      <c r="Q540" s="31"/>
      <c r="R540" s="30"/>
    </row>
    <row r="541" spans="2:18" x14ac:dyDescent="0.25">
      <c r="B541" s="18"/>
      <c r="C541" s="19"/>
      <c r="E541" s="28"/>
      <c r="F541" s="25"/>
      <c r="G541" s="28"/>
      <c r="H541" s="25"/>
      <c r="I541" s="68"/>
      <c r="J541" s="69"/>
      <c r="K541" s="28"/>
      <c r="L541" s="25"/>
      <c r="M541" s="28"/>
      <c r="N541" s="33"/>
      <c r="O541" s="33"/>
      <c r="P541" s="33"/>
      <c r="Q541" s="31"/>
      <c r="R541" s="30"/>
    </row>
    <row r="542" spans="2:18" x14ac:dyDescent="0.25">
      <c r="B542" s="18"/>
      <c r="C542" s="19"/>
      <c r="D542" s="19"/>
      <c r="E542" s="28"/>
      <c r="F542" s="25"/>
      <c r="G542" s="28"/>
      <c r="H542" s="25"/>
      <c r="I542" s="66"/>
      <c r="J542" s="67"/>
      <c r="K542" s="28"/>
      <c r="L542" s="25"/>
      <c r="M542" s="28"/>
      <c r="N542" s="29"/>
      <c r="O542" s="29"/>
      <c r="P542" s="29"/>
      <c r="R542" s="30"/>
    </row>
    <row r="543" spans="2:18" x14ac:dyDescent="0.25">
      <c r="B543" s="18"/>
      <c r="C543" s="19"/>
      <c r="D543" s="19"/>
      <c r="E543" s="28"/>
      <c r="F543" s="25"/>
      <c r="G543" s="28"/>
      <c r="H543" s="17"/>
      <c r="I543" s="66"/>
      <c r="J543" s="70"/>
      <c r="K543" s="28"/>
      <c r="L543" s="25"/>
      <c r="M543" s="28"/>
      <c r="N543" s="29"/>
      <c r="O543" s="29"/>
      <c r="P543" s="29"/>
      <c r="R543" s="30"/>
    </row>
    <row r="544" spans="2:18" x14ac:dyDescent="0.25">
      <c r="B544" s="18"/>
      <c r="C544" s="19"/>
      <c r="D544" s="19"/>
      <c r="E544" s="28"/>
      <c r="F544" s="25"/>
      <c r="G544" s="28"/>
      <c r="H544" s="17"/>
      <c r="I544" s="18"/>
      <c r="J544" s="19"/>
      <c r="K544" s="28"/>
      <c r="L544" s="25"/>
      <c r="M544" s="28"/>
      <c r="N544" s="29"/>
      <c r="O544" s="29"/>
      <c r="P544" s="29"/>
      <c r="R544" s="30"/>
    </row>
    <row r="545" spans="2:18" x14ac:dyDescent="0.25">
      <c r="B545" s="26"/>
      <c r="C545" s="39"/>
      <c r="D545" s="39"/>
      <c r="E545" s="28"/>
      <c r="F545" s="25"/>
      <c r="G545" s="28"/>
      <c r="H545" s="17"/>
      <c r="I545" s="18"/>
      <c r="J545" s="19"/>
      <c r="K545" s="28"/>
      <c r="L545" s="25"/>
      <c r="M545" s="28"/>
      <c r="N545" s="29"/>
      <c r="O545" s="29"/>
      <c r="P545" s="29"/>
      <c r="R545" s="30"/>
    </row>
    <row r="546" spans="2:18" x14ac:dyDescent="0.25">
      <c r="B546" s="26"/>
      <c r="C546" s="39"/>
      <c r="D546" s="19"/>
      <c r="E546" s="28"/>
      <c r="F546" s="25"/>
      <c r="G546" s="28"/>
      <c r="H546" s="17"/>
      <c r="I546" s="26"/>
      <c r="J546" s="39"/>
      <c r="K546" s="28"/>
      <c r="L546" s="25"/>
      <c r="M546" s="28"/>
      <c r="O546" s="33"/>
      <c r="P546" s="33"/>
    </row>
    <row r="547" spans="2:18" x14ac:dyDescent="0.25">
      <c r="B547" s="26"/>
      <c r="C547" s="39"/>
      <c r="E547" s="28"/>
      <c r="F547" s="25"/>
      <c r="G547" s="28"/>
      <c r="H547" s="17"/>
      <c r="I547" s="26"/>
      <c r="J547" s="39"/>
      <c r="K547" s="28"/>
      <c r="L547" s="25"/>
      <c r="M547" s="28"/>
      <c r="O547" s="23"/>
      <c r="P547" s="23"/>
    </row>
    <row r="548" spans="2:18" x14ac:dyDescent="0.25">
      <c r="B548" s="26"/>
      <c r="C548" s="39"/>
      <c r="D548" s="39"/>
      <c r="E548" s="28"/>
      <c r="F548" s="25"/>
      <c r="G548" s="28"/>
      <c r="I548" s="26"/>
      <c r="J548" s="26"/>
      <c r="K548" s="28"/>
      <c r="L548" s="25"/>
      <c r="M548" s="28"/>
      <c r="O548" s="23"/>
      <c r="P548" s="23"/>
    </row>
    <row r="549" spans="2:18" x14ac:dyDescent="0.25">
      <c r="B549" s="26"/>
      <c r="C549" s="39"/>
      <c r="D549" s="39"/>
      <c r="E549" s="28"/>
      <c r="F549" s="25"/>
      <c r="G549" s="28"/>
      <c r="I549" s="26"/>
      <c r="J549" s="26"/>
      <c r="K549" s="28"/>
      <c r="L549" s="25"/>
      <c r="M549" s="28"/>
      <c r="N549" s="23"/>
      <c r="O549" s="23"/>
      <c r="P549" s="23"/>
    </row>
    <row r="550" spans="2:18" x14ac:dyDescent="0.25">
      <c r="B550" s="26"/>
      <c r="C550" s="39"/>
      <c r="D550" s="39"/>
      <c r="E550" s="28"/>
      <c r="F550" s="25"/>
      <c r="G550" s="28"/>
      <c r="I550" s="26"/>
      <c r="J550" s="26"/>
      <c r="K550" s="28"/>
      <c r="L550" s="25"/>
      <c r="M550" s="28"/>
      <c r="N550" s="23"/>
      <c r="O550" s="23"/>
      <c r="P550" s="23"/>
    </row>
    <row r="551" spans="2:18" x14ac:dyDescent="0.25">
      <c r="B551" s="26"/>
      <c r="C551" s="39"/>
      <c r="D551" s="39"/>
      <c r="E551" s="28"/>
      <c r="F551" s="25"/>
      <c r="G551" s="28"/>
      <c r="I551" s="26"/>
      <c r="J551" s="26"/>
      <c r="K551" s="28"/>
      <c r="L551" s="25"/>
      <c r="M551" s="28"/>
      <c r="N551" s="23"/>
      <c r="O551" s="23"/>
      <c r="P551" s="23"/>
    </row>
    <row r="552" spans="2:18" x14ac:dyDescent="0.25">
      <c r="B552" s="26"/>
      <c r="C552" s="39"/>
      <c r="D552" s="39"/>
      <c r="E552" s="28"/>
      <c r="F552" s="25"/>
      <c r="G552" s="28"/>
      <c r="H552" s="28"/>
      <c r="I552" s="26"/>
      <c r="J552" s="26"/>
      <c r="K552" s="28"/>
      <c r="L552" s="25"/>
      <c r="M552" s="28"/>
      <c r="N552" s="23"/>
      <c r="O552" s="23"/>
      <c r="P552" s="23"/>
    </row>
    <row r="553" spans="2:18" x14ac:dyDescent="0.25">
      <c r="B553" s="26"/>
      <c r="C553" s="39"/>
      <c r="D553" s="39"/>
      <c r="E553" s="28"/>
      <c r="F553" s="25"/>
      <c r="G553" s="28"/>
      <c r="H553" s="28"/>
      <c r="I553" s="26"/>
      <c r="J553" s="26"/>
      <c r="K553" s="28"/>
      <c r="L553" s="25"/>
      <c r="M553" s="28"/>
      <c r="N553" s="33"/>
      <c r="O553" s="23"/>
      <c r="P553" s="23"/>
    </row>
    <row r="554" spans="2:18" x14ac:dyDescent="0.25">
      <c r="B554" s="26"/>
      <c r="C554" s="39"/>
      <c r="D554" s="39"/>
      <c r="E554" s="28"/>
      <c r="F554" s="25"/>
      <c r="G554" s="28"/>
      <c r="H554" s="28"/>
      <c r="I554" s="26"/>
      <c r="J554" s="26"/>
      <c r="K554" s="28"/>
      <c r="L554" s="25"/>
      <c r="M554" s="28"/>
      <c r="N554" s="29"/>
      <c r="O554" s="29"/>
      <c r="P554" s="29"/>
      <c r="R554" s="30"/>
    </row>
    <row r="555" spans="2:18" ht="15" x14ac:dyDescent="0.25">
      <c r="B555" s="26"/>
      <c r="C555" s="39"/>
      <c r="D555" s="39"/>
      <c r="E555" s="28"/>
      <c r="F555" s="25"/>
      <c r="G555" s="28"/>
      <c r="H555" s="28"/>
      <c r="I555" s="28"/>
      <c r="J555" s="22"/>
      <c r="K555" s="22"/>
      <c r="L555" s="36"/>
      <c r="M555" s="36"/>
      <c r="N555" s="29"/>
      <c r="O555" s="29"/>
      <c r="P555" s="29"/>
      <c r="R555" s="30"/>
    </row>
    <row r="556" spans="2:18" x14ac:dyDescent="0.25">
      <c r="B556" s="26"/>
      <c r="C556" s="39"/>
      <c r="D556" s="39"/>
      <c r="E556" s="28"/>
      <c r="F556" s="25"/>
      <c r="G556" s="28"/>
      <c r="H556" s="25"/>
      <c r="I556" s="25"/>
      <c r="J556" s="25"/>
      <c r="K556" s="28"/>
      <c r="L556" s="25"/>
      <c r="M556" s="28"/>
      <c r="N556" s="29"/>
      <c r="O556" s="29"/>
      <c r="P556" s="29"/>
      <c r="R556" s="30"/>
    </row>
    <row r="558" spans="2:18" ht="15" x14ac:dyDescent="0.25">
      <c r="B558" s="17"/>
      <c r="C558" s="17"/>
      <c r="D558" s="77"/>
      <c r="E558" s="77"/>
      <c r="J558" s="22"/>
      <c r="K558" s="22"/>
      <c r="L558" s="22"/>
      <c r="M558" s="22"/>
      <c r="N558" s="23"/>
      <c r="O558" s="23"/>
      <c r="P558" s="23"/>
    </row>
    <row r="559" spans="2:18" x14ac:dyDescent="0.25">
      <c r="B559" s="78"/>
      <c r="C559" s="78"/>
      <c r="D559" s="78"/>
      <c r="E559" s="78"/>
      <c r="F559" s="78"/>
      <c r="G559" s="78"/>
      <c r="I559" s="78"/>
      <c r="J559" s="78"/>
      <c r="K559" s="78"/>
      <c r="L559" s="78"/>
      <c r="M559" s="78"/>
      <c r="N559" s="24"/>
      <c r="O559" s="24"/>
      <c r="P559" s="29"/>
    </row>
    <row r="560" spans="2:18" x14ac:dyDescent="0.25">
      <c r="B560" s="18"/>
      <c r="C560" s="19"/>
      <c r="D560" s="19"/>
      <c r="E560" s="25"/>
      <c r="F560" s="25"/>
      <c r="G560" s="25"/>
      <c r="H560" s="25"/>
      <c r="I560" s="26"/>
      <c r="J560" s="27"/>
      <c r="K560" s="28"/>
      <c r="L560" s="25"/>
      <c r="M560" s="28"/>
      <c r="N560" s="29"/>
      <c r="O560" s="29"/>
      <c r="P560" s="29"/>
      <c r="R560" s="30"/>
    </row>
    <row r="561" spans="2:18" x14ac:dyDescent="0.25">
      <c r="B561" s="18"/>
      <c r="C561" s="19"/>
      <c r="E561" s="28"/>
      <c r="F561" s="25"/>
      <c r="G561" s="28"/>
      <c r="H561" s="25"/>
      <c r="I561" s="30"/>
      <c r="J561" s="30"/>
      <c r="K561" s="28"/>
      <c r="L561" s="25"/>
      <c r="M561" s="28"/>
      <c r="N561" s="29"/>
      <c r="O561" s="29"/>
      <c r="P561" s="29"/>
      <c r="Q561" s="31"/>
      <c r="R561" s="30"/>
    </row>
    <row r="562" spans="2:18" x14ac:dyDescent="0.25">
      <c r="B562" s="18"/>
      <c r="C562" s="19"/>
      <c r="D562" s="19"/>
      <c r="E562" s="28"/>
      <c r="F562" s="25"/>
      <c r="G562" s="28"/>
      <c r="H562" s="25"/>
      <c r="I562" s="30"/>
      <c r="J562" s="30"/>
      <c r="K562" s="28"/>
      <c r="L562" s="25"/>
      <c r="M562" s="28"/>
      <c r="N562" s="29"/>
      <c r="O562" s="29"/>
      <c r="P562" s="29"/>
      <c r="Q562" s="31"/>
      <c r="R562" s="30"/>
    </row>
    <row r="563" spans="2:18" x14ac:dyDescent="0.25">
      <c r="B563" s="18"/>
      <c r="C563" s="19"/>
      <c r="D563" s="19"/>
      <c r="E563" s="28"/>
      <c r="F563" s="25"/>
      <c r="G563" s="28"/>
      <c r="H563" s="25"/>
      <c r="I563" s="30"/>
      <c r="J563" s="30"/>
      <c r="K563" s="28"/>
      <c r="L563" s="25"/>
      <c r="M563" s="28"/>
      <c r="N563" s="29"/>
      <c r="O563" s="29"/>
      <c r="P563" s="29"/>
      <c r="Q563" s="31"/>
      <c r="R563" s="30"/>
    </row>
    <row r="564" spans="2:18" x14ac:dyDescent="0.25">
      <c r="B564" s="18"/>
      <c r="C564" s="19"/>
      <c r="D564" s="19"/>
      <c r="E564" s="28"/>
      <c r="F564" s="25"/>
      <c r="G564" s="28"/>
      <c r="H564" s="25"/>
      <c r="I564" s="18"/>
      <c r="J564" s="19"/>
      <c r="K564" s="28"/>
      <c r="L564" s="25"/>
      <c r="M564" s="28"/>
      <c r="N564" s="29"/>
      <c r="O564" s="29"/>
      <c r="P564" s="29"/>
      <c r="Q564" s="31"/>
      <c r="R564" s="30"/>
    </row>
    <row r="565" spans="2:18" x14ac:dyDescent="0.25">
      <c r="B565" s="18"/>
      <c r="C565" s="19"/>
      <c r="E565" s="28"/>
      <c r="F565" s="25"/>
      <c r="G565" s="28"/>
      <c r="H565" s="25"/>
      <c r="I565" s="18"/>
      <c r="J565" s="19"/>
      <c r="K565" s="28"/>
      <c r="L565" s="25"/>
      <c r="M565" s="28"/>
      <c r="N565" s="29"/>
      <c r="O565" s="29"/>
      <c r="P565" s="29"/>
      <c r="Q565" s="31"/>
      <c r="R565" s="30"/>
    </row>
    <row r="566" spans="2:18" x14ac:dyDescent="0.25">
      <c r="B566" s="18"/>
      <c r="C566" s="19"/>
      <c r="D566" s="19"/>
      <c r="E566" s="28"/>
      <c r="F566" s="25"/>
      <c r="G566" s="28"/>
      <c r="I566" s="18"/>
      <c r="J566" s="19"/>
      <c r="K566" s="28"/>
      <c r="L566" s="25"/>
      <c r="M566" s="28"/>
      <c r="N566" s="29"/>
      <c r="O566" s="29"/>
      <c r="P566" s="29"/>
      <c r="Q566" s="31"/>
      <c r="R566" s="30"/>
    </row>
    <row r="567" spans="2:18" x14ac:dyDescent="0.25">
      <c r="B567" s="18"/>
      <c r="C567" s="19"/>
      <c r="D567" s="19"/>
      <c r="E567" s="28"/>
      <c r="F567" s="25"/>
      <c r="G567" s="28"/>
      <c r="I567" s="66"/>
      <c r="J567" s="67"/>
      <c r="K567" s="28"/>
      <c r="L567" s="25"/>
      <c r="M567" s="28"/>
      <c r="N567" s="29"/>
      <c r="O567" s="29"/>
      <c r="P567" s="29"/>
      <c r="Q567" s="31"/>
      <c r="R567" s="30"/>
    </row>
    <row r="568" spans="2:18" x14ac:dyDescent="0.25">
      <c r="B568" s="18"/>
      <c r="C568" s="19"/>
      <c r="D568" s="19"/>
      <c r="E568" s="28"/>
      <c r="F568" s="25"/>
      <c r="G568" s="28"/>
      <c r="I568" s="68"/>
      <c r="J568" s="69"/>
      <c r="K568" s="28"/>
      <c r="L568" s="25"/>
      <c r="M568" s="28"/>
      <c r="N568" s="33"/>
      <c r="O568" s="33"/>
      <c r="P568" s="33"/>
      <c r="Q568" s="31"/>
      <c r="R568" s="30"/>
    </row>
    <row r="569" spans="2:18" x14ac:dyDescent="0.25">
      <c r="B569" s="18"/>
      <c r="C569" s="19"/>
      <c r="E569" s="28"/>
      <c r="F569" s="25"/>
      <c r="G569" s="28"/>
      <c r="H569" s="25"/>
      <c r="I569" s="66"/>
      <c r="J569" s="67"/>
      <c r="K569" s="28"/>
      <c r="L569" s="25"/>
      <c r="M569" s="28"/>
      <c r="N569" s="29"/>
      <c r="O569" s="29"/>
      <c r="P569" s="29"/>
      <c r="Q569" s="31"/>
      <c r="R569" s="30"/>
    </row>
    <row r="570" spans="2:18" x14ac:dyDescent="0.25">
      <c r="B570" s="18"/>
      <c r="C570" s="19"/>
      <c r="D570" s="19"/>
      <c r="E570" s="28"/>
      <c r="F570" s="25"/>
      <c r="G570" s="28"/>
      <c r="H570" s="25"/>
      <c r="I570" s="66"/>
      <c r="J570" s="70"/>
      <c r="K570" s="28"/>
      <c r="L570" s="25"/>
      <c r="M570" s="28"/>
      <c r="N570" s="33"/>
      <c r="O570" s="33"/>
      <c r="P570" s="33"/>
      <c r="Q570" s="31"/>
      <c r="R570" s="30"/>
    </row>
    <row r="571" spans="2:18" x14ac:dyDescent="0.25">
      <c r="B571" s="18"/>
      <c r="C571" s="19"/>
      <c r="D571" s="19"/>
      <c r="E571" s="28"/>
      <c r="F571" s="25"/>
      <c r="G571" s="28"/>
      <c r="H571" s="25"/>
      <c r="I571" s="18"/>
      <c r="J571" s="19"/>
      <c r="K571" s="28"/>
      <c r="L571" s="25"/>
      <c r="M571" s="28"/>
      <c r="N571" s="33"/>
      <c r="O571" s="33"/>
      <c r="P571" s="33"/>
      <c r="Q571" s="31"/>
      <c r="R571" s="30"/>
    </row>
    <row r="572" spans="2:18" x14ac:dyDescent="0.25">
      <c r="B572" s="18"/>
      <c r="C572" s="19"/>
      <c r="D572" s="19"/>
      <c r="E572" s="28"/>
      <c r="F572" s="25"/>
      <c r="G572" s="28"/>
      <c r="H572" s="25"/>
      <c r="I572" s="18"/>
      <c r="J572" s="19"/>
      <c r="K572" s="28"/>
      <c r="L572" s="25"/>
      <c r="M572" s="28"/>
      <c r="N572" s="29"/>
      <c r="O572" s="29"/>
      <c r="P572" s="29"/>
      <c r="R572" s="30"/>
    </row>
    <row r="573" spans="2:18" x14ac:dyDescent="0.25">
      <c r="B573" s="18"/>
      <c r="C573" s="19"/>
      <c r="D573" s="19"/>
      <c r="E573" s="28"/>
      <c r="F573" s="25"/>
      <c r="G573" s="28"/>
      <c r="H573" s="17"/>
      <c r="I573" s="18"/>
      <c r="J573" s="19"/>
      <c r="K573" s="28"/>
      <c r="L573" s="25"/>
      <c r="M573" s="28"/>
      <c r="N573" s="29"/>
      <c r="O573" s="29"/>
      <c r="P573" s="29"/>
      <c r="R573" s="30"/>
    </row>
    <row r="574" spans="2:18" x14ac:dyDescent="0.25">
      <c r="B574" s="18"/>
      <c r="C574" s="19"/>
      <c r="D574" s="19"/>
      <c r="E574" s="28"/>
      <c r="F574" s="25"/>
      <c r="G574" s="28"/>
      <c r="H574" s="17"/>
      <c r="I574" s="25"/>
      <c r="J574" s="25"/>
      <c r="K574" s="28"/>
      <c r="L574" s="25"/>
      <c r="M574" s="28"/>
      <c r="N574" s="29"/>
      <c r="O574" s="29"/>
      <c r="P574" s="29"/>
      <c r="R574" s="30"/>
    </row>
    <row r="575" spans="2:18" x14ac:dyDescent="0.25">
      <c r="B575" s="26"/>
      <c r="C575" s="39"/>
      <c r="D575" s="39"/>
      <c r="E575" s="28"/>
      <c r="F575" s="25"/>
      <c r="G575" s="28"/>
      <c r="H575" s="17"/>
      <c r="I575" s="25"/>
      <c r="J575" s="25"/>
      <c r="K575" s="28"/>
      <c r="L575" s="25"/>
      <c r="M575" s="28"/>
      <c r="N575" s="29"/>
      <c r="O575" s="29"/>
      <c r="P575" s="29"/>
      <c r="R575" s="30"/>
    </row>
    <row r="576" spans="2:18" x14ac:dyDescent="0.25">
      <c r="B576" s="26"/>
      <c r="C576" s="39"/>
      <c r="D576" s="39"/>
      <c r="E576" s="28"/>
      <c r="F576" s="25"/>
      <c r="G576" s="28"/>
      <c r="H576" s="17"/>
      <c r="I576" s="25"/>
      <c r="J576" s="35"/>
      <c r="K576" s="28"/>
      <c r="L576" s="25"/>
      <c r="M576" s="28"/>
      <c r="O576" s="33"/>
      <c r="P576" s="33"/>
    </row>
    <row r="577" spans="2:18" x14ac:dyDescent="0.25">
      <c r="B577" s="26"/>
      <c r="C577" s="39"/>
      <c r="D577" s="39"/>
      <c r="E577" s="28"/>
      <c r="F577" s="25"/>
      <c r="G577" s="28"/>
      <c r="H577" s="17"/>
      <c r="I577" s="26"/>
      <c r="J577" s="26"/>
      <c r="K577" s="28"/>
      <c r="L577" s="25"/>
      <c r="M577" s="28"/>
      <c r="O577" s="23"/>
      <c r="P577" s="23"/>
    </row>
    <row r="578" spans="2:18" x14ac:dyDescent="0.25">
      <c r="B578" s="26"/>
      <c r="C578" s="39"/>
      <c r="D578" s="39"/>
      <c r="E578" s="28"/>
      <c r="F578" s="25"/>
      <c r="G578" s="28"/>
      <c r="I578" s="26"/>
      <c r="J578" s="26"/>
      <c r="K578" s="28"/>
      <c r="L578" s="25"/>
      <c r="M578" s="28"/>
      <c r="O578" s="23"/>
      <c r="P578" s="23"/>
    </row>
    <row r="579" spans="2:18" x14ac:dyDescent="0.25">
      <c r="B579" s="26"/>
      <c r="C579" s="39"/>
      <c r="D579" s="39"/>
      <c r="E579" s="28"/>
      <c r="F579" s="25"/>
      <c r="G579" s="28"/>
      <c r="I579" s="26"/>
      <c r="J579" s="26"/>
      <c r="K579" s="28"/>
      <c r="L579" s="25"/>
      <c r="M579" s="28"/>
      <c r="N579" s="23"/>
      <c r="O579" s="23"/>
      <c r="P579" s="23"/>
    </row>
    <row r="580" spans="2:18" x14ac:dyDescent="0.25">
      <c r="B580" s="26"/>
      <c r="C580" s="39"/>
      <c r="D580" s="39"/>
      <c r="E580" s="28"/>
      <c r="F580" s="25"/>
      <c r="G580" s="28"/>
      <c r="I580" s="26"/>
      <c r="J580" s="26"/>
      <c r="K580" s="28"/>
      <c r="L580" s="25"/>
      <c r="M580" s="28"/>
      <c r="N580" s="23"/>
      <c r="O580" s="23"/>
      <c r="P580" s="23"/>
    </row>
    <row r="581" spans="2:18" x14ac:dyDescent="0.25">
      <c r="B581" s="26"/>
      <c r="C581" s="39"/>
      <c r="D581" s="39"/>
      <c r="E581" s="28"/>
      <c r="F581" s="25"/>
      <c r="G581" s="28"/>
      <c r="I581" s="26"/>
      <c r="J581" s="26"/>
      <c r="K581" s="28"/>
      <c r="L581" s="25"/>
      <c r="M581" s="28"/>
      <c r="N581" s="23"/>
      <c r="O581" s="23"/>
      <c r="P581" s="23"/>
    </row>
    <row r="582" spans="2:18" x14ac:dyDescent="0.25">
      <c r="B582" s="26"/>
      <c r="C582" s="39"/>
      <c r="D582" s="39"/>
      <c r="E582" s="28"/>
      <c r="F582" s="25"/>
      <c r="G582" s="28"/>
      <c r="H582" s="28"/>
      <c r="I582" s="26"/>
      <c r="J582" s="26"/>
      <c r="K582" s="28"/>
      <c r="L582" s="25"/>
      <c r="M582" s="28"/>
      <c r="N582" s="23"/>
      <c r="O582" s="23"/>
      <c r="P582" s="23"/>
    </row>
    <row r="583" spans="2:18" x14ac:dyDescent="0.25">
      <c r="B583" s="26"/>
      <c r="C583" s="39"/>
      <c r="D583" s="39"/>
      <c r="E583" s="28"/>
      <c r="F583" s="25"/>
      <c r="G583" s="28"/>
      <c r="H583" s="28"/>
      <c r="I583" s="26"/>
      <c r="J583" s="26"/>
      <c r="K583" s="28"/>
      <c r="L583" s="25"/>
      <c r="M583" s="28"/>
      <c r="N583" s="33"/>
      <c r="O583" s="23"/>
      <c r="P583" s="23"/>
    </row>
    <row r="584" spans="2:18" x14ac:dyDescent="0.25">
      <c r="B584" s="26"/>
      <c r="C584" s="39"/>
      <c r="D584" s="39"/>
      <c r="E584" s="28"/>
      <c r="F584" s="25"/>
      <c r="G584" s="28"/>
      <c r="H584" s="28"/>
      <c r="I584" s="26"/>
      <c r="J584" s="26"/>
      <c r="K584" s="28"/>
      <c r="L584" s="25"/>
      <c r="M584" s="28"/>
      <c r="N584" s="29"/>
      <c r="O584" s="29"/>
      <c r="P584" s="29"/>
      <c r="R584" s="30"/>
    </row>
    <row r="585" spans="2:18" ht="15" x14ac:dyDescent="0.25">
      <c r="B585" s="26"/>
      <c r="C585" s="39"/>
      <c r="D585" s="39"/>
      <c r="E585" s="28"/>
      <c r="F585" s="25"/>
      <c r="G585" s="28"/>
      <c r="H585" s="28"/>
      <c r="I585" s="28"/>
      <c r="J585" s="22"/>
      <c r="K585" s="22"/>
      <c r="L585" s="36"/>
      <c r="M585" s="36"/>
      <c r="N585" s="29"/>
      <c r="O585" s="29"/>
      <c r="P585" s="29"/>
      <c r="R585" s="30"/>
    </row>
    <row r="586" spans="2:18" x14ac:dyDescent="0.25">
      <c r="B586" s="26"/>
      <c r="C586" s="39"/>
      <c r="D586" s="39"/>
      <c r="E586" s="28"/>
      <c r="F586" s="25"/>
      <c r="G586" s="28"/>
      <c r="H586" s="25"/>
      <c r="I586" s="25"/>
      <c r="J586" s="25"/>
      <c r="K586" s="28"/>
      <c r="L586" s="25"/>
      <c r="M586" s="28"/>
      <c r="N586" s="29"/>
      <c r="O586" s="29"/>
      <c r="P586" s="29"/>
      <c r="R586" s="30"/>
    </row>
    <row r="588" spans="2:18" ht="15" x14ac:dyDescent="0.25">
      <c r="B588" s="17"/>
      <c r="C588" s="17"/>
      <c r="D588" s="77"/>
      <c r="E588" s="77"/>
      <c r="J588" s="22"/>
      <c r="K588" s="22"/>
      <c r="L588" s="22"/>
      <c r="M588" s="22"/>
      <c r="N588" s="23"/>
      <c r="O588" s="23"/>
      <c r="P588" s="23"/>
    </row>
    <row r="589" spans="2:18" x14ac:dyDescent="0.25">
      <c r="B589" s="78"/>
      <c r="C589" s="78"/>
      <c r="D589" s="78"/>
      <c r="E589" s="78"/>
      <c r="F589" s="78"/>
      <c r="G589" s="78"/>
      <c r="I589" s="78"/>
      <c r="J589" s="78"/>
      <c r="K589" s="78"/>
      <c r="L589" s="78"/>
      <c r="M589" s="78"/>
      <c r="N589" s="24"/>
      <c r="O589" s="24"/>
      <c r="P589" s="29"/>
    </row>
    <row r="590" spans="2:18" x14ac:dyDescent="0.25">
      <c r="B590" s="18"/>
      <c r="C590" s="19"/>
      <c r="D590" s="19"/>
      <c r="E590" s="25"/>
      <c r="F590" s="25"/>
      <c r="G590" s="25"/>
      <c r="H590" s="25"/>
      <c r="I590" s="26"/>
      <c r="J590" s="27"/>
      <c r="K590" s="28"/>
      <c r="L590" s="25"/>
      <c r="M590" s="28"/>
      <c r="N590" s="29"/>
      <c r="O590" s="29"/>
      <c r="P590" s="29"/>
      <c r="R590" s="30"/>
    </row>
    <row r="591" spans="2:18" x14ac:dyDescent="0.25">
      <c r="B591" s="18"/>
      <c r="C591" s="19"/>
      <c r="D591" s="19"/>
      <c r="E591" s="28"/>
      <c r="F591" s="25"/>
      <c r="G591" s="28"/>
      <c r="H591" s="25"/>
      <c r="I591" s="30"/>
      <c r="J591" s="30"/>
      <c r="K591" s="28"/>
      <c r="L591" s="25"/>
      <c r="M591" s="28"/>
      <c r="N591" s="29"/>
      <c r="O591" s="29"/>
      <c r="P591" s="29"/>
      <c r="Q591" s="31"/>
      <c r="R591" s="30"/>
    </row>
    <row r="592" spans="2:18" x14ac:dyDescent="0.25">
      <c r="B592" s="18"/>
      <c r="C592" s="19"/>
      <c r="D592" s="19"/>
      <c r="E592" s="28"/>
      <c r="F592" s="25"/>
      <c r="G592" s="28"/>
      <c r="H592" s="25"/>
      <c r="I592" s="30"/>
      <c r="J592" s="30"/>
      <c r="K592" s="28"/>
      <c r="L592" s="25"/>
      <c r="M592" s="28"/>
      <c r="N592" s="29"/>
      <c r="O592" s="29"/>
      <c r="P592" s="29"/>
      <c r="Q592" s="31"/>
      <c r="R592" s="30"/>
    </row>
    <row r="593" spans="2:18" x14ac:dyDescent="0.25">
      <c r="B593" s="18"/>
      <c r="C593" s="19"/>
      <c r="E593" s="28"/>
      <c r="F593" s="25"/>
      <c r="G593" s="28"/>
      <c r="H593" s="25"/>
      <c r="I593" s="30"/>
      <c r="J593" s="30"/>
      <c r="K593" s="28"/>
      <c r="L593" s="25"/>
      <c r="M593" s="28"/>
      <c r="N593" s="29"/>
      <c r="O593" s="29"/>
      <c r="P593" s="29"/>
      <c r="Q593" s="31"/>
      <c r="R593" s="30"/>
    </row>
    <row r="594" spans="2:18" x14ac:dyDescent="0.25">
      <c r="B594" s="18"/>
      <c r="C594" s="19"/>
      <c r="D594" s="19"/>
      <c r="E594" s="28"/>
      <c r="F594" s="25"/>
      <c r="G594" s="28"/>
      <c r="H594" s="25"/>
      <c r="I594" s="30"/>
      <c r="J594" s="30"/>
      <c r="K594" s="28"/>
      <c r="L594" s="25"/>
      <c r="M594" s="28"/>
      <c r="N594" s="29"/>
      <c r="O594" s="29"/>
      <c r="P594" s="29"/>
      <c r="Q594" s="31"/>
      <c r="R594" s="30"/>
    </row>
    <row r="595" spans="2:18" x14ac:dyDescent="0.25">
      <c r="B595" s="18"/>
      <c r="C595" s="19"/>
      <c r="D595" s="19"/>
      <c r="E595" s="28"/>
      <c r="F595" s="25"/>
      <c r="G595" s="28"/>
      <c r="H595" s="25"/>
      <c r="I595" s="30"/>
      <c r="J595" s="30"/>
      <c r="K595" s="28"/>
      <c r="L595" s="25"/>
      <c r="M595" s="28"/>
      <c r="N595" s="29"/>
      <c r="O595" s="29"/>
      <c r="P595" s="29"/>
      <c r="Q595" s="31"/>
      <c r="R595" s="30"/>
    </row>
    <row r="596" spans="2:18" x14ac:dyDescent="0.25">
      <c r="B596" s="18"/>
      <c r="C596" s="19"/>
      <c r="D596" s="19"/>
      <c r="E596" s="28"/>
      <c r="F596" s="25"/>
      <c r="G596" s="28"/>
      <c r="I596" s="30"/>
      <c r="J596" s="30"/>
      <c r="K596" s="28"/>
      <c r="L596" s="25"/>
      <c r="M596" s="28"/>
      <c r="N596" s="29"/>
      <c r="O596" s="29"/>
      <c r="P596" s="29"/>
      <c r="Q596" s="31"/>
      <c r="R596" s="30"/>
    </row>
    <row r="597" spans="2:18" x14ac:dyDescent="0.25">
      <c r="B597" s="18"/>
      <c r="C597" s="19"/>
      <c r="E597" s="28"/>
      <c r="F597" s="25"/>
      <c r="G597" s="28"/>
      <c r="I597" s="30"/>
      <c r="J597" s="30"/>
      <c r="K597" s="28"/>
      <c r="L597" s="25"/>
      <c r="M597" s="28"/>
      <c r="N597" s="29"/>
      <c r="O597" s="29"/>
      <c r="P597" s="29"/>
      <c r="Q597" s="31"/>
      <c r="R597" s="30"/>
    </row>
    <row r="598" spans="2:18" x14ac:dyDescent="0.25">
      <c r="B598" s="18"/>
      <c r="C598" s="19"/>
      <c r="D598" s="19"/>
      <c r="E598" s="28"/>
      <c r="F598" s="25"/>
      <c r="G598" s="28"/>
      <c r="I598" s="18"/>
      <c r="J598" s="19"/>
      <c r="K598" s="28"/>
      <c r="L598" s="25"/>
      <c r="M598" s="28"/>
      <c r="N598" s="33"/>
      <c r="O598" s="33"/>
      <c r="P598" s="33"/>
      <c r="Q598" s="31"/>
      <c r="R598" s="30"/>
    </row>
    <row r="599" spans="2:18" x14ac:dyDescent="0.25">
      <c r="B599" s="18"/>
      <c r="C599" s="19"/>
      <c r="D599" s="19"/>
      <c r="E599" s="28"/>
      <c r="F599" s="25"/>
      <c r="G599" s="28"/>
      <c r="H599" s="25"/>
      <c r="I599" s="18"/>
      <c r="J599" s="19"/>
      <c r="K599" s="28"/>
      <c r="L599" s="25"/>
      <c r="M599" s="28"/>
      <c r="N599" s="29"/>
      <c r="O599" s="29"/>
      <c r="P599" s="29"/>
      <c r="Q599" s="31"/>
      <c r="R599" s="30"/>
    </row>
    <row r="600" spans="2:18" x14ac:dyDescent="0.25">
      <c r="B600" s="18"/>
      <c r="C600" s="19"/>
      <c r="D600" s="19"/>
      <c r="E600" s="28"/>
      <c r="F600" s="25"/>
      <c r="G600" s="28"/>
      <c r="H600" s="25"/>
      <c r="I600" s="18"/>
      <c r="J600" s="19"/>
      <c r="K600" s="28"/>
      <c r="L600" s="25"/>
      <c r="M600" s="28"/>
      <c r="N600" s="33"/>
      <c r="O600" s="33"/>
      <c r="P600" s="33"/>
      <c r="Q600" s="31"/>
      <c r="R600" s="30"/>
    </row>
    <row r="601" spans="2:18" x14ac:dyDescent="0.25">
      <c r="B601" s="18"/>
      <c r="C601" s="19"/>
      <c r="E601" s="28"/>
      <c r="F601" s="25"/>
      <c r="G601" s="28"/>
      <c r="H601" s="25"/>
      <c r="I601" s="18"/>
      <c r="J601" s="19"/>
      <c r="K601" s="28"/>
      <c r="L601" s="25"/>
      <c r="M601" s="28"/>
      <c r="N601" s="33"/>
      <c r="O601" s="33"/>
      <c r="P601" s="33"/>
      <c r="Q601" s="31"/>
      <c r="R601" s="30"/>
    </row>
    <row r="602" spans="2:18" x14ac:dyDescent="0.25">
      <c r="B602" s="18"/>
      <c r="C602" s="19"/>
      <c r="D602" s="19"/>
      <c r="E602" s="28"/>
      <c r="F602" s="25"/>
      <c r="G602" s="28"/>
      <c r="H602" s="25"/>
      <c r="I602" s="66"/>
      <c r="J602" s="67"/>
      <c r="K602" s="28"/>
      <c r="L602" s="25"/>
      <c r="M602" s="28"/>
      <c r="N602" s="29"/>
      <c r="O602" s="29"/>
      <c r="P602" s="29"/>
      <c r="R602" s="30"/>
    </row>
    <row r="603" spans="2:18" x14ac:dyDescent="0.25">
      <c r="B603" s="18"/>
      <c r="C603" s="19"/>
      <c r="D603" s="19"/>
      <c r="E603" s="28"/>
      <c r="F603" s="25"/>
      <c r="G603" s="28"/>
      <c r="H603" s="17"/>
      <c r="I603" s="68"/>
      <c r="J603" s="69"/>
      <c r="K603" s="28"/>
      <c r="L603" s="25"/>
      <c r="M603" s="28"/>
      <c r="N603" s="29"/>
      <c r="O603" s="29"/>
      <c r="P603" s="29"/>
      <c r="R603" s="30"/>
    </row>
    <row r="604" spans="2:18" x14ac:dyDescent="0.25">
      <c r="B604" s="18"/>
      <c r="C604" s="19"/>
      <c r="D604" s="19"/>
      <c r="E604" s="28"/>
      <c r="F604" s="25"/>
      <c r="G604" s="28"/>
      <c r="H604" s="17"/>
      <c r="I604" s="66"/>
      <c r="J604" s="67"/>
      <c r="K604" s="28"/>
      <c r="L604" s="25"/>
      <c r="M604" s="28"/>
      <c r="N604" s="29"/>
      <c r="O604" s="29"/>
      <c r="P604" s="29"/>
      <c r="R604" s="30"/>
    </row>
    <row r="605" spans="2:18" x14ac:dyDescent="0.25">
      <c r="B605" s="26"/>
      <c r="C605" s="39"/>
      <c r="E605" s="28"/>
      <c r="F605" s="25"/>
      <c r="G605" s="28"/>
      <c r="H605" s="17"/>
      <c r="I605" s="66"/>
      <c r="J605" s="70"/>
      <c r="K605" s="28"/>
      <c r="L605" s="25"/>
      <c r="M605" s="28"/>
      <c r="N605" s="29"/>
      <c r="O605" s="29"/>
      <c r="P605" s="29"/>
      <c r="R605" s="30"/>
    </row>
    <row r="606" spans="2:18" x14ac:dyDescent="0.25">
      <c r="B606" s="26"/>
      <c r="C606" s="39"/>
      <c r="D606" s="39"/>
      <c r="E606" s="28"/>
      <c r="F606" s="25"/>
      <c r="G606" s="28"/>
      <c r="H606" s="17"/>
      <c r="I606" s="18"/>
      <c r="J606" s="19"/>
      <c r="K606" s="28"/>
      <c r="L606" s="25"/>
      <c r="M606" s="28"/>
      <c r="O606" s="33"/>
      <c r="P606" s="33"/>
    </row>
    <row r="607" spans="2:18" x14ac:dyDescent="0.25">
      <c r="B607" s="26"/>
      <c r="C607" s="39"/>
      <c r="D607" s="39"/>
      <c r="E607" s="28"/>
      <c r="F607" s="25"/>
      <c r="G607" s="28"/>
      <c r="H607" s="17"/>
      <c r="I607" s="18"/>
      <c r="J607" s="19"/>
      <c r="K607" s="28"/>
      <c r="L607" s="25"/>
      <c r="M607" s="28"/>
      <c r="O607" s="23"/>
      <c r="P607" s="23"/>
    </row>
    <row r="608" spans="2:18" x14ac:dyDescent="0.25">
      <c r="B608" s="26"/>
      <c r="C608" s="39"/>
      <c r="D608" s="39"/>
      <c r="E608" s="28"/>
      <c r="F608" s="25"/>
      <c r="G608" s="28"/>
      <c r="I608" s="18"/>
      <c r="J608" s="19"/>
      <c r="K608" s="28"/>
      <c r="L608" s="25"/>
      <c r="M608" s="28"/>
      <c r="O608" s="23"/>
      <c r="P608" s="23"/>
    </row>
    <row r="609" spans="2:18" x14ac:dyDescent="0.25">
      <c r="B609" s="26"/>
      <c r="C609" s="39"/>
      <c r="D609" s="39"/>
      <c r="E609" s="28"/>
      <c r="F609" s="25"/>
      <c r="G609" s="28"/>
      <c r="I609" s="26"/>
      <c r="J609" s="26"/>
      <c r="K609" s="28"/>
      <c r="L609" s="25"/>
      <c r="M609" s="28"/>
      <c r="N609" s="23"/>
      <c r="O609" s="23"/>
      <c r="P609" s="23"/>
    </row>
    <row r="610" spans="2:18" x14ac:dyDescent="0.25">
      <c r="B610" s="26"/>
      <c r="C610" s="39"/>
      <c r="D610" s="39"/>
      <c r="E610" s="28"/>
      <c r="F610" s="25"/>
      <c r="G610" s="28"/>
      <c r="I610" s="26"/>
      <c r="J610" s="26"/>
      <c r="K610" s="28"/>
      <c r="L610" s="25"/>
      <c r="M610" s="28"/>
      <c r="N610" s="23"/>
      <c r="O610" s="23"/>
      <c r="P610" s="23"/>
    </row>
    <row r="611" spans="2:18" x14ac:dyDescent="0.25">
      <c r="B611" s="26"/>
      <c r="C611" s="39"/>
      <c r="D611" s="39"/>
      <c r="E611" s="28"/>
      <c r="F611" s="25"/>
      <c r="G611" s="28"/>
      <c r="I611" s="26"/>
      <c r="J611" s="26"/>
      <c r="K611" s="28"/>
      <c r="L611" s="25"/>
      <c r="M611" s="28"/>
      <c r="N611" s="23"/>
      <c r="O611" s="23"/>
      <c r="P611" s="23"/>
    </row>
    <row r="612" spans="2:18" x14ac:dyDescent="0.25">
      <c r="B612" s="26"/>
      <c r="C612" s="39"/>
      <c r="D612" s="39"/>
      <c r="E612" s="28"/>
      <c r="F612" s="25"/>
      <c r="G612" s="28"/>
      <c r="H612" s="28"/>
      <c r="I612" s="26"/>
      <c r="J612" s="26"/>
      <c r="K612" s="28"/>
      <c r="L612" s="25"/>
      <c r="M612" s="28"/>
      <c r="N612" s="23"/>
      <c r="O612" s="23"/>
      <c r="P612" s="23"/>
    </row>
    <row r="613" spans="2:18" x14ac:dyDescent="0.25">
      <c r="B613" s="26"/>
      <c r="C613" s="39"/>
      <c r="D613" s="39"/>
      <c r="E613" s="28"/>
      <c r="F613" s="25"/>
      <c r="G613" s="28"/>
      <c r="H613" s="28"/>
      <c r="I613" s="26"/>
      <c r="J613" s="26"/>
      <c r="K613" s="28"/>
      <c r="L613" s="25"/>
      <c r="M613" s="28"/>
      <c r="N613" s="33"/>
      <c r="O613" s="23"/>
      <c r="P613" s="23"/>
    </row>
    <row r="614" spans="2:18" x14ac:dyDescent="0.25">
      <c r="B614" s="26"/>
      <c r="C614" s="39"/>
      <c r="D614" s="39"/>
      <c r="E614" s="28"/>
      <c r="F614" s="25"/>
      <c r="G614" s="28"/>
      <c r="H614" s="28"/>
      <c r="I614" s="26"/>
      <c r="J614" s="26"/>
      <c r="K614" s="28"/>
      <c r="L614" s="25"/>
      <c r="M614" s="28"/>
      <c r="N614" s="29"/>
      <c r="O614" s="29"/>
      <c r="P614" s="29"/>
      <c r="R614" s="30"/>
    </row>
    <row r="615" spans="2:18" ht="15" x14ac:dyDescent="0.25">
      <c r="B615" s="26"/>
      <c r="C615" s="39"/>
      <c r="D615" s="39"/>
      <c r="E615" s="28"/>
      <c r="F615" s="25"/>
      <c r="G615" s="28"/>
      <c r="H615" s="28"/>
      <c r="I615" s="28"/>
      <c r="J615" s="22"/>
      <c r="K615" s="22"/>
      <c r="L615" s="36"/>
      <c r="M615" s="36"/>
      <c r="N615" s="29"/>
      <c r="O615" s="29"/>
      <c r="P615" s="29"/>
      <c r="R615" s="30"/>
    </row>
    <row r="616" spans="2:18" x14ac:dyDescent="0.25">
      <c r="B616" s="26"/>
      <c r="C616" s="39"/>
      <c r="D616" s="39"/>
      <c r="E616" s="28"/>
      <c r="F616" s="25"/>
      <c r="G616" s="28"/>
      <c r="H616" s="25"/>
      <c r="I616" s="25"/>
      <c r="J616" s="25"/>
      <c r="K616" s="28"/>
      <c r="L616" s="25"/>
      <c r="M616" s="28"/>
      <c r="N616" s="29"/>
      <c r="O616" s="29"/>
      <c r="P616" s="29"/>
      <c r="R616" s="30"/>
    </row>
    <row r="618" spans="2:18" ht="15" x14ac:dyDescent="0.25">
      <c r="B618" s="17"/>
      <c r="C618" s="17"/>
      <c r="D618" s="77"/>
      <c r="E618" s="77"/>
      <c r="J618" s="22"/>
      <c r="K618" s="22"/>
      <c r="L618" s="22"/>
      <c r="M618" s="22"/>
      <c r="N618" s="23"/>
      <c r="O618" s="23"/>
      <c r="P618" s="23"/>
    </row>
    <row r="619" spans="2:18" x14ac:dyDescent="0.25">
      <c r="B619" s="78"/>
      <c r="C619" s="78"/>
      <c r="D619" s="78"/>
      <c r="E619" s="78"/>
      <c r="F619" s="78"/>
      <c r="G619" s="78"/>
      <c r="I619" s="78"/>
      <c r="J619" s="78"/>
      <c r="K619" s="78"/>
      <c r="L619" s="78"/>
      <c r="M619" s="78"/>
      <c r="N619" s="24"/>
      <c r="O619" s="24"/>
      <c r="P619" s="29"/>
    </row>
    <row r="620" spans="2:18" x14ac:dyDescent="0.25">
      <c r="B620" s="18"/>
      <c r="C620" s="19"/>
      <c r="D620" s="19"/>
      <c r="E620" s="25"/>
      <c r="F620" s="25"/>
      <c r="G620" s="25"/>
      <c r="H620" s="25"/>
      <c r="I620" s="26"/>
      <c r="J620" s="27"/>
      <c r="K620" s="28"/>
      <c r="L620" s="25"/>
      <c r="M620" s="28"/>
      <c r="N620" s="29"/>
      <c r="O620" s="29"/>
      <c r="P620" s="29"/>
      <c r="R620" s="30"/>
    </row>
    <row r="621" spans="2:18" x14ac:dyDescent="0.25">
      <c r="B621" s="18"/>
      <c r="C621" s="19"/>
      <c r="D621" s="19"/>
      <c r="E621" s="28"/>
      <c r="F621" s="25"/>
      <c r="G621" s="28"/>
      <c r="H621" s="25"/>
      <c r="I621" s="30"/>
      <c r="J621" s="30"/>
      <c r="K621" s="28"/>
      <c r="L621" s="25"/>
      <c r="M621" s="28"/>
      <c r="N621" s="29"/>
      <c r="O621" s="29"/>
      <c r="P621" s="29"/>
      <c r="Q621" s="31"/>
      <c r="R621" s="30"/>
    </row>
    <row r="622" spans="2:18" x14ac:dyDescent="0.25">
      <c r="B622" s="18"/>
      <c r="C622" s="19"/>
      <c r="D622" s="19"/>
      <c r="E622" s="28"/>
      <c r="F622" s="25"/>
      <c r="G622" s="28"/>
      <c r="H622" s="25"/>
      <c r="I622" s="30"/>
      <c r="J622" s="30"/>
      <c r="K622" s="28"/>
      <c r="L622" s="25"/>
      <c r="M622" s="28"/>
      <c r="N622" s="29"/>
      <c r="O622" s="29"/>
      <c r="P622" s="29"/>
      <c r="Q622" s="31"/>
      <c r="R622" s="30"/>
    </row>
    <row r="623" spans="2:18" x14ac:dyDescent="0.25">
      <c r="B623" s="18"/>
      <c r="C623" s="19"/>
      <c r="E623" s="28"/>
      <c r="F623" s="25"/>
      <c r="G623" s="28"/>
      <c r="H623" s="25"/>
      <c r="I623" s="30"/>
      <c r="J623" s="30"/>
      <c r="K623" s="28"/>
      <c r="L623" s="25"/>
      <c r="M623" s="28"/>
      <c r="N623" s="29"/>
      <c r="O623" s="29"/>
      <c r="P623" s="29"/>
      <c r="Q623" s="31"/>
      <c r="R623" s="30"/>
    </row>
    <row r="624" spans="2:18" x14ac:dyDescent="0.25">
      <c r="B624" s="18"/>
      <c r="C624" s="19"/>
      <c r="D624" s="19"/>
      <c r="E624" s="28"/>
      <c r="F624" s="25"/>
      <c r="G624" s="28"/>
      <c r="H624" s="25"/>
      <c r="I624" s="30"/>
      <c r="J624" s="30"/>
      <c r="K624" s="28"/>
      <c r="L624" s="25"/>
      <c r="M624" s="28"/>
      <c r="N624" s="29"/>
      <c r="O624" s="29"/>
      <c r="P624" s="29"/>
      <c r="Q624" s="31"/>
      <c r="R624" s="30"/>
    </row>
    <row r="625" spans="2:18" x14ac:dyDescent="0.25">
      <c r="B625" s="18"/>
      <c r="C625" s="19"/>
      <c r="D625" s="19"/>
      <c r="E625" s="28"/>
      <c r="F625" s="25"/>
      <c r="G625" s="28"/>
      <c r="H625" s="25"/>
      <c r="I625" s="30"/>
      <c r="J625" s="30"/>
      <c r="K625" s="28"/>
      <c r="L625" s="25"/>
      <c r="M625" s="28"/>
      <c r="N625" s="29"/>
      <c r="O625" s="29"/>
      <c r="P625" s="29"/>
      <c r="Q625" s="31"/>
      <c r="R625" s="30"/>
    </row>
    <row r="626" spans="2:18" x14ac:dyDescent="0.25">
      <c r="B626" s="18"/>
      <c r="C626" s="19"/>
      <c r="D626" s="19"/>
      <c r="E626" s="28"/>
      <c r="F626" s="25"/>
      <c r="G626" s="28"/>
      <c r="I626" s="30"/>
      <c r="J626" s="30"/>
      <c r="K626" s="28"/>
      <c r="L626" s="25"/>
      <c r="M626" s="28"/>
      <c r="N626" s="29"/>
      <c r="O626" s="29"/>
      <c r="P626" s="29"/>
      <c r="Q626" s="31"/>
      <c r="R626" s="30"/>
    </row>
    <row r="627" spans="2:18" x14ac:dyDescent="0.25">
      <c r="B627" s="18"/>
      <c r="C627" s="19"/>
      <c r="E627" s="28"/>
      <c r="F627" s="25"/>
      <c r="G627" s="28"/>
      <c r="I627" s="30"/>
      <c r="J627" s="30"/>
      <c r="K627" s="28"/>
      <c r="L627" s="25"/>
      <c r="M627" s="28"/>
      <c r="N627" s="29"/>
      <c r="O627" s="29"/>
      <c r="P627" s="29"/>
      <c r="Q627" s="31"/>
      <c r="R627" s="30"/>
    </row>
    <row r="628" spans="2:18" x14ac:dyDescent="0.25">
      <c r="B628" s="18"/>
      <c r="C628" s="19"/>
      <c r="D628" s="19"/>
      <c r="E628" s="28"/>
      <c r="F628" s="25"/>
      <c r="G628" s="28"/>
      <c r="I628" s="30"/>
      <c r="J628" s="30"/>
      <c r="K628" s="28"/>
      <c r="L628" s="25"/>
      <c r="M628" s="28"/>
      <c r="N628" s="33"/>
      <c r="O628" s="33"/>
      <c r="P628" s="33"/>
      <c r="Q628" s="31"/>
      <c r="R628" s="30"/>
    </row>
    <row r="629" spans="2:18" x14ac:dyDescent="0.25">
      <c r="B629" s="18"/>
      <c r="C629" s="19"/>
      <c r="D629" s="19"/>
      <c r="E629" s="28"/>
      <c r="F629" s="25"/>
      <c r="G629" s="28"/>
      <c r="H629" s="25"/>
      <c r="I629" s="18"/>
      <c r="J629" s="19"/>
      <c r="K629" s="28"/>
      <c r="L629" s="25"/>
      <c r="M629" s="28"/>
      <c r="N629" s="29"/>
      <c r="O629" s="29"/>
      <c r="P629" s="29"/>
      <c r="Q629" s="31"/>
      <c r="R629" s="30"/>
    </row>
    <row r="630" spans="2:18" x14ac:dyDescent="0.25">
      <c r="B630" s="18"/>
      <c r="C630" s="19"/>
      <c r="D630" s="19"/>
      <c r="E630" s="28"/>
      <c r="F630" s="25"/>
      <c r="G630" s="28"/>
      <c r="H630" s="25"/>
      <c r="I630" s="18"/>
      <c r="J630" s="19"/>
      <c r="K630" s="28"/>
      <c r="L630" s="25"/>
      <c r="M630" s="28"/>
      <c r="N630" s="33"/>
      <c r="O630" s="33"/>
      <c r="P630" s="33"/>
      <c r="Q630" s="31"/>
      <c r="R630" s="30"/>
    </row>
    <row r="631" spans="2:18" x14ac:dyDescent="0.25">
      <c r="B631" s="18"/>
      <c r="C631" s="19"/>
      <c r="E631" s="28"/>
      <c r="F631" s="25"/>
      <c r="G631" s="28"/>
      <c r="H631" s="25"/>
      <c r="I631" s="18"/>
      <c r="J631" s="19"/>
      <c r="K631" s="28"/>
      <c r="L631" s="25"/>
      <c r="M631" s="28"/>
      <c r="N631" s="33"/>
      <c r="O631" s="33"/>
      <c r="P631" s="33"/>
      <c r="Q631" s="31"/>
      <c r="R631" s="30"/>
    </row>
    <row r="632" spans="2:18" x14ac:dyDescent="0.25">
      <c r="B632" s="18"/>
      <c r="C632" s="19"/>
      <c r="D632" s="19"/>
      <c r="E632" s="28"/>
      <c r="F632" s="25"/>
      <c r="G632" s="28"/>
      <c r="H632" s="25"/>
      <c r="I632" s="66"/>
      <c r="J632" s="67"/>
      <c r="K632" s="28"/>
      <c r="L632" s="25"/>
      <c r="M632" s="28"/>
      <c r="N632" s="29"/>
      <c r="O632" s="29"/>
      <c r="P632" s="29"/>
      <c r="R632" s="30"/>
    </row>
    <row r="633" spans="2:18" x14ac:dyDescent="0.25">
      <c r="B633" s="18"/>
      <c r="C633" s="19"/>
      <c r="D633" s="19"/>
      <c r="E633" s="28"/>
      <c r="F633" s="25"/>
      <c r="G633" s="28"/>
      <c r="H633" s="17"/>
      <c r="I633" s="68"/>
      <c r="J633" s="69"/>
      <c r="K633" s="28"/>
      <c r="L633" s="25"/>
      <c r="M633" s="28"/>
      <c r="N633" s="29"/>
      <c r="O633" s="29"/>
      <c r="P633" s="29"/>
      <c r="R633" s="30"/>
    </row>
    <row r="634" spans="2:18" x14ac:dyDescent="0.25">
      <c r="B634" s="18"/>
      <c r="C634" s="19"/>
      <c r="E634" s="28"/>
      <c r="F634" s="25"/>
      <c r="G634" s="28"/>
      <c r="H634" s="17"/>
      <c r="I634" s="66"/>
      <c r="J634" s="67"/>
      <c r="K634" s="28"/>
      <c r="L634" s="25"/>
      <c r="M634" s="28"/>
      <c r="N634" s="29"/>
      <c r="O634" s="29"/>
      <c r="P634" s="29"/>
      <c r="R634" s="30"/>
    </row>
    <row r="635" spans="2:18" x14ac:dyDescent="0.25">
      <c r="B635" s="26"/>
      <c r="C635" s="39"/>
      <c r="D635" s="39"/>
      <c r="E635" s="28"/>
      <c r="F635" s="25"/>
      <c r="G635" s="28"/>
      <c r="H635" s="17"/>
      <c r="I635" s="66"/>
      <c r="J635" s="70"/>
      <c r="K635" s="28"/>
      <c r="L635" s="25"/>
      <c r="M635" s="28"/>
      <c r="N635" s="29"/>
      <c r="O635" s="29"/>
      <c r="P635" s="29"/>
      <c r="R635" s="30"/>
    </row>
    <row r="636" spans="2:18" x14ac:dyDescent="0.25">
      <c r="B636" s="26"/>
      <c r="C636" s="39"/>
      <c r="D636" s="39"/>
      <c r="E636" s="28"/>
      <c r="F636" s="25"/>
      <c r="G636" s="28"/>
      <c r="H636" s="17"/>
      <c r="I636" s="18"/>
      <c r="J636" s="19"/>
      <c r="K636" s="28"/>
      <c r="L636" s="25"/>
      <c r="M636" s="28"/>
      <c r="O636" s="33"/>
      <c r="P636" s="33"/>
    </row>
    <row r="637" spans="2:18" x14ac:dyDescent="0.25">
      <c r="B637" s="26"/>
      <c r="C637" s="39"/>
      <c r="D637" s="39"/>
      <c r="E637" s="28"/>
      <c r="F637" s="25"/>
      <c r="G637" s="28"/>
      <c r="H637" s="17"/>
      <c r="I637" s="18"/>
      <c r="J637" s="19"/>
      <c r="K637" s="28"/>
      <c r="L637" s="25"/>
      <c r="M637" s="28"/>
      <c r="O637" s="23"/>
      <c r="P637" s="23"/>
    </row>
    <row r="638" spans="2:18" x14ac:dyDescent="0.25">
      <c r="B638" s="26"/>
      <c r="C638" s="39"/>
      <c r="D638" s="39"/>
      <c r="E638" s="28"/>
      <c r="F638" s="25"/>
      <c r="G638" s="28"/>
      <c r="I638" s="26"/>
      <c r="J638" s="26"/>
      <c r="K638" s="28"/>
      <c r="L638" s="25"/>
      <c r="M638" s="28"/>
      <c r="O638" s="23"/>
      <c r="P638" s="23"/>
    </row>
    <row r="639" spans="2:18" x14ac:dyDescent="0.25">
      <c r="B639" s="26"/>
      <c r="C639" s="39"/>
      <c r="D639" s="39"/>
      <c r="E639" s="28"/>
      <c r="F639" s="25"/>
      <c r="G639" s="28"/>
      <c r="I639" s="26"/>
      <c r="J639" s="26"/>
      <c r="K639" s="28"/>
      <c r="L639" s="25"/>
      <c r="M639" s="28"/>
      <c r="N639" s="23"/>
      <c r="O639" s="23"/>
      <c r="P639" s="23"/>
    </row>
    <row r="640" spans="2:18" x14ac:dyDescent="0.25">
      <c r="B640" s="26"/>
      <c r="C640" s="39"/>
      <c r="D640" s="39"/>
      <c r="E640" s="28"/>
      <c r="F640" s="25"/>
      <c r="G640" s="28"/>
      <c r="I640" s="26"/>
      <c r="J640" s="26"/>
      <c r="K640" s="28"/>
      <c r="L640" s="25"/>
      <c r="M640" s="28"/>
      <c r="N640" s="23"/>
      <c r="O640" s="23"/>
      <c r="P640" s="23"/>
    </row>
    <row r="641" spans="2:18" x14ac:dyDescent="0.25">
      <c r="B641" s="26"/>
      <c r="C641" s="39"/>
      <c r="D641" s="39"/>
      <c r="E641" s="28"/>
      <c r="F641" s="25"/>
      <c r="G641" s="28"/>
      <c r="I641" s="26"/>
      <c r="J641" s="26"/>
      <c r="K641" s="28"/>
      <c r="L641" s="25"/>
      <c r="M641" s="28"/>
      <c r="N641" s="23"/>
      <c r="O641" s="23"/>
      <c r="P641" s="23"/>
    </row>
    <row r="642" spans="2:18" x14ac:dyDescent="0.25">
      <c r="B642" s="26"/>
      <c r="C642" s="39"/>
      <c r="D642" s="39"/>
      <c r="E642" s="28"/>
      <c r="F642" s="25"/>
      <c r="G642" s="28"/>
      <c r="H642" s="28"/>
      <c r="I642" s="26"/>
      <c r="J642" s="26"/>
      <c r="K642" s="28"/>
      <c r="L642" s="25"/>
      <c r="M642" s="28"/>
      <c r="N642" s="23"/>
      <c r="O642" s="23"/>
      <c r="P642" s="23"/>
    </row>
    <row r="643" spans="2:18" x14ac:dyDescent="0.25">
      <c r="B643" s="26"/>
      <c r="C643" s="39"/>
      <c r="D643" s="39"/>
      <c r="E643" s="28"/>
      <c r="F643" s="25"/>
      <c r="G643" s="28"/>
      <c r="H643" s="28"/>
      <c r="I643" s="26"/>
      <c r="J643" s="26"/>
      <c r="K643" s="28"/>
      <c r="L643" s="25"/>
      <c r="M643" s="28"/>
      <c r="N643" s="33"/>
      <c r="O643" s="23"/>
      <c r="P643" s="23"/>
    </row>
    <row r="644" spans="2:18" x14ac:dyDescent="0.25">
      <c r="B644" s="26"/>
      <c r="C644" s="39"/>
      <c r="D644" s="39"/>
      <c r="E644" s="28"/>
      <c r="F644" s="25"/>
      <c r="G644" s="28"/>
      <c r="H644" s="28"/>
      <c r="I644" s="26"/>
      <c r="J644" s="26"/>
      <c r="K644" s="28"/>
      <c r="L644" s="25"/>
      <c r="M644" s="28"/>
      <c r="N644" s="29"/>
      <c r="O644" s="29"/>
      <c r="P644" s="29"/>
      <c r="R644" s="30"/>
    </row>
    <row r="645" spans="2:18" ht="15" x14ac:dyDescent="0.25">
      <c r="B645" s="26"/>
      <c r="C645" s="39"/>
      <c r="D645" s="39"/>
      <c r="E645" s="28"/>
      <c r="F645" s="25"/>
      <c r="G645" s="28"/>
      <c r="H645" s="28"/>
      <c r="I645" s="28"/>
      <c r="J645" s="22"/>
      <c r="K645" s="22"/>
      <c r="L645" s="25"/>
      <c r="M645" s="25"/>
      <c r="N645" s="29"/>
      <c r="O645" s="29"/>
      <c r="P645" s="29"/>
      <c r="R645" s="30"/>
    </row>
    <row r="646" spans="2:18" x14ac:dyDescent="0.25">
      <c r="B646" s="26"/>
      <c r="C646" s="39"/>
      <c r="D646" s="39"/>
      <c r="E646" s="28"/>
      <c r="F646" s="25"/>
      <c r="G646" s="28"/>
      <c r="H646" s="25"/>
      <c r="I646" s="25"/>
      <c r="J646" s="25"/>
      <c r="K646" s="28"/>
      <c r="L646" s="25"/>
      <c r="M646" s="28"/>
      <c r="N646" s="29"/>
      <c r="O646" s="29"/>
      <c r="P646" s="29"/>
      <c r="R646" s="30"/>
    </row>
    <row r="648" spans="2:18" ht="15" x14ac:dyDescent="0.25">
      <c r="B648" s="17"/>
      <c r="C648" s="17"/>
      <c r="D648" s="77"/>
      <c r="E648" s="77"/>
      <c r="J648" s="22"/>
      <c r="K648" s="22"/>
      <c r="L648" s="22"/>
      <c r="M648" s="22"/>
      <c r="N648" s="23"/>
      <c r="O648" s="23"/>
      <c r="P648" s="23"/>
    </row>
    <row r="649" spans="2:18" x14ac:dyDescent="0.25">
      <c r="B649" s="78"/>
      <c r="C649" s="78"/>
      <c r="D649" s="78"/>
      <c r="E649" s="78"/>
      <c r="F649" s="78"/>
      <c r="G649" s="78"/>
      <c r="I649" s="78"/>
      <c r="J649" s="78"/>
      <c r="K649" s="78"/>
      <c r="L649" s="78"/>
      <c r="M649" s="78"/>
      <c r="N649" s="24"/>
      <c r="O649" s="24"/>
      <c r="P649" s="29"/>
    </row>
    <row r="650" spans="2:18" x14ac:dyDescent="0.25">
      <c r="B650" s="18"/>
      <c r="C650" s="19"/>
      <c r="D650" s="19"/>
      <c r="E650" s="25"/>
      <c r="F650" s="25"/>
      <c r="G650" s="25"/>
      <c r="H650" s="25"/>
      <c r="I650" s="26"/>
      <c r="J650" s="27"/>
      <c r="K650" s="28"/>
      <c r="L650" s="25"/>
      <c r="M650" s="28"/>
      <c r="N650" s="29"/>
      <c r="O650" s="29"/>
      <c r="P650" s="29"/>
      <c r="R650" s="30"/>
    </row>
    <row r="651" spans="2:18" x14ac:dyDescent="0.25">
      <c r="B651" s="18"/>
      <c r="C651" s="19"/>
      <c r="D651" s="19"/>
      <c r="E651" s="28"/>
      <c r="F651" s="25"/>
      <c r="G651" s="28"/>
      <c r="H651" s="25"/>
      <c r="I651" s="30"/>
      <c r="J651" s="30"/>
      <c r="K651" s="28"/>
      <c r="L651" s="25"/>
      <c r="M651" s="28"/>
      <c r="N651" s="29"/>
      <c r="O651" s="29"/>
      <c r="P651" s="29"/>
      <c r="Q651" s="31"/>
      <c r="R651" s="30"/>
    </row>
    <row r="652" spans="2:18" x14ac:dyDescent="0.25">
      <c r="B652" s="18"/>
      <c r="C652" s="19"/>
      <c r="D652" s="19"/>
      <c r="E652" s="28"/>
      <c r="F652" s="25"/>
      <c r="G652" s="28"/>
      <c r="H652" s="25"/>
      <c r="I652" s="18"/>
      <c r="J652" s="19"/>
      <c r="K652" s="28"/>
      <c r="L652" s="25"/>
      <c r="M652" s="28"/>
      <c r="N652" s="29"/>
      <c r="O652" s="29"/>
      <c r="P652" s="29"/>
      <c r="Q652" s="31"/>
      <c r="R652" s="30"/>
    </row>
    <row r="653" spans="2:18" x14ac:dyDescent="0.25">
      <c r="B653" s="18"/>
      <c r="C653" s="19"/>
      <c r="E653" s="28"/>
      <c r="F653" s="25"/>
      <c r="G653" s="28"/>
      <c r="H653" s="25"/>
      <c r="I653" s="18"/>
      <c r="J653" s="19"/>
      <c r="K653" s="28"/>
      <c r="L653" s="25"/>
      <c r="M653" s="28"/>
      <c r="N653" s="29"/>
      <c r="O653" s="29"/>
      <c r="P653" s="29"/>
      <c r="Q653" s="31"/>
      <c r="R653" s="30"/>
    </row>
    <row r="654" spans="2:18" x14ac:dyDescent="0.25">
      <c r="B654" s="18"/>
      <c r="C654" s="19"/>
      <c r="D654" s="19"/>
      <c r="E654" s="28"/>
      <c r="F654" s="25"/>
      <c r="G654" s="28"/>
      <c r="H654" s="25"/>
      <c r="I654" s="18"/>
      <c r="J654" s="19"/>
      <c r="K654" s="28"/>
      <c r="L654" s="25"/>
      <c r="M654" s="28"/>
      <c r="N654" s="29"/>
      <c r="O654" s="29"/>
      <c r="P654" s="29"/>
      <c r="Q654" s="31"/>
      <c r="R654" s="30"/>
    </row>
    <row r="655" spans="2:18" x14ac:dyDescent="0.25">
      <c r="B655" s="18"/>
      <c r="C655" s="19"/>
      <c r="D655" s="19"/>
      <c r="E655" s="28"/>
      <c r="F655" s="25"/>
      <c r="G655" s="28"/>
      <c r="H655" s="25"/>
      <c r="I655" s="18"/>
      <c r="J655" s="19"/>
      <c r="K655" s="28"/>
      <c r="L655" s="25"/>
      <c r="M655" s="28"/>
      <c r="N655" s="29"/>
      <c r="O655" s="29"/>
      <c r="P655" s="29"/>
      <c r="Q655" s="31"/>
      <c r="R655" s="30"/>
    </row>
    <row r="656" spans="2:18" x14ac:dyDescent="0.25">
      <c r="B656" s="18"/>
      <c r="C656" s="19"/>
      <c r="E656" s="28"/>
      <c r="F656" s="25"/>
      <c r="G656" s="28"/>
      <c r="I656" s="18"/>
      <c r="J656" s="19"/>
      <c r="K656" s="28"/>
      <c r="L656" s="25"/>
      <c r="M656" s="28"/>
      <c r="N656" s="29"/>
      <c r="O656" s="29"/>
      <c r="P656" s="29"/>
      <c r="Q656" s="31"/>
      <c r="R656" s="30"/>
    </row>
    <row r="657" spans="2:18" x14ac:dyDescent="0.25">
      <c r="B657" s="18"/>
      <c r="C657" s="19"/>
      <c r="D657" s="19"/>
      <c r="E657" s="28"/>
      <c r="F657" s="25"/>
      <c r="G657" s="28"/>
      <c r="I657" s="18"/>
      <c r="J657" s="19"/>
      <c r="K657" s="28"/>
      <c r="L657" s="25"/>
      <c r="M657" s="28"/>
      <c r="N657" s="29"/>
      <c r="O657" s="29"/>
      <c r="P657" s="29"/>
      <c r="Q657" s="31"/>
      <c r="R657" s="30"/>
    </row>
    <row r="658" spans="2:18" x14ac:dyDescent="0.25">
      <c r="B658" s="18"/>
      <c r="C658" s="19"/>
      <c r="D658" s="19"/>
      <c r="E658" s="28"/>
      <c r="F658" s="25"/>
      <c r="G658" s="28"/>
      <c r="I658" s="66"/>
      <c r="J658" s="67"/>
      <c r="K658" s="28"/>
      <c r="L658" s="25"/>
      <c r="M658" s="28"/>
      <c r="N658" s="33"/>
      <c r="O658" s="33"/>
      <c r="P658" s="33"/>
      <c r="Q658" s="31"/>
      <c r="R658" s="30"/>
    </row>
    <row r="659" spans="2:18" x14ac:dyDescent="0.25">
      <c r="B659" s="18"/>
      <c r="C659" s="19"/>
      <c r="D659" s="19"/>
      <c r="E659" s="28"/>
      <c r="F659" s="25"/>
      <c r="G659" s="28"/>
      <c r="H659" s="25"/>
      <c r="I659" s="68"/>
      <c r="J659" s="69"/>
      <c r="K659" s="28"/>
      <c r="L659" s="25"/>
      <c r="M659" s="28"/>
      <c r="N659" s="29"/>
      <c r="O659" s="29"/>
      <c r="P659" s="29"/>
      <c r="Q659" s="31"/>
      <c r="R659" s="30"/>
    </row>
    <row r="660" spans="2:18" x14ac:dyDescent="0.25">
      <c r="B660" s="18"/>
      <c r="C660" s="19"/>
      <c r="E660" s="28"/>
      <c r="F660" s="25"/>
      <c r="G660" s="28"/>
      <c r="H660" s="25"/>
      <c r="I660" s="66"/>
      <c r="J660" s="67"/>
      <c r="K660" s="28"/>
      <c r="L660" s="25"/>
      <c r="M660" s="28"/>
      <c r="N660" s="33"/>
      <c r="O660" s="33"/>
      <c r="P660" s="33"/>
      <c r="Q660" s="31"/>
      <c r="R660" s="30"/>
    </row>
    <row r="661" spans="2:18" x14ac:dyDescent="0.25">
      <c r="B661" s="18"/>
      <c r="C661" s="19"/>
      <c r="D661" s="19"/>
      <c r="E661" s="28"/>
      <c r="F661" s="25"/>
      <c r="G661" s="28"/>
      <c r="H661" s="25"/>
      <c r="I661" s="66"/>
      <c r="J661" s="70"/>
      <c r="K661" s="28"/>
      <c r="L661" s="25"/>
      <c r="M661" s="28"/>
      <c r="N661" s="33"/>
      <c r="O661" s="33"/>
      <c r="P661" s="33"/>
      <c r="Q661" s="31"/>
      <c r="R661" s="30"/>
    </row>
    <row r="662" spans="2:18" x14ac:dyDescent="0.25">
      <c r="B662" s="18"/>
      <c r="C662" s="19"/>
      <c r="D662" s="19"/>
      <c r="E662" s="28"/>
      <c r="F662" s="25"/>
      <c r="G662" s="28"/>
      <c r="H662" s="25"/>
      <c r="I662" s="18"/>
      <c r="J662" s="19"/>
      <c r="K662" s="28"/>
      <c r="L662" s="25"/>
      <c r="M662" s="28"/>
      <c r="N662" s="29"/>
      <c r="O662" s="29"/>
      <c r="P662" s="29"/>
      <c r="R662" s="30"/>
    </row>
    <row r="663" spans="2:18" x14ac:dyDescent="0.25">
      <c r="B663" s="18"/>
      <c r="C663" s="19"/>
      <c r="E663" s="28"/>
      <c r="F663" s="25"/>
      <c r="G663" s="28"/>
      <c r="H663" s="17"/>
      <c r="I663" s="18"/>
      <c r="J663" s="19"/>
      <c r="K663" s="28"/>
      <c r="L663" s="25"/>
      <c r="M663" s="28"/>
      <c r="N663" s="29"/>
      <c r="O663" s="29"/>
      <c r="P663" s="29"/>
      <c r="R663" s="30"/>
    </row>
    <row r="664" spans="2:18" x14ac:dyDescent="0.25">
      <c r="B664" s="18"/>
      <c r="C664" s="19"/>
      <c r="D664" s="19"/>
      <c r="E664" s="28"/>
      <c r="F664" s="25"/>
      <c r="G664" s="28"/>
      <c r="H664" s="17"/>
      <c r="I664" s="18"/>
      <c r="J664" s="19"/>
      <c r="K664" s="28"/>
      <c r="L664" s="25"/>
      <c r="M664" s="28"/>
      <c r="N664" s="29"/>
      <c r="O664" s="29"/>
      <c r="P664" s="29"/>
      <c r="R664" s="30"/>
    </row>
    <row r="665" spans="2:18" x14ac:dyDescent="0.25">
      <c r="B665" s="26"/>
      <c r="C665" s="39"/>
      <c r="D665" s="39"/>
      <c r="E665" s="28"/>
      <c r="F665" s="25"/>
      <c r="G665" s="28"/>
      <c r="H665" s="17"/>
      <c r="I665" s="18"/>
      <c r="J665" s="19"/>
      <c r="K665" s="28"/>
      <c r="L665" s="25"/>
      <c r="M665" s="28"/>
      <c r="N665" s="29"/>
      <c r="O665" s="29"/>
      <c r="P665" s="29"/>
      <c r="R665" s="30"/>
    </row>
    <row r="666" spans="2:18" x14ac:dyDescent="0.25">
      <c r="B666" s="26"/>
      <c r="C666" s="39"/>
      <c r="D666" s="39"/>
      <c r="E666" s="28"/>
      <c r="F666" s="25"/>
      <c r="G666" s="28"/>
      <c r="H666" s="17"/>
      <c r="I666" s="18"/>
      <c r="J666" s="19"/>
      <c r="K666" s="28"/>
      <c r="L666" s="25"/>
      <c r="M666" s="28"/>
      <c r="O666" s="33"/>
      <c r="P666" s="33"/>
    </row>
    <row r="667" spans="2:18" x14ac:dyDescent="0.25">
      <c r="B667" s="26"/>
      <c r="C667" s="39"/>
      <c r="D667" s="39"/>
      <c r="E667" s="28"/>
      <c r="F667" s="25"/>
      <c r="G667" s="28"/>
      <c r="H667" s="17"/>
      <c r="I667" s="18"/>
      <c r="J667" s="19"/>
      <c r="K667" s="28"/>
      <c r="L667" s="25"/>
      <c r="M667" s="28"/>
      <c r="O667" s="23"/>
      <c r="P667" s="23"/>
    </row>
    <row r="668" spans="2:18" x14ac:dyDescent="0.25">
      <c r="B668" s="26"/>
      <c r="C668" s="39"/>
      <c r="D668" s="39"/>
      <c r="E668" s="28"/>
      <c r="F668" s="25"/>
      <c r="G668" s="28"/>
      <c r="I668" s="26"/>
      <c r="J668" s="26"/>
      <c r="K668" s="28"/>
      <c r="L668" s="25"/>
      <c r="M668" s="28"/>
      <c r="O668" s="23"/>
      <c r="P668" s="23"/>
    </row>
    <row r="669" spans="2:18" x14ac:dyDescent="0.25">
      <c r="B669" s="26"/>
      <c r="C669" s="39"/>
      <c r="D669" s="39"/>
      <c r="E669" s="28"/>
      <c r="F669" s="25"/>
      <c r="G669" s="28"/>
      <c r="I669" s="26"/>
      <c r="J669" s="26"/>
      <c r="K669" s="28"/>
      <c r="L669" s="25"/>
      <c r="M669" s="28"/>
      <c r="N669" s="23"/>
      <c r="O669" s="23"/>
      <c r="P669" s="23"/>
    </row>
    <row r="670" spans="2:18" x14ac:dyDescent="0.25">
      <c r="B670" s="26"/>
      <c r="C670" s="39"/>
      <c r="D670" s="39"/>
      <c r="E670" s="28"/>
      <c r="F670" s="25"/>
      <c r="G670" s="28"/>
      <c r="I670" s="26"/>
      <c r="J670" s="26"/>
      <c r="K670" s="28"/>
      <c r="L670" s="25"/>
      <c r="M670" s="28"/>
      <c r="N670" s="23"/>
      <c r="O670" s="23"/>
      <c r="P670" s="23"/>
    </row>
    <row r="671" spans="2:18" x14ac:dyDescent="0.25">
      <c r="B671" s="26"/>
      <c r="C671" s="39"/>
      <c r="D671" s="39"/>
      <c r="E671" s="28"/>
      <c r="F671" s="25"/>
      <c r="G671" s="28"/>
      <c r="I671" s="26"/>
      <c r="J671" s="26"/>
      <c r="K671" s="28"/>
      <c r="L671" s="25"/>
      <c r="M671" s="28"/>
      <c r="N671" s="23"/>
      <c r="O671" s="23"/>
      <c r="P671" s="23"/>
    </row>
    <row r="672" spans="2:18" x14ac:dyDescent="0.25">
      <c r="B672" s="26"/>
      <c r="C672" s="39"/>
      <c r="D672" s="39"/>
      <c r="E672" s="28"/>
      <c r="F672" s="25"/>
      <c r="G672" s="28"/>
      <c r="H672" s="28"/>
      <c r="I672" s="26"/>
      <c r="J672" s="26"/>
      <c r="K672" s="28"/>
      <c r="L672" s="25"/>
      <c r="M672" s="28"/>
      <c r="N672" s="23"/>
      <c r="O672" s="23"/>
      <c r="P672" s="23"/>
    </row>
    <row r="673" spans="1:18" x14ac:dyDescent="0.25">
      <c r="B673" s="26"/>
      <c r="C673" s="39"/>
      <c r="D673" s="39"/>
      <c r="E673" s="28"/>
      <c r="F673" s="25"/>
      <c r="G673" s="28"/>
      <c r="H673" s="28"/>
      <c r="I673" s="26"/>
      <c r="J673" s="26"/>
      <c r="K673" s="28"/>
      <c r="L673" s="25"/>
      <c r="M673" s="28"/>
      <c r="N673" s="33"/>
      <c r="O673" s="23"/>
      <c r="P673" s="23"/>
    </row>
    <row r="674" spans="1:18" x14ac:dyDescent="0.25">
      <c r="B674" s="26"/>
      <c r="C674" s="39"/>
      <c r="D674" s="39"/>
      <c r="E674" s="28"/>
      <c r="F674" s="25"/>
      <c r="G674" s="28"/>
      <c r="H674" s="28"/>
      <c r="I674" s="26"/>
      <c r="J674" s="26"/>
      <c r="K674" s="28"/>
      <c r="L674" s="25"/>
      <c r="M674" s="28"/>
      <c r="N674" s="29"/>
      <c r="O674" s="29"/>
      <c r="P674" s="29"/>
      <c r="R674" s="30"/>
    </row>
    <row r="675" spans="1:18" ht="15" x14ac:dyDescent="0.25">
      <c r="B675" s="26"/>
      <c r="C675" s="39"/>
      <c r="D675" s="39"/>
      <c r="E675" s="28"/>
      <c r="F675" s="25"/>
      <c r="G675" s="28"/>
      <c r="H675" s="28"/>
      <c r="I675" s="28"/>
      <c r="J675" s="22"/>
      <c r="K675" s="22"/>
      <c r="L675" s="25"/>
      <c r="M675" s="25"/>
      <c r="N675" s="29"/>
      <c r="O675" s="29"/>
      <c r="P675" s="29"/>
      <c r="R675" s="30"/>
    </row>
    <row r="676" spans="1:18" x14ac:dyDescent="0.25">
      <c r="B676" s="26"/>
      <c r="C676" s="39"/>
      <c r="D676" s="39"/>
      <c r="E676" s="28"/>
      <c r="F676" s="25"/>
      <c r="G676" s="28"/>
      <c r="H676" s="25"/>
      <c r="I676" s="25"/>
      <c r="J676" s="25"/>
      <c r="K676" s="28"/>
      <c r="L676" s="25"/>
      <c r="M676" s="28"/>
      <c r="N676" s="29"/>
      <c r="O676" s="29"/>
      <c r="P676" s="29"/>
      <c r="R676" s="30"/>
    </row>
    <row r="678" spans="1:18" ht="15" x14ac:dyDescent="0.25">
      <c r="B678" s="20"/>
      <c r="C678" s="20"/>
      <c r="D678" s="20"/>
      <c r="G678" s="17"/>
      <c r="H678" s="77"/>
      <c r="I678" s="77"/>
      <c r="J678" s="22"/>
      <c r="K678" s="22"/>
      <c r="L678" s="22"/>
      <c r="M678" s="22"/>
      <c r="N678" s="23"/>
      <c r="O678" s="23"/>
      <c r="P678" s="23"/>
    </row>
    <row r="679" spans="1:18" x14ac:dyDescent="0.25">
      <c r="A679" s="49"/>
      <c r="B679" s="81"/>
      <c r="C679" s="81"/>
      <c r="D679" s="81"/>
      <c r="E679" s="81"/>
      <c r="F679" s="81"/>
      <c r="G679" s="81"/>
      <c r="H679" s="49"/>
      <c r="I679" s="81"/>
      <c r="J679" s="81"/>
      <c r="K679" s="81"/>
      <c r="L679" s="81"/>
      <c r="M679" s="81"/>
      <c r="N679" s="24"/>
      <c r="O679" s="24"/>
      <c r="P679" s="29"/>
    </row>
    <row r="680" spans="1:18" x14ac:dyDescent="0.25">
      <c r="A680" s="49"/>
      <c r="B680" s="50"/>
      <c r="C680" s="51"/>
      <c r="D680" s="51"/>
      <c r="E680" s="50"/>
      <c r="F680" s="50"/>
      <c r="G680" s="50"/>
      <c r="H680" s="50"/>
      <c r="I680" s="52"/>
      <c r="J680" s="53"/>
      <c r="K680" s="51"/>
      <c r="L680" s="50"/>
      <c r="M680" s="51"/>
      <c r="N680" s="41"/>
      <c r="O680" s="41"/>
      <c r="P680" s="41"/>
      <c r="Q680" s="42"/>
      <c r="R680" s="30"/>
    </row>
    <row r="681" spans="1:18" x14ac:dyDescent="0.25">
      <c r="A681" s="49"/>
      <c r="B681" s="50"/>
      <c r="C681" s="51"/>
      <c r="D681" s="51"/>
      <c r="E681" s="51"/>
      <c r="F681" s="50"/>
      <c r="G681" s="51"/>
      <c r="H681" s="50"/>
      <c r="I681" s="48"/>
      <c r="J681" s="48"/>
      <c r="K681" s="51"/>
      <c r="L681" s="50"/>
      <c r="M681" s="51"/>
      <c r="N681" s="41"/>
      <c r="O681" s="41"/>
      <c r="P681" s="41"/>
      <c r="Q681" s="43"/>
      <c r="R681" s="30"/>
    </row>
    <row r="682" spans="1:18" x14ac:dyDescent="0.25">
      <c r="A682" s="49"/>
      <c r="B682" s="50"/>
      <c r="C682" s="51"/>
      <c r="D682" s="51"/>
      <c r="E682" s="51"/>
      <c r="F682" s="50"/>
      <c r="G682" s="51"/>
      <c r="H682" s="50"/>
      <c r="I682" s="48"/>
      <c r="J682" s="48"/>
      <c r="K682" s="51"/>
      <c r="L682" s="50"/>
      <c r="M682" s="51"/>
      <c r="N682" s="41"/>
      <c r="O682" s="41"/>
      <c r="P682" s="41"/>
      <c r="Q682" s="43"/>
      <c r="R682" s="30"/>
    </row>
    <row r="683" spans="1:18" x14ac:dyDescent="0.25">
      <c r="A683" s="49"/>
      <c r="B683" s="50"/>
      <c r="C683" s="51"/>
      <c r="D683" s="51"/>
      <c r="E683" s="51"/>
      <c r="F683" s="50"/>
      <c r="G683" s="51"/>
      <c r="H683" s="50"/>
      <c r="I683" s="48"/>
      <c r="J683" s="48"/>
      <c r="K683" s="51"/>
      <c r="L683" s="50"/>
      <c r="M683" s="51"/>
      <c r="N683" s="41"/>
      <c r="O683" s="41"/>
      <c r="P683" s="41"/>
      <c r="Q683" s="43"/>
      <c r="R683" s="30"/>
    </row>
    <row r="684" spans="1:18" x14ac:dyDescent="0.25">
      <c r="A684" s="49"/>
      <c r="B684" s="50"/>
      <c r="C684" s="51"/>
      <c r="D684" s="51"/>
      <c r="E684" s="51"/>
      <c r="F684" s="50"/>
      <c r="G684" s="51"/>
      <c r="H684" s="50"/>
      <c r="I684" s="48"/>
      <c r="J684" s="48"/>
      <c r="K684" s="51"/>
      <c r="L684" s="50"/>
      <c r="M684" s="51"/>
      <c r="N684" s="41"/>
      <c r="O684" s="41"/>
      <c r="P684" s="41"/>
      <c r="Q684" s="43"/>
      <c r="R684" s="30"/>
    </row>
    <row r="685" spans="1:18" x14ac:dyDescent="0.25">
      <c r="A685" s="49"/>
      <c r="B685" s="50"/>
      <c r="C685" s="51"/>
      <c r="D685" s="51"/>
      <c r="E685" s="51"/>
      <c r="F685" s="50"/>
      <c r="G685" s="51"/>
      <c r="H685" s="50"/>
      <c r="I685" s="48"/>
      <c r="J685" s="48"/>
      <c r="K685" s="51"/>
      <c r="L685" s="50"/>
      <c r="M685" s="51"/>
      <c r="N685" s="41"/>
      <c r="O685" s="41"/>
      <c r="P685" s="41"/>
      <c r="Q685" s="43"/>
      <c r="R685" s="30"/>
    </row>
    <row r="686" spans="1:18" x14ac:dyDescent="0.25">
      <c r="A686" s="49"/>
      <c r="B686" s="50"/>
      <c r="C686" s="51"/>
      <c r="D686" s="51"/>
      <c r="E686" s="51"/>
      <c r="F686" s="50"/>
      <c r="G686" s="51"/>
      <c r="H686" s="49"/>
      <c r="I686" s="48"/>
      <c r="J686" s="48"/>
      <c r="K686" s="51"/>
      <c r="L686" s="50"/>
      <c r="M686" s="51"/>
      <c r="N686" s="41"/>
      <c r="O686" s="41"/>
      <c r="P686" s="41"/>
      <c r="Q686" s="43"/>
      <c r="R686" s="30"/>
    </row>
    <row r="687" spans="1:18" x14ac:dyDescent="0.25">
      <c r="A687" s="49"/>
      <c r="B687" s="50"/>
      <c r="C687" s="51"/>
      <c r="D687" s="51"/>
      <c r="E687" s="51"/>
      <c r="F687" s="50"/>
      <c r="G687" s="51"/>
      <c r="H687" s="49"/>
      <c r="I687" s="48"/>
      <c r="J687" s="48"/>
      <c r="K687" s="51"/>
      <c r="L687" s="50"/>
      <c r="M687" s="51"/>
      <c r="N687" s="41"/>
      <c r="O687" s="41"/>
      <c r="P687" s="41"/>
      <c r="Q687" s="43"/>
      <c r="R687" s="30"/>
    </row>
    <row r="688" spans="1:18" x14ac:dyDescent="0.25">
      <c r="A688" s="49"/>
      <c r="B688" s="50"/>
      <c r="C688" s="51"/>
      <c r="D688" s="51"/>
      <c r="E688" s="51"/>
      <c r="F688" s="50"/>
      <c r="G688" s="51"/>
      <c r="H688" s="49"/>
      <c r="I688" s="48"/>
      <c r="J688" s="48"/>
      <c r="K688" s="51"/>
      <c r="L688" s="50"/>
      <c r="M688" s="51"/>
      <c r="N688" s="44"/>
      <c r="O688" s="44"/>
      <c r="P688" s="44"/>
      <c r="Q688" s="43"/>
      <c r="R688" s="30"/>
    </row>
    <row r="689" spans="1:18" x14ac:dyDescent="0.25">
      <c r="A689" s="49"/>
      <c r="B689" s="50"/>
      <c r="C689" s="51"/>
      <c r="D689" s="51"/>
      <c r="E689" s="51"/>
      <c r="F689" s="50"/>
      <c r="G689" s="51"/>
      <c r="H689" s="50"/>
      <c r="I689" s="48"/>
      <c r="J689" s="48"/>
      <c r="K689" s="51"/>
      <c r="L689" s="50"/>
      <c r="M689" s="51"/>
      <c r="N689" s="41"/>
      <c r="O689" s="41"/>
      <c r="P689" s="41"/>
      <c r="Q689" s="43"/>
      <c r="R689" s="30"/>
    </row>
    <row r="690" spans="1:18" x14ac:dyDescent="0.25">
      <c r="A690" s="49"/>
      <c r="B690" s="50"/>
      <c r="C690" s="51"/>
      <c r="E690" s="51"/>
      <c r="F690" s="50"/>
      <c r="G690" s="51"/>
      <c r="H690" s="50"/>
      <c r="I690" s="48"/>
      <c r="J690" s="48"/>
      <c r="K690" s="51"/>
      <c r="L690" s="50"/>
      <c r="M690" s="51"/>
      <c r="N690" s="44"/>
      <c r="O690" s="44"/>
      <c r="P690" s="44"/>
      <c r="Q690" s="43"/>
      <c r="R690" s="30"/>
    </row>
    <row r="691" spans="1:18" x14ac:dyDescent="0.25">
      <c r="A691" s="49"/>
      <c r="B691" s="50"/>
      <c r="C691" s="51"/>
      <c r="D691" s="51"/>
      <c r="E691" s="51"/>
      <c r="F691" s="50"/>
      <c r="G691" s="51"/>
      <c r="H691" s="50"/>
      <c r="I691" s="50"/>
      <c r="J691" s="50"/>
      <c r="K691" s="51"/>
      <c r="L691" s="50"/>
      <c r="M691" s="51"/>
      <c r="N691" s="44"/>
      <c r="O691" s="44"/>
      <c r="P691" s="44"/>
      <c r="Q691" s="43"/>
      <c r="R691" s="30"/>
    </row>
    <row r="692" spans="1:18" x14ac:dyDescent="0.25">
      <c r="A692" s="49"/>
      <c r="B692" s="50"/>
      <c r="C692" s="51"/>
      <c r="D692" s="51"/>
      <c r="E692" s="51"/>
      <c r="F692" s="50"/>
      <c r="G692" s="51"/>
      <c r="H692" s="50"/>
      <c r="I692" s="48"/>
      <c r="J692" s="48"/>
      <c r="K692" s="51"/>
      <c r="L692" s="50"/>
      <c r="M692" s="51"/>
      <c r="N692" s="41"/>
      <c r="O692" s="41"/>
      <c r="P692" s="41"/>
      <c r="Q692" s="42"/>
      <c r="R692" s="30"/>
    </row>
    <row r="693" spans="1:18" x14ac:dyDescent="0.25">
      <c r="A693" s="49"/>
      <c r="B693" s="50"/>
      <c r="C693" s="51"/>
      <c r="D693" s="51"/>
      <c r="E693" s="51"/>
      <c r="F693" s="50"/>
      <c r="G693" s="51"/>
      <c r="H693" s="54"/>
      <c r="I693" s="48"/>
      <c r="J693" s="48"/>
      <c r="K693" s="51"/>
      <c r="L693" s="50"/>
      <c r="M693" s="51"/>
      <c r="N693" s="41"/>
      <c r="O693" s="41"/>
      <c r="P693" s="41"/>
      <c r="Q693" s="42"/>
      <c r="R693" s="30"/>
    </row>
    <row r="694" spans="1:18" x14ac:dyDescent="0.25">
      <c r="A694" s="49"/>
      <c r="B694" s="50"/>
      <c r="C694" s="51"/>
      <c r="D694" s="51"/>
      <c r="E694" s="51"/>
      <c r="F694" s="50"/>
      <c r="G694" s="51"/>
      <c r="H694" s="54"/>
      <c r="I694" s="50"/>
      <c r="J694" s="50"/>
      <c r="K694" s="51"/>
      <c r="L694" s="50"/>
      <c r="M694" s="51"/>
      <c r="N694" s="41"/>
      <c r="O694" s="41"/>
      <c r="P694" s="41"/>
      <c r="Q694" s="42"/>
      <c r="R694" s="30"/>
    </row>
    <row r="695" spans="1:18" x14ac:dyDescent="0.25">
      <c r="A695" s="49"/>
      <c r="B695" s="52"/>
      <c r="C695" s="55"/>
      <c r="D695" s="55"/>
      <c r="E695" s="51"/>
      <c r="F695" s="50"/>
      <c r="G695" s="51"/>
      <c r="H695" s="54"/>
      <c r="I695" s="50"/>
      <c r="J695" s="50"/>
      <c r="K695" s="51"/>
      <c r="L695" s="50"/>
      <c r="M695" s="51"/>
      <c r="N695" s="41"/>
      <c r="O695" s="41"/>
      <c r="P695" s="41"/>
      <c r="Q695" s="42"/>
      <c r="R695" s="30"/>
    </row>
    <row r="696" spans="1:18" x14ac:dyDescent="0.25">
      <c r="A696" s="49"/>
      <c r="B696" s="52"/>
      <c r="C696" s="55"/>
      <c r="D696" s="55"/>
      <c r="E696" s="51"/>
      <c r="F696" s="50"/>
      <c r="G696" s="51"/>
      <c r="H696" s="54"/>
      <c r="I696" s="50"/>
      <c r="J696" s="56"/>
      <c r="K696" s="51"/>
      <c r="L696" s="50"/>
      <c r="M696" s="51"/>
      <c r="N696" s="42"/>
      <c r="O696" s="44"/>
      <c r="P696" s="44"/>
      <c r="Q696" s="42"/>
    </row>
    <row r="697" spans="1:18" x14ac:dyDescent="0.25">
      <c r="A697" s="49"/>
      <c r="B697" s="52"/>
      <c r="C697" s="55"/>
      <c r="D697" s="55"/>
      <c r="E697" s="51"/>
      <c r="F697" s="50"/>
      <c r="G697" s="51"/>
      <c r="H697" s="54"/>
      <c r="I697" s="52"/>
      <c r="J697" s="52"/>
      <c r="K697" s="51"/>
      <c r="L697" s="50"/>
      <c r="M697" s="51"/>
      <c r="N697" s="42"/>
      <c r="O697" s="45"/>
      <c r="P697" s="45"/>
      <c r="Q697" s="42"/>
    </row>
    <row r="698" spans="1:18" x14ac:dyDescent="0.25">
      <c r="A698" s="49"/>
      <c r="B698" s="52"/>
      <c r="C698" s="55"/>
      <c r="D698" s="55"/>
      <c r="E698" s="51"/>
      <c r="F698" s="50"/>
      <c r="G698" s="51"/>
      <c r="H698" s="49"/>
      <c r="I698" s="52"/>
      <c r="J698" s="52"/>
      <c r="K698" s="51"/>
      <c r="L698" s="50"/>
      <c r="M698" s="51"/>
      <c r="N698" s="42"/>
      <c r="O698" s="45"/>
      <c r="P698" s="45"/>
      <c r="Q698" s="42"/>
    </row>
    <row r="699" spans="1:18" x14ac:dyDescent="0.25">
      <c r="A699" s="49"/>
      <c r="B699" s="52"/>
      <c r="C699" s="55"/>
      <c r="D699" s="55"/>
      <c r="E699" s="51"/>
      <c r="F699" s="50"/>
      <c r="G699" s="51"/>
      <c r="H699" s="49"/>
      <c r="I699" s="52"/>
      <c r="J699" s="52"/>
      <c r="K699" s="51"/>
      <c r="L699" s="50"/>
      <c r="M699" s="51"/>
      <c r="N699" s="45"/>
      <c r="O699" s="45"/>
      <c r="P699" s="45"/>
      <c r="Q699" s="42"/>
    </row>
    <row r="700" spans="1:18" x14ac:dyDescent="0.25">
      <c r="A700" s="49"/>
      <c r="B700" s="52"/>
      <c r="C700" s="55"/>
      <c r="D700" s="55"/>
      <c r="E700" s="51"/>
      <c r="F700" s="50"/>
      <c r="G700" s="51"/>
      <c r="H700" s="49"/>
      <c r="I700" s="52"/>
      <c r="J700" s="52"/>
      <c r="K700" s="51"/>
      <c r="L700" s="50"/>
      <c r="M700" s="51"/>
      <c r="N700" s="45"/>
      <c r="O700" s="45"/>
      <c r="P700" s="45"/>
      <c r="Q700" s="42"/>
    </row>
    <row r="701" spans="1:18" x14ac:dyDescent="0.25">
      <c r="A701" s="49"/>
      <c r="B701" s="52"/>
      <c r="C701" s="55"/>
      <c r="D701" s="55"/>
      <c r="E701" s="51"/>
      <c r="F701" s="50"/>
      <c r="G701" s="51"/>
      <c r="H701" s="49"/>
      <c r="I701" s="52"/>
      <c r="J701" s="52"/>
      <c r="K701" s="51"/>
      <c r="L701" s="50"/>
      <c r="M701" s="51"/>
      <c r="N701" s="45"/>
      <c r="O701" s="45"/>
      <c r="P701" s="45"/>
      <c r="Q701" s="42"/>
    </row>
    <row r="702" spans="1:18" x14ac:dyDescent="0.25">
      <c r="A702" s="49"/>
      <c r="B702" s="52"/>
      <c r="C702" s="55"/>
      <c r="D702" s="55"/>
      <c r="E702" s="51"/>
      <c r="F702" s="50"/>
      <c r="G702" s="51"/>
      <c r="H702" s="51"/>
      <c r="I702" s="52"/>
      <c r="J702" s="52"/>
      <c r="K702" s="51"/>
      <c r="L702" s="50"/>
      <c r="M702" s="51"/>
      <c r="N702" s="45"/>
      <c r="O702" s="45"/>
      <c r="P702" s="45"/>
      <c r="Q702" s="42"/>
    </row>
    <row r="703" spans="1:18" x14ac:dyDescent="0.25">
      <c r="A703" s="49"/>
      <c r="B703" s="52"/>
      <c r="C703" s="55"/>
      <c r="D703" s="55"/>
      <c r="E703" s="51"/>
      <c r="F703" s="50"/>
      <c r="G703" s="51"/>
      <c r="H703" s="51"/>
      <c r="I703" s="52"/>
      <c r="J703" s="52"/>
      <c r="K703" s="51"/>
      <c r="L703" s="50"/>
      <c r="M703" s="51"/>
      <c r="N703" s="44"/>
      <c r="O703" s="45"/>
      <c r="P703" s="45"/>
      <c r="Q703" s="42"/>
    </row>
    <row r="704" spans="1:18" x14ac:dyDescent="0.25">
      <c r="A704" s="49"/>
      <c r="B704" s="52"/>
      <c r="C704" s="55"/>
      <c r="D704" s="55"/>
      <c r="E704" s="51"/>
      <c r="F704" s="50"/>
      <c r="G704" s="51"/>
      <c r="H704" s="51"/>
      <c r="I704" s="52"/>
      <c r="J704" s="52"/>
      <c r="K704" s="51"/>
      <c r="L704" s="50"/>
      <c r="M704" s="51"/>
      <c r="N704" s="41"/>
      <c r="O704" s="41"/>
      <c r="P704" s="41"/>
      <c r="Q704" s="42"/>
      <c r="R704" s="30"/>
    </row>
    <row r="705" spans="1:18" ht="15" x14ac:dyDescent="0.25">
      <c r="A705" s="49"/>
      <c r="B705" s="52"/>
      <c r="C705" s="55"/>
      <c r="D705" s="55"/>
      <c r="E705" s="51"/>
      <c r="F705" s="50"/>
      <c r="G705" s="51"/>
      <c r="H705" s="51"/>
      <c r="I705" s="51"/>
      <c r="J705" s="57"/>
      <c r="K705" s="57"/>
      <c r="L705" s="50"/>
      <c r="M705" s="50"/>
      <c r="N705" s="41"/>
      <c r="O705" s="41"/>
      <c r="P705" s="41"/>
      <c r="Q705" s="42"/>
      <c r="R705" s="30"/>
    </row>
    <row r="706" spans="1:18" x14ac:dyDescent="0.25">
      <c r="A706" s="49"/>
      <c r="B706" s="52"/>
      <c r="C706" s="55"/>
      <c r="D706" s="55"/>
      <c r="E706" s="51"/>
      <c r="F706" s="50"/>
      <c r="G706" s="51"/>
      <c r="H706" s="50"/>
      <c r="I706" s="50"/>
      <c r="J706" s="50"/>
      <c r="K706" s="51"/>
      <c r="L706" s="50"/>
      <c r="M706" s="51"/>
      <c r="N706" s="41"/>
      <c r="O706" s="41"/>
      <c r="P706" s="41"/>
      <c r="Q706" s="42"/>
      <c r="R706" s="30"/>
    </row>
    <row r="707" spans="1:18" x14ac:dyDescent="0.25">
      <c r="A707" s="49"/>
      <c r="B707" s="58"/>
      <c r="C707" s="59"/>
      <c r="D707" s="59"/>
      <c r="E707" s="49"/>
      <c r="F707" s="49"/>
      <c r="G707" s="49"/>
      <c r="H707" s="49"/>
      <c r="I707" s="49"/>
      <c r="J707" s="60"/>
      <c r="K707" s="49"/>
      <c r="L707" s="49"/>
      <c r="M707" s="49"/>
      <c r="N707" s="42"/>
      <c r="O707" s="42"/>
      <c r="P707" s="42"/>
      <c r="Q707" s="42"/>
    </row>
    <row r="708" spans="1:18" ht="15" x14ac:dyDescent="0.25">
      <c r="A708" s="49"/>
      <c r="B708" s="57"/>
      <c r="C708" s="61"/>
      <c r="D708" s="61"/>
      <c r="E708" s="57"/>
      <c r="F708" s="54"/>
      <c r="G708" s="54"/>
      <c r="H708" s="82"/>
      <c r="I708" s="82"/>
      <c r="J708" s="57"/>
      <c r="K708" s="57"/>
      <c r="L708" s="57"/>
      <c r="M708" s="57"/>
      <c r="N708" s="62"/>
      <c r="O708" s="62"/>
      <c r="P708" s="62"/>
      <c r="Q708" s="42"/>
    </row>
    <row r="709" spans="1:18" x14ac:dyDescent="0.25">
      <c r="A709" s="49"/>
      <c r="B709" s="81"/>
      <c r="C709" s="81"/>
      <c r="D709" s="81"/>
      <c r="E709" s="81"/>
      <c r="F709" s="81"/>
      <c r="G709" s="81"/>
      <c r="H709" s="49"/>
      <c r="I709" s="81"/>
      <c r="J709" s="81"/>
      <c r="K709" s="81"/>
      <c r="L709" s="81"/>
      <c r="M709" s="81"/>
      <c r="N709" s="63"/>
      <c r="O709" s="63"/>
      <c r="P709" s="64"/>
      <c r="Q709" s="42"/>
    </row>
    <row r="710" spans="1:18" x14ac:dyDescent="0.25">
      <c r="A710" s="49"/>
      <c r="B710" s="50"/>
      <c r="C710" s="51"/>
      <c r="D710" s="51"/>
      <c r="E710" s="50"/>
      <c r="F710" s="50"/>
      <c r="G710" s="50"/>
      <c r="H710" s="50"/>
      <c r="I710" s="52"/>
      <c r="J710" s="53"/>
      <c r="K710" s="51"/>
      <c r="L710" s="50"/>
      <c r="M710" s="51"/>
      <c r="N710" s="64"/>
      <c r="O710" s="64"/>
      <c r="P710" s="64"/>
      <c r="Q710" s="42"/>
      <c r="R710" s="30"/>
    </row>
    <row r="711" spans="1:18" x14ac:dyDescent="0.25">
      <c r="A711" s="49"/>
      <c r="B711" s="50"/>
      <c r="C711" s="51"/>
      <c r="D711" s="51"/>
      <c r="E711" s="51"/>
      <c r="F711" s="50"/>
      <c r="G711" s="51"/>
      <c r="H711" s="50"/>
      <c r="I711" s="48"/>
      <c r="J711" s="48"/>
      <c r="K711" s="51"/>
      <c r="L711" s="50"/>
      <c r="M711" s="51"/>
      <c r="N711" s="64"/>
      <c r="O711" s="64"/>
      <c r="P711" s="64"/>
      <c r="Q711" s="43"/>
      <c r="R711" s="30"/>
    </row>
    <row r="712" spans="1:18" x14ac:dyDescent="0.25">
      <c r="A712" s="49"/>
      <c r="B712" s="50"/>
      <c r="C712" s="51"/>
      <c r="D712" s="51"/>
      <c r="E712" s="51"/>
      <c r="F712" s="50"/>
      <c r="G712" s="51"/>
      <c r="H712" s="50"/>
      <c r="I712" s="48"/>
      <c r="J712" s="48"/>
      <c r="K712" s="51"/>
      <c r="L712" s="50"/>
      <c r="M712" s="51"/>
      <c r="N712" s="64"/>
      <c r="O712" s="64"/>
      <c r="P712" s="64"/>
      <c r="Q712" s="43"/>
      <c r="R712" s="30"/>
    </row>
    <row r="713" spans="1:18" x14ac:dyDescent="0.25">
      <c r="A713" s="49"/>
      <c r="B713" s="50"/>
      <c r="C713" s="51"/>
      <c r="D713" s="51"/>
      <c r="E713" s="51"/>
      <c r="F713" s="50"/>
      <c r="G713" s="51"/>
      <c r="H713" s="50"/>
      <c r="I713" s="48"/>
      <c r="J713" s="48"/>
      <c r="K713" s="51"/>
      <c r="L713" s="50"/>
      <c r="M713" s="51"/>
      <c r="N713" s="64"/>
      <c r="O713" s="64"/>
      <c r="P713" s="64"/>
      <c r="Q713" s="43"/>
      <c r="R713" s="30"/>
    </row>
    <row r="714" spans="1:18" x14ac:dyDescent="0.25">
      <c r="A714" s="49"/>
      <c r="B714" s="50"/>
      <c r="C714" s="51"/>
      <c r="D714" s="51"/>
      <c r="E714" s="51"/>
      <c r="F714" s="50"/>
      <c r="G714" s="51"/>
      <c r="H714" s="50"/>
      <c r="I714" s="48"/>
      <c r="J714" s="48"/>
      <c r="K714" s="51"/>
      <c r="L714" s="50"/>
      <c r="M714" s="51"/>
      <c r="N714" s="64"/>
      <c r="O714" s="64"/>
      <c r="P714" s="64"/>
      <c r="Q714" s="43"/>
      <c r="R714" s="30"/>
    </row>
    <row r="715" spans="1:18" x14ac:dyDescent="0.25">
      <c r="A715" s="49"/>
      <c r="B715" s="50"/>
      <c r="C715" s="51"/>
      <c r="D715" s="51"/>
      <c r="E715" s="51"/>
      <c r="F715" s="50"/>
      <c r="G715" s="51"/>
      <c r="H715" s="50"/>
      <c r="I715" s="48"/>
      <c r="J715" s="48"/>
      <c r="K715" s="51"/>
      <c r="L715" s="50"/>
      <c r="M715" s="51"/>
      <c r="N715" s="64"/>
      <c r="O715" s="64"/>
      <c r="P715" s="64"/>
      <c r="Q715" s="43"/>
      <c r="R715" s="30"/>
    </row>
    <row r="716" spans="1:18" x14ac:dyDescent="0.25">
      <c r="A716" s="49"/>
      <c r="B716" s="50"/>
      <c r="C716" s="51"/>
      <c r="D716" s="51"/>
      <c r="E716" s="51"/>
      <c r="F716" s="50"/>
      <c r="G716" s="51"/>
      <c r="H716" s="49"/>
      <c r="I716" s="48"/>
      <c r="J716" s="48"/>
      <c r="K716" s="51"/>
      <c r="L716" s="50"/>
      <c r="M716" s="51"/>
      <c r="N716" s="64"/>
      <c r="O716" s="64"/>
      <c r="P716" s="64"/>
      <c r="Q716" s="43"/>
      <c r="R716" s="30"/>
    </row>
    <row r="717" spans="1:18" x14ac:dyDescent="0.25">
      <c r="A717" s="49"/>
      <c r="B717" s="50"/>
      <c r="C717" s="51"/>
      <c r="D717" s="51"/>
      <c r="E717" s="51"/>
      <c r="F717" s="50"/>
      <c r="G717" s="51"/>
      <c r="H717" s="49"/>
      <c r="I717" s="48"/>
      <c r="J717" s="48"/>
      <c r="K717" s="51"/>
      <c r="L717" s="50"/>
      <c r="M717" s="51"/>
      <c r="N717" s="64"/>
      <c r="O717" s="64"/>
      <c r="P717" s="64"/>
      <c r="Q717" s="43"/>
      <c r="R717" s="30"/>
    </row>
    <row r="718" spans="1:18" x14ac:dyDescent="0.25">
      <c r="A718" s="49"/>
      <c r="B718" s="50"/>
      <c r="C718" s="51"/>
      <c r="D718" s="51"/>
      <c r="E718" s="51"/>
      <c r="F718" s="50"/>
      <c r="G718" s="51"/>
      <c r="H718" s="49"/>
      <c r="I718" s="48"/>
      <c r="J718" s="48"/>
      <c r="K718" s="51"/>
      <c r="L718" s="50"/>
      <c r="M718" s="51"/>
      <c r="N718" s="65"/>
      <c r="O718" s="65"/>
      <c r="P718" s="65"/>
      <c r="Q718" s="43"/>
      <c r="R718" s="30"/>
    </row>
    <row r="719" spans="1:18" x14ac:dyDescent="0.25">
      <c r="A719" s="49"/>
      <c r="B719" s="50"/>
      <c r="C719" s="51"/>
      <c r="D719" s="51"/>
      <c r="E719" s="51"/>
      <c r="F719" s="50"/>
      <c r="G719" s="51"/>
      <c r="H719" s="50"/>
      <c r="I719" s="48"/>
      <c r="J719" s="48"/>
      <c r="K719" s="51"/>
      <c r="L719" s="50"/>
      <c r="M719" s="51"/>
      <c r="N719" s="64"/>
      <c r="O719" s="64"/>
      <c r="P719" s="64"/>
      <c r="Q719" s="43"/>
      <c r="R719" s="30"/>
    </row>
    <row r="720" spans="1:18" x14ac:dyDescent="0.25">
      <c r="A720" s="49"/>
      <c r="B720" s="50"/>
      <c r="C720" s="51"/>
      <c r="D720" s="51"/>
      <c r="E720" s="51"/>
      <c r="F720" s="50"/>
      <c r="G720" s="51"/>
      <c r="H720" s="50"/>
      <c r="I720" s="48"/>
      <c r="J720" s="48"/>
      <c r="K720" s="51"/>
      <c r="L720" s="50"/>
      <c r="M720" s="51"/>
      <c r="N720" s="65"/>
      <c r="O720" s="65"/>
      <c r="P720" s="65"/>
      <c r="Q720" s="43"/>
      <c r="R720" s="30"/>
    </row>
    <row r="721" spans="1:18" x14ac:dyDescent="0.25">
      <c r="A721" s="49"/>
      <c r="B721" s="50"/>
      <c r="C721" s="51"/>
      <c r="D721" s="51"/>
      <c r="E721" s="51"/>
      <c r="F721" s="50"/>
      <c r="G721" s="51"/>
      <c r="H721" s="50"/>
      <c r="I721" s="50"/>
      <c r="J721" s="50"/>
      <c r="K721" s="51"/>
      <c r="L721" s="50"/>
      <c r="M721" s="51"/>
      <c r="N721" s="65"/>
      <c r="O721" s="65"/>
      <c r="P721" s="65"/>
      <c r="Q721" s="43"/>
      <c r="R721" s="30"/>
    </row>
    <row r="722" spans="1:18" x14ac:dyDescent="0.25">
      <c r="A722" s="49"/>
      <c r="B722" s="50"/>
      <c r="C722" s="51"/>
      <c r="D722" s="51"/>
      <c r="E722" s="51"/>
      <c r="F722" s="50"/>
      <c r="G722" s="51"/>
      <c r="H722" s="50"/>
      <c r="I722" s="48"/>
      <c r="J722" s="48"/>
      <c r="K722" s="51"/>
      <c r="L722" s="50"/>
      <c r="M722" s="51"/>
      <c r="N722" s="64"/>
      <c r="O722" s="64"/>
      <c r="P722" s="64"/>
      <c r="Q722" s="42"/>
      <c r="R722" s="30"/>
    </row>
    <row r="723" spans="1:18" x14ac:dyDescent="0.25">
      <c r="A723" s="49"/>
      <c r="B723" s="50"/>
      <c r="C723" s="51"/>
      <c r="D723" s="51"/>
      <c r="E723" s="51"/>
      <c r="F723" s="50"/>
      <c r="G723" s="51"/>
      <c r="H723" s="54"/>
      <c r="I723" s="48"/>
      <c r="J723" s="48"/>
      <c r="K723" s="51"/>
      <c r="L723" s="50"/>
      <c r="M723" s="51"/>
      <c r="N723" s="64"/>
      <c r="O723" s="64"/>
      <c r="P723" s="64"/>
      <c r="Q723" s="42"/>
      <c r="R723" s="30"/>
    </row>
    <row r="724" spans="1:18" x14ac:dyDescent="0.25">
      <c r="A724" s="49"/>
      <c r="B724" s="50"/>
      <c r="C724" s="51"/>
      <c r="D724" s="51"/>
      <c r="E724" s="51"/>
      <c r="F724" s="50"/>
      <c r="G724" s="51"/>
      <c r="H724" s="54"/>
      <c r="I724" s="50"/>
      <c r="J724" s="50"/>
      <c r="K724" s="51"/>
      <c r="L724" s="50"/>
      <c r="M724" s="51"/>
      <c r="N724" s="64"/>
      <c r="O724" s="64"/>
      <c r="P724" s="64"/>
      <c r="Q724" s="42"/>
      <c r="R724" s="30"/>
    </row>
    <row r="725" spans="1:18" x14ac:dyDescent="0.25">
      <c r="A725" s="49"/>
      <c r="B725" s="52"/>
      <c r="C725" s="55"/>
      <c r="D725" s="55"/>
      <c r="E725" s="51"/>
      <c r="F725" s="50"/>
      <c r="G725" s="51"/>
      <c r="H725" s="54"/>
      <c r="I725" s="50"/>
      <c r="J725" s="50"/>
      <c r="K725" s="51"/>
      <c r="L725" s="50"/>
      <c r="M725" s="51"/>
      <c r="N725" s="64"/>
      <c r="O725" s="64"/>
      <c r="P725" s="64"/>
      <c r="Q725" s="42"/>
      <c r="R725" s="30"/>
    </row>
    <row r="726" spans="1:18" x14ac:dyDescent="0.25">
      <c r="A726" s="49"/>
      <c r="B726" s="52"/>
      <c r="C726" s="55"/>
      <c r="D726" s="55"/>
      <c r="E726" s="51"/>
      <c r="F726" s="50"/>
      <c r="G726" s="51"/>
      <c r="H726" s="54"/>
      <c r="I726" s="50"/>
      <c r="J726" s="56"/>
      <c r="K726" s="51"/>
      <c r="L726" s="50"/>
      <c r="M726" s="51"/>
      <c r="N726" s="49"/>
      <c r="O726" s="65"/>
      <c r="P726" s="65"/>
      <c r="Q726" s="42"/>
    </row>
    <row r="727" spans="1:18" x14ac:dyDescent="0.25">
      <c r="A727" s="49"/>
      <c r="B727" s="52"/>
      <c r="C727" s="55"/>
      <c r="D727" s="55"/>
      <c r="E727" s="51"/>
      <c r="F727" s="50"/>
      <c r="G727" s="51"/>
      <c r="H727" s="54"/>
      <c r="I727" s="52"/>
      <c r="J727" s="52"/>
      <c r="K727" s="51"/>
      <c r="L727" s="50"/>
      <c r="M727" s="51"/>
      <c r="N727" s="49"/>
      <c r="O727" s="62"/>
      <c r="P727" s="62"/>
      <c r="Q727" s="42"/>
    </row>
    <row r="728" spans="1:18" x14ac:dyDescent="0.25">
      <c r="A728" s="49"/>
      <c r="B728" s="52"/>
      <c r="C728" s="55"/>
      <c r="D728" s="55"/>
      <c r="E728" s="51"/>
      <c r="F728" s="50"/>
      <c r="G728" s="51"/>
      <c r="H728" s="49"/>
      <c r="I728" s="52"/>
      <c r="J728" s="52"/>
      <c r="K728" s="51"/>
      <c r="L728" s="50"/>
      <c r="M728" s="51"/>
      <c r="N728" s="49"/>
      <c r="O728" s="62"/>
      <c r="P728" s="62"/>
      <c r="Q728" s="42"/>
    </row>
    <row r="729" spans="1:18" x14ac:dyDescent="0.25">
      <c r="A729" s="49"/>
      <c r="B729" s="52"/>
      <c r="C729" s="55"/>
      <c r="D729" s="55"/>
      <c r="E729" s="51"/>
      <c r="F729" s="50"/>
      <c r="G729" s="51"/>
      <c r="H729" s="49"/>
      <c r="I729" s="52"/>
      <c r="J729" s="52"/>
      <c r="K729" s="51"/>
      <c r="L729" s="50"/>
      <c r="M729" s="51"/>
      <c r="N729" s="62"/>
      <c r="O729" s="62"/>
      <c r="P729" s="62"/>
      <c r="Q729" s="42"/>
    </row>
    <row r="730" spans="1:18" x14ac:dyDescent="0.25">
      <c r="A730" s="49"/>
      <c r="B730" s="52"/>
      <c r="C730" s="55"/>
      <c r="D730" s="55"/>
      <c r="E730" s="51"/>
      <c r="F730" s="50"/>
      <c r="G730" s="51"/>
      <c r="H730" s="49"/>
      <c r="I730" s="52"/>
      <c r="J730" s="52"/>
      <c r="K730" s="51"/>
      <c r="L730" s="50"/>
      <c r="M730" s="51"/>
      <c r="N730" s="62"/>
      <c r="O730" s="62"/>
      <c r="P730" s="62"/>
      <c r="Q730" s="42"/>
    </row>
    <row r="731" spans="1:18" x14ac:dyDescent="0.25">
      <c r="A731" s="49"/>
      <c r="B731" s="52"/>
      <c r="C731" s="55"/>
      <c r="D731" s="55"/>
      <c r="E731" s="51"/>
      <c r="F731" s="50"/>
      <c r="G731" s="51"/>
      <c r="H731" s="49"/>
      <c r="I731" s="52"/>
      <c r="J731" s="52"/>
      <c r="K731" s="51"/>
      <c r="L731" s="50"/>
      <c r="M731" s="51"/>
      <c r="N731" s="62"/>
      <c r="O731" s="62"/>
      <c r="P731" s="62"/>
      <c r="Q731" s="42"/>
    </row>
    <row r="732" spans="1:18" x14ac:dyDescent="0.25">
      <c r="A732" s="49"/>
      <c r="B732" s="52"/>
      <c r="C732" s="55"/>
      <c r="D732" s="55"/>
      <c r="E732" s="51"/>
      <c r="F732" s="50"/>
      <c r="G732" s="51"/>
      <c r="H732" s="51"/>
      <c r="I732" s="52"/>
      <c r="J732" s="52"/>
      <c r="K732" s="51"/>
      <c r="L732" s="50"/>
      <c r="M732" s="51"/>
      <c r="N732" s="62"/>
      <c r="O732" s="62"/>
      <c r="P732" s="62"/>
      <c r="Q732" s="42"/>
    </row>
    <row r="733" spans="1:18" x14ac:dyDescent="0.25">
      <c r="A733" s="49"/>
      <c r="B733" s="52"/>
      <c r="C733" s="55"/>
      <c r="D733" s="55"/>
      <c r="E733" s="51"/>
      <c r="F733" s="50"/>
      <c r="G733" s="51"/>
      <c r="H733" s="51"/>
      <c r="I733" s="52"/>
      <c r="J733" s="52"/>
      <c r="K733" s="51"/>
      <c r="L733" s="50"/>
      <c r="M733" s="51"/>
      <c r="N733" s="65"/>
      <c r="O733" s="62"/>
      <c r="P733" s="62"/>
      <c r="Q733" s="42"/>
    </row>
    <row r="734" spans="1:18" x14ac:dyDescent="0.25">
      <c r="A734" s="49"/>
      <c r="B734" s="52"/>
      <c r="C734" s="55"/>
      <c r="D734" s="55"/>
      <c r="E734" s="51"/>
      <c r="F734" s="50"/>
      <c r="G734" s="51"/>
      <c r="H734" s="51"/>
      <c r="I734" s="52"/>
      <c r="J734" s="52"/>
      <c r="K734" s="51"/>
      <c r="L734" s="50"/>
      <c r="M734" s="51"/>
      <c r="N734" s="64"/>
      <c r="O734" s="64"/>
      <c r="P734" s="64"/>
      <c r="Q734" s="42"/>
      <c r="R734" s="30"/>
    </row>
    <row r="735" spans="1:18" ht="15" x14ac:dyDescent="0.25">
      <c r="A735" s="49"/>
      <c r="B735" s="52"/>
      <c r="C735" s="55"/>
      <c r="D735" s="55"/>
      <c r="E735" s="51"/>
      <c r="F735" s="50"/>
      <c r="G735" s="51"/>
      <c r="H735" s="51"/>
      <c r="I735" s="51"/>
      <c r="J735" s="57"/>
      <c r="K735" s="57"/>
      <c r="L735" s="50"/>
      <c r="M735" s="50"/>
      <c r="N735" s="64"/>
      <c r="O735" s="64"/>
      <c r="P735" s="64"/>
      <c r="Q735" s="42"/>
      <c r="R735" s="30"/>
    </row>
    <row r="736" spans="1:18" x14ac:dyDescent="0.25">
      <c r="A736" s="49"/>
      <c r="B736" s="52"/>
      <c r="C736" s="55"/>
      <c r="D736" s="55"/>
      <c r="E736" s="51"/>
      <c r="F736" s="50"/>
      <c r="G736" s="51"/>
      <c r="H736" s="50"/>
      <c r="I736" s="50"/>
      <c r="J736" s="50"/>
      <c r="K736" s="51"/>
      <c r="L736" s="50"/>
      <c r="M736" s="51"/>
      <c r="N736" s="64"/>
      <c r="O736" s="64"/>
      <c r="P736" s="64"/>
      <c r="Q736" s="42"/>
      <c r="R736" s="30"/>
    </row>
    <row r="737" spans="1:18" x14ac:dyDescent="0.25">
      <c r="A737" s="49"/>
      <c r="B737" s="58"/>
      <c r="C737" s="59"/>
      <c r="D737" s="59"/>
      <c r="E737" s="49"/>
      <c r="F737" s="49"/>
      <c r="G737" s="49"/>
      <c r="H737" s="49"/>
      <c r="I737" s="49"/>
      <c r="J737" s="60"/>
      <c r="K737" s="49"/>
      <c r="L737" s="49"/>
      <c r="M737" s="49"/>
      <c r="N737" s="49"/>
      <c r="O737" s="49"/>
      <c r="P737" s="49"/>
      <c r="Q737" s="42"/>
    </row>
    <row r="738" spans="1:18" ht="15" x14ac:dyDescent="0.25">
      <c r="A738" s="49"/>
      <c r="B738" s="57"/>
      <c r="C738" s="61"/>
      <c r="D738" s="61"/>
      <c r="E738" s="57"/>
      <c r="F738" s="54"/>
      <c r="G738" s="54"/>
      <c r="H738" s="82"/>
      <c r="I738" s="82"/>
      <c r="J738" s="57"/>
      <c r="K738" s="57"/>
      <c r="L738" s="57"/>
      <c r="M738" s="57"/>
      <c r="N738" s="62"/>
      <c r="O738" s="62"/>
      <c r="P738" s="62"/>
      <c r="Q738" s="42"/>
    </row>
    <row r="739" spans="1:18" x14ac:dyDescent="0.25">
      <c r="A739" s="49"/>
      <c r="B739" s="81"/>
      <c r="C739" s="81"/>
      <c r="D739" s="81"/>
      <c r="E739" s="81"/>
      <c r="F739" s="81"/>
      <c r="G739" s="81"/>
      <c r="H739" s="49"/>
      <c r="I739" s="81"/>
      <c r="J739" s="81"/>
      <c r="K739" s="81"/>
      <c r="L739" s="81"/>
      <c r="M739" s="81"/>
      <c r="N739" s="63"/>
      <c r="O739" s="63"/>
      <c r="P739" s="64"/>
      <c r="Q739" s="42"/>
    </row>
    <row r="740" spans="1:18" x14ac:dyDescent="0.25">
      <c r="A740" s="49"/>
      <c r="B740" s="50"/>
      <c r="C740" s="51"/>
      <c r="D740" s="51"/>
      <c r="E740" s="50"/>
      <c r="F740" s="50"/>
      <c r="G740" s="50"/>
      <c r="H740" s="50"/>
      <c r="I740" s="52"/>
      <c r="J740" s="53"/>
      <c r="K740" s="51"/>
      <c r="L740" s="50"/>
      <c r="M740" s="51"/>
      <c r="N740" s="64"/>
      <c r="O740" s="64"/>
      <c r="P740" s="64"/>
      <c r="Q740" s="42"/>
      <c r="R740" s="30"/>
    </row>
    <row r="741" spans="1:18" x14ac:dyDescent="0.25">
      <c r="A741" s="49"/>
      <c r="B741" s="50"/>
      <c r="C741" s="51"/>
      <c r="D741" s="51"/>
      <c r="E741" s="51"/>
      <c r="F741" s="50"/>
      <c r="G741" s="51"/>
      <c r="H741" s="50"/>
      <c r="I741" s="48"/>
      <c r="J741" s="48"/>
      <c r="K741" s="51"/>
      <c r="L741" s="50"/>
      <c r="M741" s="51"/>
      <c r="N741" s="64"/>
      <c r="O741" s="64"/>
      <c r="P741" s="64"/>
      <c r="Q741" s="43"/>
      <c r="R741" s="30"/>
    </row>
    <row r="742" spans="1:18" x14ac:dyDescent="0.25">
      <c r="A742" s="49"/>
      <c r="B742" s="50"/>
      <c r="C742" s="51"/>
      <c r="D742" s="51"/>
      <c r="E742" s="51"/>
      <c r="F742" s="50"/>
      <c r="G742" s="51"/>
      <c r="H742" s="50"/>
      <c r="I742" s="48"/>
      <c r="J742" s="48"/>
      <c r="K742" s="51"/>
      <c r="L742" s="50"/>
      <c r="M742" s="51"/>
      <c r="N742" s="64"/>
      <c r="O742" s="64"/>
      <c r="P742" s="64"/>
      <c r="Q742" s="43"/>
      <c r="R742" s="30"/>
    </row>
    <row r="743" spans="1:18" x14ac:dyDescent="0.25">
      <c r="A743" s="49"/>
      <c r="B743" s="50"/>
      <c r="C743" s="51"/>
      <c r="D743" s="51"/>
      <c r="E743" s="51"/>
      <c r="F743" s="50"/>
      <c r="G743" s="51"/>
      <c r="H743" s="50"/>
      <c r="I743" s="48"/>
      <c r="J743" s="48"/>
      <c r="K743" s="51"/>
      <c r="L743" s="50"/>
      <c r="M743" s="51"/>
      <c r="N743" s="64"/>
      <c r="O743" s="64"/>
      <c r="P743" s="64"/>
      <c r="Q743" s="43"/>
      <c r="R743" s="30"/>
    </row>
    <row r="744" spans="1:18" x14ac:dyDescent="0.25">
      <c r="A744" s="49"/>
      <c r="B744" s="50"/>
      <c r="C744" s="51"/>
      <c r="D744" s="51"/>
      <c r="E744" s="51"/>
      <c r="F744" s="50"/>
      <c r="G744" s="51"/>
      <c r="H744" s="50"/>
      <c r="I744" s="48"/>
      <c r="J744" s="48"/>
      <c r="K744" s="51"/>
      <c r="L744" s="50"/>
      <c r="M744" s="51"/>
      <c r="N744" s="64"/>
      <c r="O744" s="64"/>
      <c r="P744" s="64"/>
      <c r="Q744" s="43"/>
      <c r="R744" s="30"/>
    </row>
    <row r="745" spans="1:18" x14ac:dyDescent="0.25">
      <c r="A745" s="49"/>
      <c r="B745" s="50"/>
      <c r="C745" s="51"/>
      <c r="D745" s="51"/>
      <c r="E745" s="51"/>
      <c r="F745" s="50"/>
      <c r="G745" s="51"/>
      <c r="H745" s="50"/>
      <c r="I745" s="48"/>
      <c r="J745" s="48"/>
      <c r="K745" s="51"/>
      <c r="L745" s="50"/>
      <c r="M745" s="51"/>
      <c r="N745" s="64"/>
      <c r="O745" s="64"/>
      <c r="P745" s="64"/>
      <c r="Q745" s="43"/>
      <c r="R745" s="30"/>
    </row>
    <row r="746" spans="1:18" x14ac:dyDescent="0.25">
      <c r="A746" s="49"/>
      <c r="B746" s="50"/>
      <c r="C746" s="51"/>
      <c r="D746" s="51"/>
      <c r="E746" s="51"/>
      <c r="F746" s="50"/>
      <c r="G746" s="51"/>
      <c r="H746" s="49"/>
      <c r="I746" s="48"/>
      <c r="J746" s="48"/>
      <c r="K746" s="51"/>
      <c r="L746" s="50"/>
      <c r="M746" s="51"/>
      <c r="N746" s="64"/>
      <c r="O746" s="64"/>
      <c r="P746" s="64"/>
      <c r="Q746" s="43"/>
      <c r="R746" s="30"/>
    </row>
    <row r="747" spans="1:18" x14ac:dyDescent="0.25">
      <c r="A747" s="49"/>
      <c r="B747" s="50"/>
      <c r="C747" s="51"/>
      <c r="D747" s="51"/>
      <c r="E747" s="51"/>
      <c r="F747" s="50"/>
      <c r="G747" s="51"/>
      <c r="H747" s="49"/>
      <c r="I747" s="48"/>
      <c r="J747" s="48"/>
      <c r="K747" s="51"/>
      <c r="L747" s="50"/>
      <c r="M747" s="51"/>
      <c r="N747" s="64"/>
      <c r="O747" s="64"/>
      <c r="P747" s="64"/>
      <c r="Q747" s="43"/>
      <c r="R747" s="30"/>
    </row>
    <row r="748" spans="1:18" x14ac:dyDescent="0.25">
      <c r="A748" s="49"/>
      <c r="B748" s="50"/>
      <c r="C748" s="51"/>
      <c r="D748" s="51"/>
      <c r="E748" s="51"/>
      <c r="F748" s="50"/>
      <c r="G748" s="51"/>
      <c r="H748" s="49"/>
      <c r="I748" s="48"/>
      <c r="J748" s="48"/>
      <c r="K748" s="51"/>
      <c r="L748" s="50"/>
      <c r="M748" s="51"/>
      <c r="N748" s="65"/>
      <c r="O748" s="65"/>
      <c r="P748" s="65"/>
      <c r="Q748" s="43"/>
      <c r="R748" s="30"/>
    </row>
    <row r="749" spans="1:18" x14ac:dyDescent="0.25">
      <c r="A749" s="49"/>
      <c r="B749" s="50"/>
      <c r="C749" s="51"/>
      <c r="D749" s="51"/>
      <c r="E749" s="51"/>
      <c r="F749" s="50"/>
      <c r="G749" s="51"/>
      <c r="H749" s="50"/>
      <c r="I749" s="48"/>
      <c r="J749" s="48"/>
      <c r="K749" s="51"/>
      <c r="L749" s="50"/>
      <c r="M749" s="51"/>
      <c r="N749" s="64"/>
      <c r="O749" s="64"/>
      <c r="P749" s="64"/>
      <c r="Q749" s="43"/>
      <c r="R749" s="30"/>
    </row>
    <row r="750" spans="1:18" x14ac:dyDescent="0.25">
      <c r="A750" s="49"/>
      <c r="B750" s="50"/>
      <c r="C750" s="51"/>
      <c r="D750" s="51"/>
      <c r="E750" s="51"/>
      <c r="F750" s="50"/>
      <c r="G750" s="51"/>
      <c r="H750" s="50"/>
      <c r="I750" s="48"/>
      <c r="J750" s="48"/>
      <c r="K750" s="51"/>
      <c r="L750" s="50"/>
      <c r="M750" s="51"/>
      <c r="N750" s="65"/>
      <c r="O750" s="65"/>
      <c r="P750" s="65"/>
      <c r="Q750" s="43"/>
      <c r="R750" s="30"/>
    </row>
    <row r="751" spans="1:18" x14ac:dyDescent="0.25">
      <c r="A751" s="49"/>
      <c r="B751" s="50"/>
      <c r="C751" s="51"/>
      <c r="D751" s="51"/>
      <c r="E751" s="51"/>
      <c r="F751" s="50"/>
      <c r="G751" s="51"/>
      <c r="H751" s="50"/>
      <c r="I751" s="50"/>
      <c r="J751" s="50"/>
      <c r="K751" s="51"/>
      <c r="L751" s="50"/>
      <c r="M751" s="51"/>
      <c r="N751" s="65"/>
      <c r="O751" s="65"/>
      <c r="P751" s="65"/>
      <c r="Q751" s="43"/>
      <c r="R751" s="30"/>
    </row>
    <row r="752" spans="1:18" x14ac:dyDescent="0.25">
      <c r="A752" s="49"/>
      <c r="B752" s="50"/>
      <c r="C752" s="51"/>
      <c r="D752" s="51"/>
      <c r="E752" s="51"/>
      <c r="F752" s="50"/>
      <c r="G752" s="51"/>
      <c r="H752" s="50"/>
      <c r="I752" s="48"/>
      <c r="J752" s="48"/>
      <c r="K752" s="51"/>
      <c r="L752" s="50"/>
      <c r="M752" s="51"/>
      <c r="N752" s="64"/>
      <c r="O752" s="64"/>
      <c r="P752" s="64"/>
      <c r="Q752" s="42"/>
      <c r="R752" s="30"/>
    </row>
    <row r="753" spans="1:18" x14ac:dyDescent="0.25">
      <c r="A753" s="49"/>
      <c r="B753" s="50"/>
      <c r="C753" s="51"/>
      <c r="D753" s="51"/>
      <c r="E753" s="51"/>
      <c r="F753" s="50"/>
      <c r="G753" s="51"/>
      <c r="H753" s="54"/>
      <c r="I753" s="48"/>
      <c r="J753" s="48"/>
      <c r="K753" s="51"/>
      <c r="L753" s="50"/>
      <c r="M753" s="51"/>
      <c r="N753" s="64"/>
      <c r="O753" s="64"/>
      <c r="P753" s="64"/>
      <c r="Q753" s="42"/>
      <c r="R753" s="30"/>
    </row>
    <row r="754" spans="1:18" x14ac:dyDescent="0.25">
      <c r="A754" s="49"/>
      <c r="B754" s="50"/>
      <c r="C754" s="51"/>
      <c r="D754" s="51"/>
      <c r="E754" s="51"/>
      <c r="F754" s="50"/>
      <c r="G754" s="51"/>
      <c r="H754" s="54"/>
      <c r="I754" s="50"/>
      <c r="J754" s="50"/>
      <c r="K754" s="51"/>
      <c r="L754" s="50"/>
      <c r="M754" s="51"/>
      <c r="N754" s="64"/>
      <c r="O754" s="64"/>
      <c r="P754" s="64"/>
      <c r="Q754" s="42"/>
      <c r="R754" s="30"/>
    </row>
    <row r="755" spans="1:18" x14ac:dyDescent="0.25">
      <c r="A755" s="49"/>
      <c r="B755" s="52"/>
      <c r="C755" s="55"/>
      <c r="D755" s="55"/>
      <c r="E755" s="51"/>
      <c r="F755" s="50"/>
      <c r="G755" s="51"/>
      <c r="H755" s="54"/>
      <c r="I755" s="50"/>
      <c r="J755" s="50"/>
      <c r="K755" s="51"/>
      <c r="L755" s="50"/>
      <c r="M755" s="51"/>
      <c r="N755" s="64"/>
      <c r="O755" s="64"/>
      <c r="P755" s="64"/>
      <c r="Q755" s="42"/>
      <c r="R755" s="30"/>
    </row>
    <row r="756" spans="1:18" x14ac:dyDescent="0.25">
      <c r="A756" s="49"/>
      <c r="B756" s="52"/>
      <c r="C756" s="55"/>
      <c r="D756" s="55"/>
      <c r="E756" s="51"/>
      <c r="F756" s="50"/>
      <c r="G756" s="51"/>
      <c r="H756" s="54"/>
      <c r="I756" s="50"/>
      <c r="J756" s="56"/>
      <c r="K756" s="51"/>
      <c r="L756" s="50"/>
      <c r="M756" s="51"/>
      <c r="N756" s="49"/>
      <c r="O756" s="65"/>
      <c r="P756" s="65"/>
      <c r="Q756" s="42"/>
    </row>
    <row r="757" spans="1:18" x14ac:dyDescent="0.25">
      <c r="A757" s="49"/>
      <c r="B757" s="52"/>
      <c r="C757" s="55"/>
      <c r="D757" s="55"/>
      <c r="E757" s="51"/>
      <c r="F757" s="50"/>
      <c r="G757" s="51"/>
      <c r="H757" s="54"/>
      <c r="I757" s="52"/>
      <c r="J757" s="52"/>
      <c r="K757" s="51"/>
      <c r="L757" s="50"/>
      <c r="M757" s="51"/>
      <c r="N757" s="49"/>
      <c r="O757" s="62"/>
      <c r="P757" s="62"/>
      <c r="Q757" s="42"/>
    </row>
    <row r="758" spans="1:18" x14ac:dyDescent="0.25">
      <c r="A758" s="49"/>
      <c r="B758" s="52"/>
      <c r="C758" s="55"/>
      <c r="D758" s="55"/>
      <c r="E758" s="51"/>
      <c r="F758" s="50"/>
      <c r="G758" s="51"/>
      <c r="H758" s="49"/>
      <c r="I758" s="52"/>
      <c r="J758" s="52"/>
      <c r="K758" s="51"/>
      <c r="L758" s="50"/>
      <c r="M758" s="51"/>
      <c r="N758" s="49"/>
      <c r="O758" s="62"/>
      <c r="P758" s="62"/>
      <c r="Q758" s="42"/>
    </row>
    <row r="759" spans="1:18" x14ac:dyDescent="0.25">
      <c r="A759" s="49"/>
      <c r="B759" s="52"/>
      <c r="C759" s="55"/>
      <c r="D759" s="55"/>
      <c r="E759" s="51"/>
      <c r="F759" s="50"/>
      <c r="G759" s="51"/>
      <c r="H759" s="49"/>
      <c r="I759" s="52"/>
      <c r="J759" s="52"/>
      <c r="K759" s="51"/>
      <c r="L759" s="50"/>
      <c r="M759" s="51"/>
      <c r="N759" s="62"/>
      <c r="O759" s="62"/>
      <c r="P759" s="62"/>
      <c r="Q759" s="42"/>
    </row>
    <row r="760" spans="1:18" x14ac:dyDescent="0.25">
      <c r="A760" s="49"/>
      <c r="B760" s="52"/>
      <c r="C760" s="55"/>
      <c r="D760" s="55"/>
      <c r="E760" s="51"/>
      <c r="F760" s="50"/>
      <c r="G760" s="51"/>
      <c r="H760" s="49"/>
      <c r="I760" s="52"/>
      <c r="J760" s="52"/>
      <c r="K760" s="51"/>
      <c r="L760" s="50"/>
      <c r="M760" s="51"/>
      <c r="N760" s="62"/>
      <c r="O760" s="62"/>
      <c r="P760" s="62"/>
      <c r="Q760" s="42"/>
    </row>
    <row r="761" spans="1:18" x14ac:dyDescent="0.25">
      <c r="A761" s="49"/>
      <c r="B761" s="52"/>
      <c r="C761" s="55"/>
      <c r="D761" s="55"/>
      <c r="E761" s="51"/>
      <c r="F761" s="50"/>
      <c r="G761" s="51"/>
      <c r="H761" s="49"/>
      <c r="I761" s="52"/>
      <c r="J761" s="52"/>
      <c r="K761" s="51"/>
      <c r="L761" s="50"/>
      <c r="M761" s="51"/>
      <c r="N761" s="62"/>
      <c r="O761" s="62"/>
      <c r="P761" s="62"/>
      <c r="Q761" s="42"/>
    </row>
    <row r="762" spans="1:18" x14ac:dyDescent="0.25">
      <c r="A762" s="49"/>
      <c r="B762" s="52"/>
      <c r="C762" s="55"/>
      <c r="D762" s="55"/>
      <c r="E762" s="51"/>
      <c r="F762" s="50"/>
      <c r="G762" s="51"/>
      <c r="H762" s="51"/>
      <c r="I762" s="52"/>
      <c r="J762" s="52"/>
      <c r="K762" s="51"/>
      <c r="L762" s="50"/>
      <c r="M762" s="51"/>
      <c r="N762" s="62"/>
      <c r="O762" s="62"/>
      <c r="P762" s="62"/>
      <c r="Q762" s="42"/>
    </row>
    <row r="763" spans="1:18" x14ac:dyDescent="0.25">
      <c r="A763" s="49"/>
      <c r="B763" s="52"/>
      <c r="C763" s="55"/>
      <c r="D763" s="55"/>
      <c r="E763" s="51"/>
      <c r="F763" s="50"/>
      <c r="G763" s="51"/>
      <c r="H763" s="51"/>
      <c r="I763" s="52"/>
      <c r="J763" s="52"/>
      <c r="K763" s="51"/>
      <c r="L763" s="50"/>
      <c r="M763" s="51"/>
      <c r="N763" s="65"/>
      <c r="O763" s="62"/>
      <c r="P763" s="62"/>
      <c r="Q763" s="42"/>
    </row>
    <row r="764" spans="1:18" x14ac:dyDescent="0.25">
      <c r="A764" s="49"/>
      <c r="B764" s="52"/>
      <c r="C764" s="55"/>
      <c r="D764" s="55"/>
      <c r="E764" s="51"/>
      <c r="F764" s="50"/>
      <c r="G764" s="51"/>
      <c r="H764" s="51"/>
      <c r="I764" s="52"/>
      <c r="J764" s="52"/>
      <c r="K764" s="51"/>
      <c r="L764" s="50"/>
      <c r="M764" s="51"/>
      <c r="N764" s="64"/>
      <c r="O764" s="64"/>
      <c r="P764" s="64"/>
      <c r="Q764" s="42"/>
      <c r="R764" s="30"/>
    </row>
    <row r="765" spans="1:18" x14ac:dyDescent="0.25">
      <c r="A765" s="49"/>
      <c r="B765" s="52"/>
      <c r="C765" s="55"/>
      <c r="D765" s="55"/>
      <c r="E765" s="51"/>
      <c r="F765" s="50"/>
      <c r="G765" s="51"/>
      <c r="H765" s="51"/>
      <c r="I765" s="51"/>
      <c r="J765" s="52"/>
      <c r="K765" s="51"/>
      <c r="L765" s="50"/>
      <c r="M765" s="51"/>
      <c r="N765" s="64"/>
      <c r="O765" s="64"/>
      <c r="P765" s="64"/>
      <c r="Q765" s="42"/>
      <c r="R765" s="30"/>
    </row>
    <row r="766" spans="1:18" ht="15" x14ac:dyDescent="0.25">
      <c r="A766" s="49"/>
      <c r="B766" s="52"/>
      <c r="C766" s="55"/>
      <c r="D766" s="55"/>
      <c r="E766" s="51"/>
      <c r="F766" s="50"/>
      <c r="G766" s="51"/>
      <c r="H766" s="51"/>
      <c r="I766" s="51"/>
      <c r="J766" s="57"/>
      <c r="K766" s="51"/>
      <c r="L766" s="50"/>
      <c r="M766" s="51"/>
      <c r="N766" s="64"/>
      <c r="O766" s="64"/>
      <c r="P766" s="64"/>
      <c r="Q766" s="42"/>
      <c r="R766" s="30"/>
    </row>
    <row r="767" spans="1:18" x14ac:dyDescent="0.25">
      <c r="A767" s="49"/>
      <c r="B767" s="52"/>
      <c r="C767" s="55"/>
      <c r="D767" s="55"/>
      <c r="E767" s="51"/>
      <c r="F767" s="50"/>
      <c r="G767" s="51"/>
      <c r="H767" s="50"/>
      <c r="I767" s="50"/>
      <c r="J767" s="50"/>
      <c r="K767" s="51"/>
      <c r="L767" s="50"/>
      <c r="M767" s="51"/>
      <c r="N767" s="64"/>
      <c r="O767" s="64"/>
      <c r="P767" s="64"/>
      <c r="Q767" s="42"/>
      <c r="R767" s="30"/>
    </row>
    <row r="768" spans="1:18" ht="15" x14ac:dyDescent="0.25">
      <c r="A768" s="49"/>
      <c r="B768" s="57"/>
      <c r="C768" s="61"/>
      <c r="D768" s="61"/>
      <c r="E768" s="57"/>
      <c r="F768" s="54"/>
      <c r="G768" s="54"/>
      <c r="H768" s="82"/>
      <c r="I768" s="82"/>
      <c r="J768" s="57"/>
      <c r="K768" s="57"/>
      <c r="L768" s="57"/>
      <c r="M768" s="57"/>
      <c r="N768" s="62"/>
      <c r="O768" s="62"/>
      <c r="P768" s="62"/>
      <c r="Q768" s="42"/>
    </row>
    <row r="769" spans="1:18" x14ac:dyDescent="0.25">
      <c r="A769" s="49"/>
      <c r="B769" s="81"/>
      <c r="C769" s="81"/>
      <c r="D769" s="81"/>
      <c r="E769" s="81"/>
      <c r="F769" s="81"/>
      <c r="G769" s="81"/>
      <c r="H769" s="49"/>
      <c r="I769" s="81"/>
      <c r="J769" s="81"/>
      <c r="K769" s="81"/>
      <c r="L769" s="81"/>
      <c r="M769" s="81"/>
      <c r="N769" s="63"/>
      <c r="O769" s="63"/>
      <c r="P769" s="64"/>
      <c r="Q769" s="42"/>
    </row>
    <row r="770" spans="1:18" x14ac:dyDescent="0.25">
      <c r="A770" s="49"/>
      <c r="B770" s="50"/>
      <c r="C770" s="51"/>
      <c r="D770" s="51"/>
      <c r="E770" s="50"/>
      <c r="F770" s="50"/>
      <c r="G770" s="50"/>
      <c r="H770" s="50"/>
      <c r="I770" s="52"/>
      <c r="J770" s="53"/>
      <c r="K770" s="51"/>
      <c r="L770" s="50"/>
      <c r="M770" s="51"/>
      <c r="N770" s="64"/>
      <c r="O770" s="64"/>
      <c r="P770" s="64"/>
      <c r="Q770" s="42"/>
      <c r="R770" s="30"/>
    </row>
    <row r="771" spans="1:18" x14ac:dyDescent="0.25">
      <c r="A771" s="49"/>
      <c r="B771" s="50"/>
      <c r="C771" s="51"/>
      <c r="D771" s="51"/>
      <c r="E771" s="51"/>
      <c r="F771" s="50"/>
      <c r="G771" s="51"/>
      <c r="H771" s="50"/>
      <c r="I771" s="48"/>
      <c r="J771" s="48"/>
      <c r="K771" s="51"/>
      <c r="L771" s="50"/>
      <c r="M771" s="51"/>
      <c r="N771" s="64"/>
      <c r="O771" s="64"/>
      <c r="P771" s="64"/>
      <c r="Q771" s="43"/>
      <c r="R771" s="30"/>
    </row>
    <row r="772" spans="1:18" x14ac:dyDescent="0.25">
      <c r="A772" s="49"/>
      <c r="B772" s="50"/>
      <c r="C772" s="51"/>
      <c r="D772" s="51"/>
      <c r="E772" s="51"/>
      <c r="F772" s="50"/>
      <c r="G772" s="51"/>
      <c r="H772" s="50"/>
      <c r="I772" s="48"/>
      <c r="J772" s="48"/>
      <c r="K772" s="51"/>
      <c r="L772" s="50"/>
      <c r="M772" s="51"/>
      <c r="N772" s="64"/>
      <c r="O772" s="64"/>
      <c r="P772" s="64"/>
      <c r="Q772" s="43"/>
      <c r="R772" s="30"/>
    </row>
    <row r="773" spans="1:18" x14ac:dyDescent="0.25">
      <c r="A773" s="49"/>
      <c r="B773" s="50"/>
      <c r="C773" s="51"/>
      <c r="D773" s="51"/>
      <c r="E773" s="51"/>
      <c r="F773" s="50"/>
      <c r="G773" s="51"/>
      <c r="H773" s="50"/>
      <c r="I773" s="48"/>
      <c r="J773" s="48"/>
      <c r="K773" s="51"/>
      <c r="L773" s="50"/>
      <c r="M773" s="51"/>
      <c r="N773" s="64"/>
      <c r="O773" s="64"/>
      <c r="P773" s="64"/>
      <c r="Q773" s="43"/>
      <c r="R773" s="30"/>
    </row>
    <row r="774" spans="1:18" x14ac:dyDescent="0.25">
      <c r="A774" s="49"/>
      <c r="B774" s="50"/>
      <c r="C774" s="51"/>
      <c r="D774" s="51"/>
      <c r="E774" s="51"/>
      <c r="F774" s="50"/>
      <c r="G774" s="51"/>
      <c r="H774" s="50"/>
      <c r="I774" s="48"/>
      <c r="J774" s="48"/>
      <c r="K774" s="51"/>
      <c r="L774" s="50"/>
      <c r="M774" s="51"/>
      <c r="N774" s="64"/>
      <c r="O774" s="64"/>
      <c r="P774" s="64"/>
      <c r="Q774" s="43"/>
      <c r="R774" s="30"/>
    </row>
    <row r="775" spans="1:18" x14ac:dyDescent="0.25">
      <c r="A775" s="49"/>
      <c r="B775" s="50"/>
      <c r="C775" s="51"/>
      <c r="D775" s="51"/>
      <c r="E775" s="51"/>
      <c r="F775" s="50"/>
      <c r="G775" s="51"/>
      <c r="H775" s="50"/>
      <c r="I775" s="48"/>
      <c r="J775" s="48"/>
      <c r="K775" s="51"/>
      <c r="L775" s="50"/>
      <c r="M775" s="51"/>
      <c r="N775" s="64"/>
      <c r="O775" s="64"/>
      <c r="P775" s="64"/>
      <c r="Q775" s="43"/>
      <c r="R775" s="30"/>
    </row>
    <row r="776" spans="1:18" x14ac:dyDescent="0.25">
      <c r="A776" s="49"/>
      <c r="B776" s="50"/>
      <c r="C776" s="51"/>
      <c r="D776" s="51"/>
      <c r="E776" s="51"/>
      <c r="F776" s="50"/>
      <c r="G776" s="51"/>
      <c r="H776" s="49"/>
      <c r="I776" s="48"/>
      <c r="J776" s="48"/>
      <c r="K776" s="51"/>
      <c r="L776" s="50"/>
      <c r="M776" s="51"/>
      <c r="N776" s="64"/>
      <c r="O776" s="64"/>
      <c r="P776" s="64"/>
      <c r="Q776" s="43"/>
      <c r="R776" s="30"/>
    </row>
    <row r="777" spans="1:18" x14ac:dyDescent="0.25">
      <c r="A777" s="49"/>
      <c r="B777" s="50"/>
      <c r="C777" s="51"/>
      <c r="D777" s="51"/>
      <c r="E777" s="51"/>
      <c r="F777" s="50"/>
      <c r="G777" s="51"/>
      <c r="H777" s="49"/>
      <c r="I777" s="48"/>
      <c r="J777" s="48"/>
      <c r="K777" s="51"/>
      <c r="L777" s="50"/>
      <c r="M777" s="51"/>
      <c r="N777" s="64"/>
      <c r="O777" s="64"/>
      <c r="P777" s="64"/>
      <c r="Q777" s="43"/>
      <c r="R777" s="30"/>
    </row>
    <row r="778" spans="1:18" x14ac:dyDescent="0.25">
      <c r="A778" s="49"/>
      <c r="B778" s="50"/>
      <c r="C778" s="51"/>
      <c r="D778" s="51"/>
      <c r="E778" s="51"/>
      <c r="F778" s="50"/>
      <c r="G778" s="51"/>
      <c r="H778" s="49"/>
      <c r="I778" s="48"/>
      <c r="J778" s="48"/>
      <c r="K778" s="51"/>
      <c r="L778" s="50"/>
      <c r="M778" s="51"/>
      <c r="N778" s="65"/>
      <c r="O778" s="65"/>
      <c r="P778" s="65"/>
      <c r="Q778" s="43"/>
      <c r="R778" s="30"/>
    </row>
    <row r="779" spans="1:18" x14ac:dyDescent="0.25">
      <c r="A779" s="49"/>
      <c r="B779" s="50"/>
      <c r="C779" s="51"/>
      <c r="D779" s="51"/>
      <c r="E779" s="51"/>
      <c r="F779" s="50"/>
      <c r="G779" s="51"/>
      <c r="H779" s="50"/>
      <c r="I779" s="48"/>
      <c r="J779" s="48"/>
      <c r="K779" s="51"/>
      <c r="L779" s="50"/>
      <c r="M779" s="51"/>
      <c r="N779" s="64"/>
      <c r="O779" s="64"/>
      <c r="P779" s="64"/>
      <c r="Q779" s="43"/>
      <c r="R779" s="30"/>
    </row>
    <row r="780" spans="1:18" x14ac:dyDescent="0.25">
      <c r="A780" s="49"/>
      <c r="B780" s="50"/>
      <c r="C780" s="51"/>
      <c r="D780" s="51"/>
      <c r="E780" s="51"/>
      <c r="F780" s="50"/>
      <c r="G780" s="51"/>
      <c r="H780" s="50"/>
      <c r="I780" s="48"/>
      <c r="J780" s="48"/>
      <c r="K780" s="51"/>
      <c r="L780" s="50"/>
      <c r="M780" s="51"/>
      <c r="N780" s="65"/>
      <c r="O780" s="65"/>
      <c r="P780" s="65"/>
      <c r="Q780" s="43"/>
      <c r="R780" s="30"/>
    </row>
    <row r="781" spans="1:18" x14ac:dyDescent="0.25">
      <c r="A781" s="49"/>
      <c r="B781" s="50"/>
      <c r="C781" s="51"/>
      <c r="D781" s="51"/>
      <c r="E781" s="51"/>
      <c r="F781" s="50"/>
      <c r="G781" s="51"/>
      <c r="H781" s="50"/>
      <c r="I781" s="50"/>
      <c r="J781" s="50"/>
      <c r="K781" s="51"/>
      <c r="L781" s="50"/>
      <c r="M781" s="51"/>
      <c r="N781" s="65"/>
      <c r="O781" s="65"/>
      <c r="P781" s="65"/>
      <c r="Q781" s="43"/>
      <c r="R781" s="30"/>
    </row>
    <row r="782" spans="1:18" x14ac:dyDescent="0.25">
      <c r="A782" s="49"/>
      <c r="B782" s="50"/>
      <c r="C782" s="51"/>
      <c r="D782" s="51"/>
      <c r="E782" s="51"/>
      <c r="F782" s="50"/>
      <c r="G782" s="51"/>
      <c r="H782" s="50"/>
      <c r="I782" s="48"/>
      <c r="J782" s="48"/>
      <c r="K782" s="51"/>
      <c r="L782" s="50"/>
      <c r="M782" s="51"/>
      <c r="N782" s="64"/>
      <c r="O782" s="64"/>
      <c r="P782" s="64"/>
      <c r="Q782" s="42"/>
      <c r="R782" s="30"/>
    </row>
    <row r="783" spans="1:18" x14ac:dyDescent="0.25">
      <c r="A783" s="49"/>
      <c r="B783" s="50"/>
      <c r="C783" s="51"/>
      <c r="D783" s="51"/>
      <c r="E783" s="51"/>
      <c r="F783" s="50"/>
      <c r="G783" s="51"/>
      <c r="H783" s="54"/>
      <c r="I783" s="48"/>
      <c r="J783" s="48"/>
      <c r="K783" s="51"/>
      <c r="L783" s="50"/>
      <c r="M783" s="51"/>
      <c r="N783" s="64"/>
      <c r="O783" s="64"/>
      <c r="P783" s="64"/>
      <c r="Q783" s="42"/>
      <c r="R783" s="30"/>
    </row>
    <row r="784" spans="1:18" x14ac:dyDescent="0.25">
      <c r="A784" s="49"/>
      <c r="B784" s="50"/>
      <c r="C784" s="51"/>
      <c r="D784" s="51"/>
      <c r="E784" s="51"/>
      <c r="F784" s="50"/>
      <c r="G784" s="51"/>
      <c r="H784" s="54"/>
      <c r="I784" s="50"/>
      <c r="J784" s="50"/>
      <c r="K784" s="51"/>
      <c r="L784" s="50"/>
      <c r="M784" s="51"/>
      <c r="N784" s="64"/>
      <c r="O784" s="64"/>
      <c r="P784" s="64"/>
      <c r="Q784" s="42"/>
      <c r="R784" s="30"/>
    </row>
    <row r="785" spans="1:18" x14ac:dyDescent="0.25">
      <c r="A785" s="49"/>
      <c r="B785" s="52"/>
      <c r="C785" s="55"/>
      <c r="D785" s="55"/>
      <c r="E785" s="51"/>
      <c r="F785" s="50"/>
      <c r="G785" s="51"/>
      <c r="H785" s="54"/>
      <c r="I785" s="50"/>
      <c r="J785" s="50"/>
      <c r="K785" s="51"/>
      <c r="L785" s="50"/>
      <c r="M785" s="51"/>
      <c r="N785" s="64"/>
      <c r="O785" s="64"/>
      <c r="P785" s="64"/>
      <c r="Q785" s="42"/>
      <c r="R785" s="30"/>
    </row>
    <row r="786" spans="1:18" x14ac:dyDescent="0.25">
      <c r="A786" s="49"/>
      <c r="B786" s="52"/>
      <c r="C786" s="55"/>
      <c r="D786" s="55"/>
      <c r="E786" s="51"/>
      <c r="F786" s="50"/>
      <c r="G786" s="51"/>
      <c r="H786" s="54"/>
      <c r="I786" s="50"/>
      <c r="J786" s="56"/>
      <c r="K786" s="51"/>
      <c r="L786" s="50"/>
      <c r="M786" s="51"/>
      <c r="N786" s="49"/>
      <c r="O786" s="65"/>
      <c r="P786" s="65"/>
      <c r="Q786" s="42"/>
    </row>
    <row r="787" spans="1:18" x14ac:dyDescent="0.25">
      <c r="A787" s="49"/>
      <c r="B787" s="52"/>
      <c r="C787" s="55"/>
      <c r="D787" s="55"/>
      <c r="E787" s="51"/>
      <c r="F787" s="50"/>
      <c r="G787" s="51"/>
      <c r="H787" s="54"/>
      <c r="I787" s="52"/>
      <c r="J787" s="52"/>
      <c r="K787" s="51"/>
      <c r="L787" s="50"/>
      <c r="M787" s="51"/>
      <c r="N787" s="49"/>
      <c r="O787" s="62"/>
      <c r="P787" s="62"/>
      <c r="Q787" s="42"/>
    </row>
    <row r="788" spans="1:18" x14ac:dyDescent="0.25">
      <c r="A788" s="49"/>
      <c r="B788" s="52"/>
      <c r="C788" s="55"/>
      <c r="D788" s="55"/>
      <c r="E788" s="51"/>
      <c r="F788" s="50"/>
      <c r="G788" s="51"/>
      <c r="H788" s="49"/>
      <c r="I788" s="52"/>
      <c r="J788" s="52"/>
      <c r="K788" s="51"/>
      <c r="L788" s="50"/>
      <c r="M788" s="51"/>
      <c r="N788" s="49"/>
      <c r="O788" s="62"/>
      <c r="P788" s="62"/>
      <c r="Q788" s="42"/>
    </row>
    <row r="789" spans="1:18" x14ac:dyDescent="0.25">
      <c r="A789" s="49"/>
      <c r="B789" s="52"/>
      <c r="C789" s="55"/>
      <c r="D789" s="55"/>
      <c r="E789" s="51"/>
      <c r="F789" s="50"/>
      <c r="G789" s="51"/>
      <c r="H789" s="49"/>
      <c r="I789" s="52"/>
      <c r="J789" s="52"/>
      <c r="K789" s="51"/>
      <c r="L789" s="50"/>
      <c r="M789" s="51"/>
      <c r="N789" s="62"/>
      <c r="O789" s="62"/>
      <c r="P789" s="62"/>
      <c r="Q789" s="42"/>
    </row>
    <row r="790" spans="1:18" x14ac:dyDescent="0.25">
      <c r="A790" s="49"/>
      <c r="B790" s="52"/>
      <c r="C790" s="55"/>
      <c r="D790" s="55"/>
      <c r="E790" s="51"/>
      <c r="F790" s="50"/>
      <c r="G790" s="51"/>
      <c r="H790" s="49"/>
      <c r="I790" s="52"/>
      <c r="J790" s="52"/>
      <c r="K790" s="51"/>
      <c r="L790" s="50"/>
      <c r="M790" s="51"/>
      <c r="N790" s="62"/>
      <c r="O790" s="62"/>
      <c r="P790" s="62"/>
      <c r="Q790" s="42"/>
    </row>
    <row r="791" spans="1:18" x14ac:dyDescent="0.25">
      <c r="A791" s="49"/>
      <c r="B791" s="52"/>
      <c r="C791" s="55"/>
      <c r="D791" s="55"/>
      <c r="E791" s="51"/>
      <c r="F791" s="50"/>
      <c r="G791" s="51"/>
      <c r="H791" s="49"/>
      <c r="I791" s="52"/>
      <c r="J791" s="52"/>
      <c r="K791" s="51"/>
      <c r="L791" s="50"/>
      <c r="M791" s="51"/>
      <c r="N791" s="62"/>
      <c r="O791" s="62"/>
      <c r="P791" s="62"/>
      <c r="Q791" s="42"/>
    </row>
    <row r="792" spans="1:18" x14ac:dyDescent="0.25">
      <c r="A792" s="49"/>
      <c r="B792" s="52"/>
      <c r="C792" s="55"/>
      <c r="D792" s="55"/>
      <c r="E792" s="51"/>
      <c r="F792" s="50"/>
      <c r="G792" s="51"/>
      <c r="H792" s="51"/>
      <c r="I792" s="52"/>
      <c r="J792" s="52"/>
      <c r="K792" s="51"/>
      <c r="L792" s="50"/>
      <c r="M792" s="51"/>
      <c r="N792" s="62"/>
      <c r="O792" s="62"/>
      <c r="P792" s="62"/>
      <c r="Q792" s="42"/>
    </row>
    <row r="793" spans="1:18" x14ac:dyDescent="0.25">
      <c r="A793" s="49"/>
      <c r="B793" s="52"/>
      <c r="C793" s="55"/>
      <c r="D793" s="55"/>
      <c r="E793" s="51"/>
      <c r="F793" s="50"/>
      <c r="G793" s="51"/>
      <c r="H793" s="51"/>
      <c r="I793" s="52"/>
      <c r="J793" s="52"/>
      <c r="K793" s="51"/>
      <c r="L793" s="50"/>
      <c r="M793" s="51"/>
      <c r="N793" s="65"/>
      <c r="O793" s="62"/>
      <c r="P793" s="62"/>
      <c r="Q793" s="42"/>
    </row>
    <row r="794" spans="1:18" x14ac:dyDescent="0.25">
      <c r="A794" s="49"/>
      <c r="B794" s="52"/>
      <c r="C794" s="55"/>
      <c r="D794" s="55"/>
      <c r="E794" s="51"/>
      <c r="F794" s="50"/>
      <c r="G794" s="51"/>
      <c r="H794" s="51"/>
      <c r="I794" s="52"/>
      <c r="J794" s="52"/>
      <c r="K794" s="51"/>
      <c r="L794" s="50"/>
      <c r="M794" s="51"/>
      <c r="N794" s="64"/>
      <c r="O794" s="64"/>
      <c r="P794" s="64"/>
      <c r="Q794" s="42"/>
      <c r="R794" s="30"/>
    </row>
    <row r="795" spans="1:18" x14ac:dyDescent="0.25">
      <c r="A795" s="49"/>
      <c r="B795" s="52"/>
      <c r="C795" s="55"/>
      <c r="D795" s="55"/>
      <c r="E795" s="51"/>
      <c r="F795" s="50"/>
      <c r="G795" s="51"/>
      <c r="H795" s="51"/>
      <c r="I795" s="51"/>
      <c r="J795" s="52"/>
      <c r="K795" s="51"/>
      <c r="L795" s="50"/>
      <c r="M795" s="51"/>
      <c r="N795" s="64"/>
      <c r="O795" s="64"/>
      <c r="P795" s="64"/>
      <c r="Q795" s="42"/>
      <c r="R795" s="30"/>
    </row>
    <row r="796" spans="1:18" ht="15" x14ac:dyDescent="0.25">
      <c r="A796" s="49"/>
      <c r="B796" s="52"/>
      <c r="C796" s="55"/>
      <c r="D796" s="55"/>
      <c r="E796" s="51"/>
      <c r="F796" s="50"/>
      <c r="G796" s="51"/>
      <c r="H796" s="51"/>
      <c r="I796" s="51"/>
      <c r="J796" s="57"/>
      <c r="K796" s="51"/>
      <c r="L796" s="50"/>
      <c r="M796" s="51"/>
      <c r="N796" s="64"/>
      <c r="O796" s="64"/>
      <c r="P796" s="64"/>
      <c r="Q796" s="42"/>
      <c r="R796" s="30"/>
    </row>
    <row r="797" spans="1:18" x14ac:dyDescent="0.25">
      <c r="A797" s="49"/>
      <c r="B797" s="52"/>
      <c r="C797" s="55"/>
      <c r="D797" s="55"/>
      <c r="E797" s="51"/>
      <c r="F797" s="50"/>
      <c r="G797" s="51"/>
      <c r="H797" s="50"/>
      <c r="I797" s="50"/>
      <c r="J797" s="50"/>
      <c r="K797" s="51"/>
      <c r="L797" s="50"/>
      <c r="M797" s="51"/>
      <c r="N797" s="64"/>
      <c r="O797" s="64"/>
      <c r="P797" s="64"/>
      <c r="Q797" s="42"/>
      <c r="R797" s="30"/>
    </row>
    <row r="798" spans="1:18" x14ac:dyDescent="0.25">
      <c r="A798" s="49"/>
      <c r="B798" s="58"/>
      <c r="C798" s="59"/>
      <c r="D798" s="59"/>
      <c r="E798" s="49"/>
      <c r="F798" s="49"/>
      <c r="G798" s="49"/>
      <c r="H798" s="49"/>
      <c r="I798" s="49"/>
      <c r="J798" s="60"/>
      <c r="K798" s="49"/>
      <c r="L798" s="49"/>
      <c r="M798" s="49"/>
      <c r="N798" s="49"/>
      <c r="O798" s="49"/>
      <c r="P798" s="49"/>
      <c r="Q798" s="42"/>
    </row>
    <row r="799" spans="1:18" ht="15" x14ac:dyDescent="0.25">
      <c r="A799" s="49"/>
      <c r="B799" s="57"/>
      <c r="C799" s="61"/>
      <c r="D799" s="61"/>
      <c r="E799" s="57"/>
      <c r="F799" s="54"/>
      <c r="G799" s="54"/>
      <c r="H799" s="82"/>
      <c r="I799" s="82"/>
      <c r="J799" s="57"/>
      <c r="K799" s="57"/>
      <c r="L799" s="57"/>
      <c r="M799" s="57"/>
      <c r="N799" s="62"/>
      <c r="O799" s="62"/>
      <c r="P799" s="62"/>
      <c r="Q799" s="42"/>
    </row>
    <row r="800" spans="1:18" x14ac:dyDescent="0.25">
      <c r="A800" s="49"/>
      <c r="B800" s="81"/>
      <c r="C800" s="81"/>
      <c r="D800" s="81"/>
      <c r="E800" s="81"/>
      <c r="F800" s="81"/>
      <c r="G800" s="81"/>
      <c r="H800" s="49"/>
      <c r="I800" s="81"/>
      <c r="J800" s="81"/>
      <c r="K800" s="81"/>
      <c r="L800" s="81"/>
      <c r="M800" s="81"/>
      <c r="N800" s="63"/>
      <c r="O800" s="63"/>
      <c r="P800" s="64"/>
      <c r="Q800" s="42"/>
    </row>
    <row r="801" spans="1:18" x14ac:dyDescent="0.25">
      <c r="A801" s="49"/>
      <c r="B801" s="50"/>
      <c r="C801" s="51"/>
      <c r="D801" s="51"/>
      <c r="E801" s="50"/>
      <c r="F801" s="50"/>
      <c r="G801" s="50"/>
      <c r="H801" s="50"/>
      <c r="I801" s="52"/>
      <c r="J801" s="53"/>
      <c r="K801" s="51"/>
      <c r="L801" s="50"/>
      <c r="M801" s="51"/>
      <c r="N801" s="64"/>
      <c r="O801" s="64"/>
      <c r="P801" s="64"/>
      <c r="Q801" s="42"/>
      <c r="R801" s="30"/>
    </row>
    <row r="802" spans="1:18" x14ac:dyDescent="0.25">
      <c r="A802" s="49"/>
      <c r="B802" s="50"/>
      <c r="C802" s="51"/>
      <c r="D802" s="51"/>
      <c r="E802" s="51"/>
      <c r="F802" s="50"/>
      <c r="G802" s="51"/>
      <c r="H802" s="50"/>
      <c r="I802" s="48"/>
      <c r="J802" s="48"/>
      <c r="K802" s="51"/>
      <c r="L802" s="50"/>
      <c r="M802" s="51"/>
      <c r="N802" s="64"/>
      <c r="O802" s="64"/>
      <c r="P802" s="64"/>
      <c r="Q802" s="43"/>
      <c r="R802" s="30"/>
    </row>
    <row r="803" spans="1:18" x14ac:dyDescent="0.25">
      <c r="A803" s="49"/>
      <c r="B803" s="50"/>
      <c r="C803" s="51"/>
      <c r="D803" s="51"/>
      <c r="E803" s="51"/>
      <c r="F803" s="50"/>
      <c r="G803" s="51"/>
      <c r="H803" s="50"/>
      <c r="I803" s="48"/>
      <c r="J803" s="48"/>
      <c r="K803" s="51"/>
      <c r="L803" s="50"/>
      <c r="M803" s="51"/>
      <c r="N803" s="64"/>
      <c r="O803" s="64"/>
      <c r="P803" s="64"/>
      <c r="Q803" s="43"/>
      <c r="R803" s="30"/>
    </row>
    <row r="804" spans="1:18" x14ac:dyDescent="0.25">
      <c r="A804" s="49"/>
      <c r="B804" s="50"/>
      <c r="C804" s="51"/>
      <c r="D804" s="51"/>
      <c r="E804" s="51"/>
      <c r="F804" s="50"/>
      <c r="G804" s="51"/>
      <c r="H804" s="50"/>
      <c r="I804" s="48"/>
      <c r="J804" s="48"/>
      <c r="K804" s="51"/>
      <c r="L804" s="50"/>
      <c r="M804" s="51"/>
      <c r="N804" s="64"/>
      <c r="O804" s="64"/>
      <c r="P804" s="64"/>
      <c r="Q804" s="43"/>
      <c r="R804" s="30"/>
    </row>
    <row r="805" spans="1:18" x14ac:dyDescent="0.25">
      <c r="A805" s="49"/>
      <c r="B805" s="50"/>
      <c r="C805" s="51"/>
      <c r="D805" s="51"/>
      <c r="E805" s="51"/>
      <c r="F805" s="50"/>
      <c r="G805" s="51"/>
      <c r="H805" s="50"/>
      <c r="I805" s="48"/>
      <c r="J805" s="48"/>
      <c r="K805" s="51"/>
      <c r="L805" s="50"/>
      <c r="M805" s="51"/>
      <c r="N805" s="64"/>
      <c r="O805" s="64"/>
      <c r="P805" s="64"/>
      <c r="Q805" s="43"/>
      <c r="R805" s="30"/>
    </row>
    <row r="806" spans="1:18" x14ac:dyDescent="0.25">
      <c r="A806" s="49"/>
      <c r="B806" s="50"/>
      <c r="C806" s="51"/>
      <c r="D806" s="51"/>
      <c r="E806" s="51"/>
      <c r="F806" s="50"/>
      <c r="G806" s="51"/>
      <c r="H806" s="50"/>
      <c r="I806" s="48"/>
      <c r="J806" s="48"/>
      <c r="K806" s="51"/>
      <c r="L806" s="50"/>
      <c r="M806" s="51"/>
      <c r="N806" s="64"/>
      <c r="O806" s="64"/>
      <c r="P806" s="64"/>
      <c r="Q806" s="43"/>
      <c r="R806" s="30"/>
    </row>
    <row r="807" spans="1:18" x14ac:dyDescent="0.25">
      <c r="A807" s="49"/>
      <c r="B807" s="50"/>
      <c r="C807" s="51"/>
      <c r="D807" s="51"/>
      <c r="E807" s="51"/>
      <c r="F807" s="50"/>
      <c r="G807" s="51"/>
      <c r="H807" s="49"/>
      <c r="I807" s="48"/>
      <c r="J807" s="48"/>
      <c r="K807" s="51"/>
      <c r="L807" s="50"/>
      <c r="M807" s="51"/>
      <c r="N807" s="64"/>
      <c r="O807" s="64"/>
      <c r="P807" s="64"/>
      <c r="Q807" s="43"/>
      <c r="R807" s="30"/>
    </row>
    <row r="808" spans="1:18" x14ac:dyDescent="0.25">
      <c r="A808" s="49"/>
      <c r="B808" s="50"/>
      <c r="C808" s="51"/>
      <c r="D808" s="51"/>
      <c r="E808" s="51"/>
      <c r="F808" s="50"/>
      <c r="G808" s="51"/>
      <c r="H808" s="49"/>
      <c r="I808" s="48"/>
      <c r="J808" s="48"/>
      <c r="K808" s="51"/>
      <c r="L808" s="50"/>
      <c r="M808" s="51"/>
      <c r="N808" s="64"/>
      <c r="O808" s="64"/>
      <c r="P808" s="64"/>
      <c r="Q808" s="43"/>
      <c r="R808" s="30"/>
    </row>
    <row r="809" spans="1:18" x14ac:dyDescent="0.25">
      <c r="A809" s="49"/>
      <c r="B809" s="50"/>
      <c r="C809" s="51"/>
      <c r="D809" s="51"/>
      <c r="E809" s="51"/>
      <c r="F809" s="50"/>
      <c r="G809" s="51"/>
      <c r="H809" s="49"/>
      <c r="I809" s="48"/>
      <c r="J809" s="48"/>
      <c r="K809" s="51"/>
      <c r="L809" s="50"/>
      <c r="M809" s="51"/>
      <c r="N809" s="65"/>
      <c r="O809" s="65"/>
      <c r="P809" s="65"/>
      <c r="Q809" s="43"/>
      <c r="R809" s="30"/>
    </row>
    <row r="810" spans="1:18" x14ac:dyDescent="0.25">
      <c r="A810" s="49"/>
      <c r="B810" s="50"/>
      <c r="C810" s="51"/>
      <c r="D810" s="51"/>
      <c r="E810" s="51"/>
      <c r="F810" s="50"/>
      <c r="G810" s="51"/>
      <c r="H810" s="50"/>
      <c r="I810" s="48"/>
      <c r="J810" s="48"/>
      <c r="K810" s="51"/>
      <c r="L810" s="50"/>
      <c r="M810" s="51"/>
      <c r="N810" s="64"/>
      <c r="O810" s="64"/>
      <c r="P810" s="64"/>
      <c r="Q810" s="43"/>
      <c r="R810" s="30"/>
    </row>
    <row r="811" spans="1:18" x14ac:dyDescent="0.25">
      <c r="A811" s="49"/>
      <c r="B811" s="50"/>
      <c r="C811" s="51"/>
      <c r="D811" s="51"/>
      <c r="E811" s="51"/>
      <c r="F811" s="50"/>
      <c r="G811" s="51"/>
      <c r="H811" s="50"/>
      <c r="I811" s="48"/>
      <c r="J811" s="48"/>
      <c r="K811" s="51"/>
      <c r="L811" s="50"/>
      <c r="M811" s="51"/>
      <c r="N811" s="65"/>
      <c r="O811" s="65"/>
      <c r="P811" s="65"/>
      <c r="Q811" s="43"/>
      <c r="R811" s="30"/>
    </row>
    <row r="812" spans="1:18" x14ac:dyDescent="0.25">
      <c r="A812" s="49"/>
      <c r="B812" s="50"/>
      <c r="C812" s="51"/>
      <c r="D812" s="51"/>
      <c r="E812" s="51"/>
      <c r="F812" s="50"/>
      <c r="G812" s="51"/>
      <c r="H812" s="50"/>
      <c r="I812" s="50"/>
      <c r="J812" s="50"/>
      <c r="K812" s="51"/>
      <c r="L812" s="50"/>
      <c r="M812" s="51"/>
      <c r="N812" s="65"/>
      <c r="O812" s="65"/>
      <c r="P812" s="65"/>
      <c r="Q812" s="43"/>
      <c r="R812" s="30"/>
    </row>
    <row r="813" spans="1:18" x14ac:dyDescent="0.25">
      <c r="A813" s="49"/>
      <c r="B813" s="50"/>
      <c r="C813" s="51"/>
      <c r="D813" s="51"/>
      <c r="E813" s="51"/>
      <c r="F813" s="50"/>
      <c r="G813" s="51"/>
      <c r="H813" s="50"/>
      <c r="I813" s="48"/>
      <c r="J813" s="48"/>
      <c r="K813" s="51"/>
      <c r="L813" s="50"/>
      <c r="M813" s="51"/>
      <c r="N813" s="64"/>
      <c r="O813" s="64"/>
      <c r="P813" s="64"/>
      <c r="Q813" s="42"/>
      <c r="R813" s="30"/>
    </row>
    <row r="814" spans="1:18" x14ac:dyDescent="0.25">
      <c r="A814" s="49"/>
      <c r="B814" s="50"/>
      <c r="C814" s="51"/>
      <c r="D814" s="51"/>
      <c r="E814" s="51"/>
      <c r="F814" s="50"/>
      <c r="G814" s="51"/>
      <c r="H814" s="54"/>
      <c r="I814" s="48"/>
      <c r="J814" s="48"/>
      <c r="K814" s="51"/>
      <c r="L814" s="50"/>
      <c r="M814" s="51"/>
      <c r="N814" s="64"/>
      <c r="O814" s="64"/>
      <c r="P814" s="64"/>
      <c r="Q814" s="42"/>
      <c r="R814" s="30"/>
    </row>
    <row r="815" spans="1:18" x14ac:dyDescent="0.25">
      <c r="A815" s="49"/>
      <c r="B815" s="50"/>
      <c r="C815" s="51"/>
      <c r="D815" s="51"/>
      <c r="E815" s="51"/>
      <c r="F815" s="50"/>
      <c r="G815" s="51"/>
      <c r="H815" s="54"/>
      <c r="I815" s="50"/>
      <c r="J815" s="50"/>
      <c r="K815" s="51"/>
      <c r="L815" s="50"/>
      <c r="M815" s="51"/>
      <c r="N815" s="64"/>
      <c r="O815" s="64"/>
      <c r="P815" s="64"/>
      <c r="Q815" s="42"/>
      <c r="R815" s="30"/>
    </row>
    <row r="816" spans="1:18" x14ac:dyDescent="0.25">
      <c r="A816" s="49"/>
      <c r="B816" s="52"/>
      <c r="C816" s="55"/>
      <c r="D816" s="55"/>
      <c r="E816" s="51"/>
      <c r="F816" s="50"/>
      <c r="G816" s="51"/>
      <c r="H816" s="54"/>
      <c r="I816" s="50"/>
      <c r="J816" s="50"/>
      <c r="K816" s="51"/>
      <c r="L816" s="50"/>
      <c r="M816" s="51"/>
      <c r="N816" s="64"/>
      <c r="O816" s="64"/>
      <c r="P816" s="64"/>
      <c r="Q816" s="42"/>
      <c r="R816" s="30"/>
    </row>
    <row r="817" spans="1:18" x14ac:dyDescent="0.25">
      <c r="A817" s="49"/>
      <c r="B817" s="52"/>
      <c r="C817" s="55"/>
      <c r="D817" s="55"/>
      <c r="E817" s="51"/>
      <c r="F817" s="50"/>
      <c r="G817" s="51"/>
      <c r="H817" s="54"/>
      <c r="I817" s="50"/>
      <c r="J817" s="56"/>
      <c r="K817" s="51"/>
      <c r="L817" s="50"/>
      <c r="M817" s="51"/>
      <c r="N817" s="49"/>
      <c r="O817" s="65"/>
      <c r="P817" s="65"/>
      <c r="Q817" s="42"/>
    </row>
    <row r="818" spans="1:18" x14ac:dyDescent="0.25">
      <c r="A818" s="49"/>
      <c r="B818" s="52"/>
      <c r="C818" s="55"/>
      <c r="D818" s="55"/>
      <c r="E818" s="51"/>
      <c r="F818" s="50"/>
      <c r="G818" s="51"/>
      <c r="H818" s="54"/>
      <c r="I818" s="52"/>
      <c r="J818" s="52"/>
      <c r="K818" s="51"/>
      <c r="L818" s="50"/>
      <c r="M818" s="51"/>
      <c r="N818" s="49"/>
      <c r="O818" s="62"/>
      <c r="P818" s="62"/>
      <c r="Q818" s="42"/>
    </row>
    <row r="819" spans="1:18" x14ac:dyDescent="0.25">
      <c r="A819" s="49"/>
      <c r="B819" s="52"/>
      <c r="C819" s="55"/>
      <c r="D819" s="55"/>
      <c r="E819" s="51"/>
      <c r="F819" s="50"/>
      <c r="G819" s="51"/>
      <c r="H819" s="49"/>
      <c r="I819" s="52"/>
      <c r="J819" s="52"/>
      <c r="K819" s="51"/>
      <c r="L819" s="50"/>
      <c r="M819" s="51"/>
      <c r="N819" s="49"/>
      <c r="O819" s="62"/>
      <c r="P819" s="62"/>
      <c r="Q819" s="42"/>
    </row>
    <row r="820" spans="1:18" x14ac:dyDescent="0.25">
      <c r="A820" s="49"/>
      <c r="B820" s="52"/>
      <c r="C820" s="55"/>
      <c r="D820" s="55"/>
      <c r="E820" s="51"/>
      <c r="F820" s="50"/>
      <c r="G820" s="51"/>
      <c r="H820" s="49"/>
      <c r="I820" s="52"/>
      <c r="J820" s="52"/>
      <c r="K820" s="51"/>
      <c r="L820" s="50"/>
      <c r="M820" s="51"/>
      <c r="N820" s="62"/>
      <c r="O820" s="62"/>
      <c r="P820" s="62"/>
      <c r="Q820" s="42"/>
    </row>
    <row r="821" spans="1:18" x14ac:dyDescent="0.25">
      <c r="A821" s="49"/>
      <c r="B821" s="52"/>
      <c r="C821" s="55"/>
      <c r="D821" s="55"/>
      <c r="E821" s="51"/>
      <c r="F821" s="50"/>
      <c r="G821" s="51"/>
      <c r="H821" s="49"/>
      <c r="I821" s="52"/>
      <c r="J821" s="52"/>
      <c r="K821" s="51"/>
      <c r="L821" s="50"/>
      <c r="M821" s="51"/>
      <c r="N821" s="62"/>
      <c r="O821" s="62"/>
      <c r="P821" s="62"/>
      <c r="Q821" s="42"/>
    </row>
    <row r="822" spans="1:18" x14ac:dyDescent="0.25">
      <c r="A822" s="49"/>
      <c r="B822" s="52"/>
      <c r="C822" s="55"/>
      <c r="D822" s="55"/>
      <c r="E822" s="51"/>
      <c r="F822" s="50"/>
      <c r="G822" s="51"/>
      <c r="H822" s="49"/>
      <c r="I822" s="52"/>
      <c r="J822" s="52"/>
      <c r="K822" s="51"/>
      <c r="L822" s="50"/>
      <c r="M822" s="51"/>
      <c r="N822" s="62"/>
      <c r="O822" s="62"/>
      <c r="P822" s="62"/>
      <c r="Q822" s="42"/>
    </row>
    <row r="823" spans="1:18" x14ac:dyDescent="0.25">
      <c r="A823" s="49"/>
      <c r="B823" s="52"/>
      <c r="C823" s="55"/>
      <c r="D823" s="55"/>
      <c r="E823" s="51"/>
      <c r="F823" s="50"/>
      <c r="G823" s="51"/>
      <c r="H823" s="51"/>
      <c r="I823" s="52"/>
      <c r="J823" s="52"/>
      <c r="K823" s="51"/>
      <c r="L823" s="50"/>
      <c r="M823" s="51"/>
      <c r="N823" s="62"/>
      <c r="O823" s="62"/>
      <c r="P823" s="62"/>
      <c r="Q823" s="42"/>
    </row>
    <row r="824" spans="1:18" x14ac:dyDescent="0.25">
      <c r="A824" s="49"/>
      <c r="B824" s="52"/>
      <c r="C824" s="55"/>
      <c r="D824" s="55"/>
      <c r="E824" s="51"/>
      <c r="F824" s="50"/>
      <c r="G824" s="51"/>
      <c r="H824" s="51"/>
      <c r="I824" s="52"/>
      <c r="J824" s="52"/>
      <c r="K824" s="51"/>
      <c r="L824" s="50"/>
      <c r="M824" s="51"/>
      <c r="N824" s="65"/>
      <c r="O824" s="62"/>
      <c r="P824" s="62"/>
      <c r="Q824" s="42"/>
    </row>
    <row r="825" spans="1:18" x14ac:dyDescent="0.25">
      <c r="A825" s="49"/>
      <c r="B825" s="52"/>
      <c r="C825" s="55"/>
      <c r="D825" s="55"/>
      <c r="E825" s="51"/>
      <c r="F825" s="50"/>
      <c r="G825" s="51"/>
      <c r="H825" s="51"/>
      <c r="I825" s="52"/>
      <c r="J825" s="52"/>
      <c r="K825" s="51"/>
      <c r="L825" s="50"/>
      <c r="M825" s="51"/>
      <c r="N825" s="64"/>
      <c r="O825" s="64"/>
      <c r="P825" s="64"/>
      <c r="Q825" s="42"/>
      <c r="R825" s="30"/>
    </row>
    <row r="826" spans="1:18" x14ac:dyDescent="0.25">
      <c r="A826" s="49"/>
      <c r="B826" s="52"/>
      <c r="C826" s="55"/>
      <c r="D826" s="55"/>
      <c r="E826" s="51"/>
      <c r="F826" s="50"/>
      <c r="G826" s="51"/>
      <c r="H826" s="51"/>
      <c r="I826" s="51"/>
      <c r="J826" s="52"/>
      <c r="K826" s="51"/>
      <c r="L826" s="50"/>
      <c r="M826" s="51"/>
      <c r="N826" s="64"/>
      <c r="O826" s="64"/>
      <c r="P826" s="64"/>
      <c r="Q826" s="42"/>
      <c r="R826" s="30"/>
    </row>
    <row r="827" spans="1:18" ht="15" x14ac:dyDescent="0.25">
      <c r="A827" s="49"/>
      <c r="B827" s="52"/>
      <c r="C827" s="55"/>
      <c r="D827" s="55"/>
      <c r="E827" s="51"/>
      <c r="F827" s="50"/>
      <c r="G827" s="51"/>
      <c r="H827" s="51"/>
      <c r="I827" s="51"/>
      <c r="J827" s="57"/>
      <c r="K827" s="51"/>
      <c r="L827" s="50"/>
      <c r="M827" s="51"/>
      <c r="N827" s="64"/>
      <c r="O827" s="64"/>
      <c r="P827" s="64"/>
      <c r="Q827" s="42"/>
      <c r="R827" s="30"/>
    </row>
    <row r="828" spans="1:18" x14ac:dyDescent="0.25">
      <c r="A828" s="49"/>
      <c r="B828" s="52"/>
      <c r="C828" s="55"/>
      <c r="D828" s="55"/>
      <c r="E828" s="51"/>
      <c r="F828" s="50"/>
      <c r="G828" s="51"/>
      <c r="H828" s="50"/>
      <c r="I828" s="50"/>
      <c r="J828" s="50"/>
      <c r="K828" s="51"/>
      <c r="L828" s="50"/>
      <c r="M828" s="51"/>
      <c r="N828" s="64"/>
      <c r="O828" s="64"/>
      <c r="P828" s="64"/>
      <c r="Q828" s="42"/>
      <c r="R828" s="30"/>
    </row>
    <row r="829" spans="1:18" x14ac:dyDescent="0.25">
      <c r="A829" s="49"/>
      <c r="B829" s="58"/>
      <c r="C829" s="59"/>
      <c r="D829" s="59"/>
      <c r="E829" s="49"/>
      <c r="F829" s="49"/>
      <c r="G829" s="49"/>
      <c r="H829" s="49"/>
      <c r="I829" s="49"/>
      <c r="J829" s="60"/>
      <c r="K829" s="49"/>
      <c r="L829" s="49"/>
      <c r="M829" s="49"/>
      <c r="N829" s="49"/>
      <c r="O829" s="49"/>
      <c r="P829" s="49"/>
      <c r="Q829" s="42"/>
    </row>
    <row r="830" spans="1:18" ht="15" x14ac:dyDescent="0.25">
      <c r="A830" s="49"/>
      <c r="B830" s="57"/>
      <c r="C830" s="61"/>
      <c r="D830" s="61"/>
      <c r="E830" s="57"/>
      <c r="F830" s="54"/>
      <c r="G830" s="54"/>
      <c r="H830" s="82"/>
      <c r="I830" s="82"/>
      <c r="J830" s="57"/>
      <c r="K830" s="57"/>
      <c r="L830" s="57"/>
      <c r="M830" s="57"/>
      <c r="N830" s="62"/>
      <c r="O830" s="62"/>
      <c r="P830" s="62"/>
      <c r="Q830" s="42"/>
    </row>
    <row r="831" spans="1:18" x14ac:dyDescent="0.25">
      <c r="A831" s="49"/>
      <c r="B831" s="81"/>
      <c r="C831" s="81"/>
      <c r="D831" s="81"/>
      <c r="E831" s="81"/>
      <c r="F831" s="81"/>
      <c r="G831" s="81"/>
      <c r="H831" s="49"/>
      <c r="I831" s="81"/>
      <c r="J831" s="81"/>
      <c r="K831" s="81"/>
      <c r="L831" s="81"/>
      <c r="M831" s="81"/>
      <c r="N831" s="63"/>
      <c r="O831" s="63"/>
      <c r="P831" s="64"/>
      <c r="Q831" s="42"/>
    </row>
    <row r="832" spans="1:18" x14ac:dyDescent="0.25">
      <c r="A832" s="49"/>
      <c r="B832" s="50"/>
      <c r="C832" s="51"/>
      <c r="D832" s="51"/>
      <c r="E832" s="50"/>
      <c r="F832" s="50"/>
      <c r="G832" s="50"/>
      <c r="H832" s="50"/>
      <c r="I832" s="52"/>
      <c r="J832" s="53"/>
      <c r="K832" s="51"/>
      <c r="L832" s="50"/>
      <c r="M832" s="51"/>
      <c r="N832" s="64"/>
      <c r="O832" s="64"/>
      <c r="P832" s="64"/>
      <c r="Q832" s="42"/>
      <c r="R832" s="30"/>
    </row>
    <row r="833" spans="1:18" x14ac:dyDescent="0.25">
      <c r="A833" s="49"/>
      <c r="B833" s="50"/>
      <c r="C833" s="51"/>
      <c r="D833" s="51"/>
      <c r="E833" s="51"/>
      <c r="F833" s="50"/>
      <c r="G833" s="51"/>
      <c r="H833" s="50"/>
      <c r="I833" s="48"/>
      <c r="J833" s="48"/>
      <c r="K833" s="51"/>
      <c r="L833" s="50"/>
      <c r="M833" s="51"/>
      <c r="N833" s="64"/>
      <c r="O833" s="64"/>
      <c r="P833" s="64"/>
      <c r="Q833" s="43"/>
      <c r="R833" s="30"/>
    </row>
    <row r="834" spans="1:18" x14ac:dyDescent="0.25">
      <c r="A834" s="49"/>
      <c r="B834" s="50"/>
      <c r="C834" s="51"/>
      <c r="D834" s="51"/>
      <c r="E834" s="51"/>
      <c r="F834" s="50"/>
      <c r="G834" s="51"/>
      <c r="H834" s="50"/>
      <c r="I834" s="48"/>
      <c r="J834" s="48"/>
      <c r="K834" s="51"/>
      <c r="L834" s="50"/>
      <c r="M834" s="51"/>
      <c r="N834" s="64"/>
      <c r="O834" s="64"/>
      <c r="P834" s="64"/>
      <c r="Q834" s="43"/>
      <c r="R834" s="30"/>
    </row>
    <row r="835" spans="1:18" x14ac:dyDescent="0.25">
      <c r="A835" s="49"/>
      <c r="B835" s="50"/>
      <c r="C835" s="51"/>
      <c r="D835" s="51"/>
      <c r="E835" s="51"/>
      <c r="F835" s="50"/>
      <c r="G835" s="51"/>
      <c r="H835" s="50"/>
      <c r="I835" s="48"/>
      <c r="J835" s="48"/>
      <c r="K835" s="51"/>
      <c r="L835" s="50"/>
      <c r="M835" s="51"/>
      <c r="N835" s="64"/>
      <c r="O835" s="64"/>
      <c r="P835" s="64"/>
      <c r="Q835" s="43"/>
      <c r="R835" s="30"/>
    </row>
    <row r="836" spans="1:18" x14ac:dyDescent="0.25">
      <c r="A836" s="49"/>
      <c r="B836" s="50"/>
      <c r="C836" s="51"/>
      <c r="D836" s="51"/>
      <c r="E836" s="51"/>
      <c r="F836" s="50"/>
      <c r="G836" s="51"/>
      <c r="H836" s="50"/>
      <c r="I836" s="48"/>
      <c r="J836" s="48"/>
      <c r="K836" s="51"/>
      <c r="L836" s="50"/>
      <c r="M836" s="51"/>
      <c r="N836" s="64"/>
      <c r="O836" s="64"/>
      <c r="P836" s="64"/>
      <c r="Q836" s="43"/>
      <c r="R836" s="30"/>
    </row>
    <row r="837" spans="1:18" x14ac:dyDescent="0.25">
      <c r="A837" s="49"/>
      <c r="B837" s="50"/>
      <c r="C837" s="51"/>
      <c r="D837" s="51"/>
      <c r="E837" s="51"/>
      <c r="F837" s="50"/>
      <c r="G837" s="51"/>
      <c r="H837" s="50"/>
      <c r="I837" s="48"/>
      <c r="J837" s="48"/>
      <c r="K837" s="51"/>
      <c r="L837" s="50"/>
      <c r="M837" s="51"/>
      <c r="N837" s="64"/>
      <c r="O837" s="64"/>
      <c r="P837" s="64"/>
      <c r="Q837" s="43"/>
      <c r="R837" s="30"/>
    </row>
    <row r="838" spans="1:18" x14ac:dyDescent="0.25">
      <c r="A838" s="49"/>
      <c r="B838" s="50"/>
      <c r="C838" s="51"/>
      <c r="D838" s="51"/>
      <c r="E838" s="51"/>
      <c r="F838" s="50"/>
      <c r="G838" s="51"/>
      <c r="H838" s="49"/>
      <c r="I838" s="48"/>
      <c r="J838" s="48"/>
      <c r="K838" s="51"/>
      <c r="L838" s="50"/>
      <c r="M838" s="51"/>
      <c r="N838" s="64"/>
      <c r="O838" s="64"/>
      <c r="P838" s="64"/>
      <c r="Q838" s="43"/>
      <c r="R838" s="30"/>
    </row>
    <row r="839" spans="1:18" x14ac:dyDescent="0.25">
      <c r="A839" s="49"/>
      <c r="B839" s="50"/>
      <c r="C839" s="51"/>
      <c r="D839" s="51"/>
      <c r="E839" s="51"/>
      <c r="F839" s="50"/>
      <c r="G839" s="51"/>
      <c r="H839" s="49"/>
      <c r="I839" s="48"/>
      <c r="J839" s="48"/>
      <c r="K839" s="51"/>
      <c r="L839" s="50"/>
      <c r="M839" s="51"/>
      <c r="N839" s="64"/>
      <c r="O839" s="64"/>
      <c r="P839" s="64"/>
      <c r="Q839" s="43"/>
      <c r="R839" s="30"/>
    </row>
    <row r="840" spans="1:18" x14ac:dyDescent="0.25">
      <c r="A840" s="49"/>
      <c r="B840" s="50"/>
      <c r="C840" s="51"/>
      <c r="D840" s="51"/>
      <c r="E840" s="51"/>
      <c r="F840" s="50"/>
      <c r="G840" s="51"/>
      <c r="H840" s="49"/>
      <c r="I840" s="48"/>
      <c r="J840" s="48"/>
      <c r="K840" s="51"/>
      <c r="L840" s="50"/>
      <c r="M840" s="51"/>
      <c r="N840" s="65"/>
      <c r="O840" s="65"/>
      <c r="P840" s="65"/>
      <c r="Q840" s="43"/>
      <c r="R840" s="30"/>
    </row>
    <row r="841" spans="1:18" x14ac:dyDescent="0.25">
      <c r="A841" s="49"/>
      <c r="B841" s="50"/>
      <c r="C841" s="51"/>
      <c r="D841" s="51"/>
      <c r="E841" s="51"/>
      <c r="F841" s="50"/>
      <c r="G841" s="51"/>
      <c r="H841" s="50"/>
      <c r="I841" s="48"/>
      <c r="J841" s="48"/>
      <c r="K841" s="51"/>
      <c r="L841" s="50"/>
      <c r="M841" s="51"/>
      <c r="N841" s="64"/>
      <c r="O841" s="64"/>
      <c r="P841" s="64"/>
      <c r="Q841" s="43"/>
      <c r="R841" s="30"/>
    </row>
    <row r="842" spans="1:18" x14ac:dyDescent="0.25">
      <c r="A842" s="49"/>
      <c r="B842" s="50"/>
      <c r="C842" s="51"/>
      <c r="D842" s="51"/>
      <c r="E842" s="51"/>
      <c r="F842" s="50"/>
      <c r="G842" s="51"/>
      <c r="H842" s="50"/>
      <c r="I842" s="48"/>
      <c r="J842" s="48"/>
      <c r="K842" s="51"/>
      <c r="L842" s="50"/>
      <c r="M842" s="51"/>
      <c r="N842" s="65"/>
      <c r="O842" s="65"/>
      <c r="P842" s="65"/>
      <c r="Q842" s="43"/>
      <c r="R842" s="30"/>
    </row>
    <row r="843" spans="1:18" x14ac:dyDescent="0.25">
      <c r="A843" s="49"/>
      <c r="B843" s="50"/>
      <c r="C843" s="51"/>
      <c r="D843" s="51"/>
      <c r="E843" s="51"/>
      <c r="F843" s="50"/>
      <c r="G843" s="51"/>
      <c r="H843" s="50"/>
      <c r="I843" s="50"/>
      <c r="J843" s="50"/>
      <c r="K843" s="51"/>
      <c r="L843" s="50"/>
      <c r="M843" s="51"/>
      <c r="N843" s="65"/>
      <c r="O843" s="65"/>
      <c r="P843" s="65"/>
      <c r="Q843" s="43"/>
      <c r="R843" s="30"/>
    </row>
    <row r="844" spans="1:18" x14ac:dyDescent="0.25">
      <c r="A844" s="49"/>
      <c r="B844" s="50"/>
      <c r="C844" s="51"/>
      <c r="D844" s="51"/>
      <c r="E844" s="51"/>
      <c r="F844" s="50"/>
      <c r="G844" s="51"/>
      <c r="H844" s="50"/>
      <c r="I844" s="48"/>
      <c r="J844" s="48"/>
      <c r="K844" s="51"/>
      <c r="L844" s="50"/>
      <c r="M844" s="51"/>
      <c r="N844" s="64"/>
      <c r="O844" s="64"/>
      <c r="P844" s="64"/>
      <c r="Q844" s="42"/>
      <c r="R844" s="30"/>
    </row>
    <row r="845" spans="1:18" x14ac:dyDescent="0.25">
      <c r="A845" s="49"/>
      <c r="B845" s="50"/>
      <c r="C845" s="51"/>
      <c r="D845" s="51"/>
      <c r="E845" s="51"/>
      <c r="F845" s="50"/>
      <c r="G845" s="51"/>
      <c r="H845" s="54"/>
      <c r="I845" s="48"/>
      <c r="J845" s="48"/>
      <c r="K845" s="51"/>
      <c r="L845" s="50"/>
      <c r="M845" s="51"/>
      <c r="N845" s="64"/>
      <c r="O845" s="64"/>
      <c r="P845" s="64"/>
      <c r="Q845" s="42"/>
      <c r="R845" s="30"/>
    </row>
    <row r="846" spans="1:18" x14ac:dyDescent="0.25">
      <c r="A846" s="49"/>
      <c r="B846" s="50"/>
      <c r="C846" s="51"/>
      <c r="D846" s="51"/>
      <c r="E846" s="51"/>
      <c r="F846" s="50"/>
      <c r="G846" s="51"/>
      <c r="H846" s="54"/>
      <c r="I846" s="50"/>
      <c r="J846" s="50"/>
      <c r="K846" s="51"/>
      <c r="L846" s="50"/>
      <c r="M846" s="51"/>
      <c r="N846" s="64"/>
      <c r="O846" s="64"/>
      <c r="P846" s="64"/>
      <c r="Q846" s="42"/>
      <c r="R846" s="30"/>
    </row>
    <row r="847" spans="1:18" x14ac:dyDescent="0.25">
      <c r="A847" s="49"/>
      <c r="B847" s="52"/>
      <c r="C847" s="55"/>
      <c r="D847" s="55"/>
      <c r="E847" s="51"/>
      <c r="F847" s="50"/>
      <c r="G847" s="51"/>
      <c r="H847" s="54"/>
      <c r="I847" s="50"/>
      <c r="J847" s="50"/>
      <c r="K847" s="51"/>
      <c r="L847" s="50"/>
      <c r="M847" s="51"/>
      <c r="N847" s="64"/>
      <c r="O847" s="64"/>
      <c r="P847" s="64"/>
      <c r="Q847" s="42"/>
      <c r="R847" s="30"/>
    </row>
    <row r="848" spans="1:18" x14ac:dyDescent="0.25">
      <c r="A848" s="49"/>
      <c r="B848" s="52"/>
      <c r="C848" s="55"/>
      <c r="D848" s="55"/>
      <c r="E848" s="51"/>
      <c r="F848" s="50"/>
      <c r="G848" s="51"/>
      <c r="H848" s="54"/>
      <c r="I848" s="50"/>
      <c r="J848" s="56"/>
      <c r="K848" s="51"/>
      <c r="L848" s="50"/>
      <c r="M848" s="51"/>
      <c r="N848" s="49"/>
      <c r="O848" s="65"/>
      <c r="P848" s="65"/>
      <c r="Q848" s="42"/>
    </row>
    <row r="849" spans="1:18" x14ac:dyDescent="0.25">
      <c r="A849" s="49"/>
      <c r="B849" s="52"/>
      <c r="C849" s="55"/>
      <c r="D849" s="55"/>
      <c r="E849" s="51"/>
      <c r="F849" s="50"/>
      <c r="G849" s="51"/>
      <c r="H849" s="54"/>
      <c r="I849" s="52"/>
      <c r="J849" s="52"/>
      <c r="K849" s="51"/>
      <c r="L849" s="50"/>
      <c r="M849" s="51"/>
      <c r="N849" s="49"/>
      <c r="O849" s="62"/>
      <c r="P849" s="62"/>
      <c r="Q849" s="42"/>
    </row>
    <row r="850" spans="1:18" x14ac:dyDescent="0.25">
      <c r="A850" s="49"/>
      <c r="B850" s="52"/>
      <c r="C850" s="55"/>
      <c r="D850" s="55"/>
      <c r="E850" s="51"/>
      <c r="F850" s="50"/>
      <c r="G850" s="51"/>
      <c r="H850" s="49"/>
      <c r="I850" s="52"/>
      <c r="J850" s="52"/>
      <c r="K850" s="51"/>
      <c r="L850" s="50"/>
      <c r="M850" s="51"/>
      <c r="N850" s="49"/>
      <c r="O850" s="62"/>
      <c r="P850" s="62"/>
      <c r="Q850" s="42"/>
    </row>
    <row r="851" spans="1:18" x14ac:dyDescent="0.25">
      <c r="A851" s="49"/>
      <c r="B851" s="52"/>
      <c r="C851" s="55"/>
      <c r="D851" s="55"/>
      <c r="E851" s="51"/>
      <c r="F851" s="50"/>
      <c r="G851" s="51"/>
      <c r="H851" s="49"/>
      <c r="I851" s="52"/>
      <c r="J851" s="52"/>
      <c r="K851" s="51"/>
      <c r="L851" s="50"/>
      <c r="M851" s="51"/>
      <c r="N851" s="62"/>
      <c r="O851" s="62"/>
      <c r="P851" s="62"/>
      <c r="Q851" s="42"/>
    </row>
    <row r="852" spans="1:18" x14ac:dyDescent="0.25">
      <c r="A852" s="49"/>
      <c r="B852" s="52"/>
      <c r="C852" s="55"/>
      <c r="D852" s="55"/>
      <c r="E852" s="51"/>
      <c r="F852" s="50"/>
      <c r="G852" s="51"/>
      <c r="H852" s="49"/>
      <c r="I852" s="52"/>
      <c r="J852" s="52"/>
      <c r="K852" s="51"/>
      <c r="L852" s="50"/>
      <c r="M852" s="51"/>
      <c r="N852" s="62"/>
      <c r="O852" s="62"/>
      <c r="P852" s="62"/>
      <c r="Q852" s="42"/>
    </row>
    <row r="853" spans="1:18" x14ac:dyDescent="0.25">
      <c r="A853" s="49"/>
      <c r="B853" s="52"/>
      <c r="C853" s="55"/>
      <c r="D853" s="55"/>
      <c r="E853" s="51"/>
      <c r="F853" s="50"/>
      <c r="G853" s="51"/>
      <c r="H853" s="49"/>
      <c r="I853" s="52"/>
      <c r="J853" s="52"/>
      <c r="K853" s="51"/>
      <c r="L853" s="50"/>
      <c r="M853" s="51"/>
      <c r="N853" s="62"/>
      <c r="O853" s="62"/>
      <c r="P853" s="62"/>
      <c r="Q853" s="42"/>
    </row>
    <row r="854" spans="1:18" x14ac:dyDescent="0.25">
      <c r="A854" s="49"/>
      <c r="B854" s="52"/>
      <c r="C854" s="55"/>
      <c r="D854" s="55"/>
      <c r="E854" s="51"/>
      <c r="F854" s="50"/>
      <c r="G854" s="51"/>
      <c r="H854" s="51"/>
      <c r="I854" s="52"/>
      <c r="J854" s="52"/>
      <c r="K854" s="51"/>
      <c r="L854" s="50"/>
      <c r="M854" s="51"/>
      <c r="N854" s="62"/>
      <c r="O854" s="62"/>
      <c r="P854" s="62"/>
      <c r="Q854" s="42"/>
    </row>
    <row r="855" spans="1:18" x14ac:dyDescent="0.25">
      <c r="A855" s="49"/>
      <c r="B855" s="52"/>
      <c r="C855" s="55"/>
      <c r="D855" s="55"/>
      <c r="E855" s="51"/>
      <c r="F855" s="50"/>
      <c r="G855" s="51"/>
      <c r="H855" s="51"/>
      <c r="I855" s="52"/>
      <c r="J855" s="52"/>
      <c r="K855" s="51"/>
      <c r="L855" s="50"/>
      <c r="M855" s="51"/>
      <c r="N855" s="65"/>
      <c r="O855" s="62"/>
      <c r="P855" s="62"/>
      <c r="Q855" s="42"/>
    </row>
    <row r="856" spans="1:18" x14ac:dyDescent="0.25">
      <c r="A856" s="49"/>
      <c r="B856" s="52"/>
      <c r="C856" s="55"/>
      <c r="D856" s="55"/>
      <c r="E856" s="51"/>
      <c r="F856" s="50"/>
      <c r="G856" s="51"/>
      <c r="H856" s="51"/>
      <c r="I856" s="52"/>
      <c r="J856" s="52"/>
      <c r="K856" s="51"/>
      <c r="L856" s="50"/>
      <c r="M856" s="51"/>
      <c r="N856" s="64"/>
      <c r="O856" s="64"/>
      <c r="P856" s="64"/>
      <c r="Q856" s="42"/>
      <c r="R856" s="30"/>
    </row>
    <row r="857" spans="1:18" x14ac:dyDescent="0.25">
      <c r="A857" s="49"/>
      <c r="B857" s="52"/>
      <c r="C857" s="55"/>
      <c r="D857" s="55"/>
      <c r="E857" s="51"/>
      <c r="F857" s="50"/>
      <c r="G857" s="51"/>
      <c r="H857" s="51"/>
      <c r="I857" s="51"/>
      <c r="J857" s="52"/>
      <c r="K857" s="51"/>
      <c r="L857" s="50"/>
      <c r="M857" s="51"/>
      <c r="N857" s="64"/>
      <c r="O857" s="64"/>
      <c r="P857" s="64"/>
      <c r="Q857" s="42"/>
      <c r="R857" s="30"/>
    </row>
    <row r="858" spans="1:18" ht="15" x14ac:dyDescent="0.25">
      <c r="A858" s="49"/>
      <c r="B858" s="52"/>
      <c r="C858" s="55"/>
      <c r="D858" s="55"/>
      <c r="E858" s="51"/>
      <c r="F858" s="50"/>
      <c r="G858" s="51"/>
      <c r="H858" s="51"/>
      <c r="I858" s="51"/>
      <c r="J858" s="57"/>
      <c r="K858" s="51"/>
      <c r="L858" s="50"/>
      <c r="M858" s="51"/>
      <c r="N858" s="64"/>
      <c r="O858" s="64"/>
      <c r="P858" s="64"/>
      <c r="Q858" s="42"/>
      <c r="R858" s="30"/>
    </row>
    <row r="859" spans="1:18" x14ac:dyDescent="0.25">
      <c r="A859" s="49"/>
      <c r="B859" s="52"/>
      <c r="C859" s="55"/>
      <c r="D859" s="55"/>
      <c r="E859" s="51"/>
      <c r="F859" s="50"/>
      <c r="G859" s="51"/>
      <c r="H859" s="50"/>
      <c r="I859" s="50"/>
      <c r="J859" s="50"/>
      <c r="K859" s="51"/>
      <c r="L859" s="50"/>
      <c r="M859" s="51"/>
      <c r="N859" s="64"/>
      <c r="O859" s="64"/>
      <c r="P859" s="64"/>
      <c r="Q859" s="42"/>
      <c r="R859" s="30"/>
    </row>
    <row r="860" spans="1:18" x14ac:dyDescent="0.25">
      <c r="B860" s="43"/>
      <c r="C860" s="46"/>
      <c r="D860" s="46"/>
      <c r="E860" s="42"/>
      <c r="F860" s="42"/>
      <c r="G860" s="42"/>
      <c r="H860" s="42"/>
      <c r="I860" s="42"/>
      <c r="J860" s="47"/>
      <c r="K860" s="42"/>
      <c r="L860" s="42"/>
      <c r="M860" s="42"/>
      <c r="N860" s="42"/>
      <c r="O860" s="42"/>
      <c r="P860" s="42"/>
      <c r="Q860" s="42"/>
    </row>
    <row r="861" spans="1:18" x14ac:dyDescent="0.25">
      <c r="B861" s="43"/>
      <c r="C861" s="46"/>
      <c r="D861" s="46"/>
      <c r="E861" s="42"/>
      <c r="F861" s="42"/>
      <c r="G861" s="42"/>
      <c r="H861" s="42"/>
      <c r="I861" s="42"/>
      <c r="J861" s="47"/>
      <c r="K861" s="42"/>
      <c r="L861" s="42"/>
      <c r="M861" s="42"/>
      <c r="N861" s="42"/>
      <c r="O861" s="42"/>
      <c r="P861" s="42"/>
      <c r="Q861" s="42"/>
    </row>
  </sheetData>
  <mergeCells count="93">
    <mergeCell ref="B454:G454"/>
    <mergeCell ref="I454:M454"/>
    <mergeCell ref="D472:E472"/>
    <mergeCell ref="D354:E354"/>
    <mergeCell ref="D371:E371"/>
    <mergeCell ref="D389:E389"/>
    <mergeCell ref="B390:G390"/>
    <mergeCell ref="I390:M390"/>
    <mergeCell ref="D406:E406"/>
    <mergeCell ref="B407:G407"/>
    <mergeCell ref="I407:M407"/>
    <mergeCell ref="D421:E421"/>
    <mergeCell ref="B422:G422"/>
    <mergeCell ref="I422:M422"/>
    <mergeCell ref="D436:E436"/>
    <mergeCell ref="B437:G437"/>
    <mergeCell ref="D291:E291"/>
    <mergeCell ref="B292:G292"/>
    <mergeCell ref="I292:M292"/>
    <mergeCell ref="D307:E307"/>
    <mergeCell ref="D453:E453"/>
    <mergeCell ref="I437:M437"/>
    <mergeCell ref="B308:G308"/>
    <mergeCell ref="I308:M308"/>
    <mergeCell ref="D323:E323"/>
    <mergeCell ref="D342:E342"/>
    <mergeCell ref="I40:M40"/>
    <mergeCell ref="D63:E63"/>
    <mergeCell ref="D80:E80"/>
    <mergeCell ref="D95:E95"/>
    <mergeCell ref="D111:E111"/>
    <mergeCell ref="D128:E128"/>
    <mergeCell ref="D144:E144"/>
    <mergeCell ref="D159:E159"/>
    <mergeCell ref="D176:E176"/>
    <mergeCell ref="D193:E193"/>
    <mergeCell ref="D210:E210"/>
    <mergeCell ref="D241:E241"/>
    <mergeCell ref="H830:I830"/>
    <mergeCell ref="B831:G831"/>
    <mergeCell ref="I831:M831"/>
    <mergeCell ref="H768:I768"/>
    <mergeCell ref="B769:G769"/>
    <mergeCell ref="I769:M769"/>
    <mergeCell ref="H799:I799"/>
    <mergeCell ref="B800:G800"/>
    <mergeCell ref="I800:M800"/>
    <mergeCell ref="H708:I708"/>
    <mergeCell ref="B709:G709"/>
    <mergeCell ref="I709:M709"/>
    <mergeCell ref="H738:I738"/>
    <mergeCell ref="B739:G739"/>
    <mergeCell ref="I739:M739"/>
    <mergeCell ref="D648:E648"/>
    <mergeCell ref="B649:G649"/>
    <mergeCell ref="I649:M649"/>
    <mergeCell ref="H678:I678"/>
    <mergeCell ref="B679:G679"/>
    <mergeCell ref="I679:M679"/>
    <mergeCell ref="D588:E588"/>
    <mergeCell ref="B589:G589"/>
    <mergeCell ref="I589:M589"/>
    <mergeCell ref="D618:E618"/>
    <mergeCell ref="B619:G619"/>
    <mergeCell ref="I619:M619"/>
    <mergeCell ref="D528:E528"/>
    <mergeCell ref="B529:G529"/>
    <mergeCell ref="I529:M529"/>
    <mergeCell ref="D558:E558"/>
    <mergeCell ref="B559:G559"/>
    <mergeCell ref="I559:M559"/>
    <mergeCell ref="B473:G473"/>
    <mergeCell ref="I473:M473"/>
    <mergeCell ref="D490:E490"/>
    <mergeCell ref="B491:G491"/>
    <mergeCell ref="I491:M491"/>
    <mergeCell ref="D259:E259"/>
    <mergeCell ref="B260:G260"/>
    <mergeCell ref="I260:M260"/>
    <mergeCell ref="D275:E275"/>
    <mergeCell ref="B276:G276"/>
    <mergeCell ref="I276:M276"/>
    <mergeCell ref="D225:E225"/>
    <mergeCell ref="D3:E3"/>
    <mergeCell ref="B4:G4"/>
    <mergeCell ref="I4:M4"/>
    <mergeCell ref="A1:T1"/>
    <mergeCell ref="D19:E19"/>
    <mergeCell ref="B20:G20"/>
    <mergeCell ref="I20:M20"/>
    <mergeCell ref="H38:I38"/>
    <mergeCell ref="D39:E39"/>
    <mergeCell ref="B40:G4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B7" sqref="B7"/>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28</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topLeftCell="A10" zoomScale="160" zoomScaleNormal="160" workbookViewId="0">
      <selection activeCell="E34" sqref="E34"/>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81</v>
      </c>
      <c r="L1" s="3" t="s">
        <v>20</v>
      </c>
      <c r="M1" s="2"/>
    </row>
    <row r="2" spans="1:13" x14ac:dyDescent="0.3">
      <c r="A2" s="3" t="s">
        <v>119</v>
      </c>
      <c r="B2" s="3">
        <v>0</v>
      </c>
      <c r="C2" s="3">
        <v>5</v>
      </c>
      <c r="D2" s="3">
        <v>17</v>
      </c>
      <c r="E2" s="3" t="s">
        <v>6</v>
      </c>
      <c r="F2" s="3" t="s">
        <v>27</v>
      </c>
      <c r="G2" s="83" t="s">
        <v>149</v>
      </c>
      <c r="H2" s="3">
        <v>0.40200000000000002</v>
      </c>
      <c r="I2" s="3">
        <v>-1.6</v>
      </c>
      <c r="J2" s="3">
        <v>0.6</v>
      </c>
      <c r="K2" s="3">
        <v>30</v>
      </c>
      <c r="L2" s="3">
        <v>1</v>
      </c>
    </row>
    <row r="3" spans="1:13" x14ac:dyDescent="0.3">
      <c r="A3" s="3" t="s">
        <v>120</v>
      </c>
      <c r="B3" s="3">
        <v>100</v>
      </c>
      <c r="C3" s="3">
        <v>21</v>
      </c>
      <c r="D3" s="3">
        <v>37</v>
      </c>
      <c r="E3" s="3" t="s">
        <v>6</v>
      </c>
      <c r="F3" s="3" t="s">
        <v>27</v>
      </c>
      <c r="G3" s="83" t="s">
        <v>149</v>
      </c>
      <c r="H3" s="3">
        <v>0.40200000000000002</v>
      </c>
      <c r="I3" s="3">
        <v>-1.6</v>
      </c>
      <c r="J3" s="3">
        <v>0.6</v>
      </c>
      <c r="K3" s="3">
        <v>30</v>
      </c>
      <c r="L3" s="3">
        <v>1</v>
      </c>
    </row>
    <row r="4" spans="1:13" x14ac:dyDescent="0.3">
      <c r="A4" s="3" t="s">
        <v>121</v>
      </c>
      <c r="B4" s="3">
        <v>200</v>
      </c>
      <c r="C4" s="3">
        <v>41</v>
      </c>
      <c r="D4" s="3">
        <v>52</v>
      </c>
      <c r="E4" s="3" t="s">
        <v>6</v>
      </c>
      <c r="F4" s="3" t="s">
        <v>27</v>
      </c>
      <c r="G4" s="83" t="s">
        <v>149</v>
      </c>
      <c r="H4" s="3">
        <v>0.40200000000000002</v>
      </c>
      <c r="I4" s="3">
        <v>-1.6</v>
      </c>
      <c r="J4" s="3">
        <v>0.6</v>
      </c>
      <c r="K4" s="3">
        <v>30</v>
      </c>
      <c r="L4" s="3">
        <v>1</v>
      </c>
    </row>
    <row r="5" spans="1:13" x14ac:dyDescent="0.3">
      <c r="A5" s="3" t="s">
        <v>122</v>
      </c>
      <c r="B5" s="3">
        <v>300</v>
      </c>
      <c r="C5" s="3">
        <v>64</v>
      </c>
      <c r="D5" s="3">
        <v>79</v>
      </c>
      <c r="E5" s="3" t="s">
        <v>6</v>
      </c>
      <c r="F5" s="3" t="s">
        <v>27</v>
      </c>
      <c r="G5" s="83" t="s">
        <v>149</v>
      </c>
      <c r="H5" s="3">
        <v>0.40200000000000002</v>
      </c>
      <c r="I5" s="3">
        <v>-1.6</v>
      </c>
      <c r="J5" s="3">
        <v>0.6</v>
      </c>
      <c r="K5" s="3">
        <v>30</v>
      </c>
      <c r="L5" s="3">
        <v>1</v>
      </c>
    </row>
    <row r="6" spans="1:13" x14ac:dyDescent="0.3">
      <c r="A6" s="3" t="s">
        <v>123</v>
      </c>
      <c r="B6" s="3">
        <v>400</v>
      </c>
      <c r="C6" s="3">
        <v>81</v>
      </c>
      <c r="D6" s="3">
        <v>94</v>
      </c>
      <c r="E6" s="3" t="s">
        <v>6</v>
      </c>
      <c r="F6" s="3" t="s">
        <v>27</v>
      </c>
      <c r="G6" s="83" t="s">
        <v>149</v>
      </c>
      <c r="H6" s="3">
        <v>0.40200000000000002</v>
      </c>
      <c r="I6" s="3">
        <v>-1.6</v>
      </c>
      <c r="J6" s="3">
        <v>0.6</v>
      </c>
      <c r="K6" s="3">
        <v>30</v>
      </c>
      <c r="L6" s="3">
        <v>1</v>
      </c>
    </row>
    <row r="7" spans="1:13" x14ac:dyDescent="0.3">
      <c r="A7" s="3" t="s">
        <v>124</v>
      </c>
      <c r="B7" s="3">
        <v>500</v>
      </c>
      <c r="C7" s="3">
        <v>96</v>
      </c>
      <c r="D7" s="3">
        <v>110</v>
      </c>
      <c r="E7" s="3" t="s">
        <v>6</v>
      </c>
      <c r="F7" s="3" t="s">
        <v>27</v>
      </c>
      <c r="G7" s="83" t="s">
        <v>149</v>
      </c>
      <c r="H7" s="3">
        <v>0.40200000000000002</v>
      </c>
      <c r="I7" s="3">
        <v>-1.6</v>
      </c>
      <c r="J7" s="3">
        <v>0.6</v>
      </c>
      <c r="K7" s="3">
        <v>30</v>
      </c>
      <c r="L7" s="3">
        <v>1</v>
      </c>
    </row>
    <row r="8" spans="1:13" x14ac:dyDescent="0.3">
      <c r="A8" s="3" t="s">
        <v>125</v>
      </c>
      <c r="B8" s="3">
        <v>550</v>
      </c>
      <c r="C8" s="3">
        <v>112</v>
      </c>
      <c r="D8" s="3">
        <v>127</v>
      </c>
      <c r="E8" s="3" t="s">
        <v>6</v>
      </c>
      <c r="F8" s="3" t="s">
        <v>27</v>
      </c>
      <c r="G8" s="83" t="s">
        <v>149</v>
      </c>
      <c r="H8" s="3">
        <v>0.40200000000000002</v>
      </c>
      <c r="I8" s="3">
        <v>-1.6</v>
      </c>
      <c r="J8" s="3">
        <v>0.6</v>
      </c>
      <c r="K8" s="3">
        <v>30</v>
      </c>
      <c r="L8" s="3">
        <v>1</v>
      </c>
    </row>
    <row r="9" spans="1:13" x14ac:dyDescent="0.3">
      <c r="A9" s="3" t="s">
        <v>126</v>
      </c>
      <c r="B9" s="3">
        <v>600</v>
      </c>
      <c r="C9" s="3">
        <v>129</v>
      </c>
      <c r="D9" s="3">
        <v>142</v>
      </c>
      <c r="E9" s="3" t="s">
        <v>6</v>
      </c>
      <c r="F9" s="3" t="s">
        <v>27</v>
      </c>
      <c r="G9" s="83" t="s">
        <v>149</v>
      </c>
      <c r="H9" s="3">
        <v>0.40200000000000002</v>
      </c>
      <c r="I9" s="3">
        <v>-1.6</v>
      </c>
      <c r="J9" s="3">
        <v>0.6</v>
      </c>
      <c r="K9" s="3">
        <v>30</v>
      </c>
      <c r="L9" s="3">
        <v>1</v>
      </c>
    </row>
    <row r="10" spans="1:13" x14ac:dyDescent="0.3">
      <c r="A10" s="3" t="s">
        <v>127</v>
      </c>
      <c r="B10" s="3">
        <v>650</v>
      </c>
      <c r="C10" s="3">
        <v>145</v>
      </c>
      <c r="D10" s="3">
        <v>157</v>
      </c>
      <c r="E10" s="3" t="s">
        <v>6</v>
      </c>
      <c r="F10" s="3" t="s">
        <v>27</v>
      </c>
      <c r="G10" s="83" t="s">
        <v>149</v>
      </c>
      <c r="H10" s="3">
        <v>0.40200000000000002</v>
      </c>
      <c r="I10" s="3">
        <v>-1.6</v>
      </c>
      <c r="J10" s="3">
        <v>0.6</v>
      </c>
      <c r="K10" s="3">
        <v>30</v>
      </c>
      <c r="L10" s="3">
        <v>1</v>
      </c>
    </row>
    <row r="11" spans="1:13" x14ac:dyDescent="0.3">
      <c r="A11" s="3" t="s">
        <v>128</v>
      </c>
      <c r="B11" s="3">
        <v>700</v>
      </c>
      <c r="C11" s="3">
        <v>160</v>
      </c>
      <c r="D11" s="3">
        <v>174</v>
      </c>
      <c r="E11" s="3" t="s">
        <v>6</v>
      </c>
      <c r="F11" s="3" t="s">
        <v>27</v>
      </c>
      <c r="G11" s="83" t="s">
        <v>149</v>
      </c>
      <c r="H11" s="3">
        <v>0.40200000000000002</v>
      </c>
      <c r="I11" s="3">
        <v>-1.6</v>
      </c>
      <c r="J11" s="3">
        <v>0.6</v>
      </c>
      <c r="K11" s="3">
        <v>30</v>
      </c>
      <c r="L11" s="3">
        <v>1</v>
      </c>
    </row>
    <row r="12" spans="1:13" x14ac:dyDescent="0.3">
      <c r="A12" s="3" t="s">
        <v>129</v>
      </c>
      <c r="B12" s="3">
        <v>800</v>
      </c>
      <c r="C12" s="3">
        <v>177</v>
      </c>
      <c r="D12" s="3">
        <v>192</v>
      </c>
      <c r="E12" s="3" t="s">
        <v>6</v>
      </c>
      <c r="F12" s="3" t="s">
        <v>27</v>
      </c>
      <c r="G12" s="83" t="s">
        <v>149</v>
      </c>
      <c r="H12" s="3">
        <v>0.40200000000000002</v>
      </c>
      <c r="I12" s="3">
        <v>-1.6</v>
      </c>
      <c r="J12" s="3">
        <v>0.6</v>
      </c>
      <c r="K12" s="3">
        <v>30</v>
      </c>
      <c r="L12" s="3">
        <v>1</v>
      </c>
    </row>
    <row r="13" spans="1:13" x14ac:dyDescent="0.3">
      <c r="A13" s="3" t="s">
        <v>130</v>
      </c>
      <c r="B13" s="3">
        <v>900</v>
      </c>
      <c r="C13" s="3">
        <v>194</v>
      </c>
      <c r="D13" s="3">
        <v>208</v>
      </c>
      <c r="E13" s="3" t="s">
        <v>6</v>
      </c>
      <c r="F13" s="3" t="s">
        <v>27</v>
      </c>
      <c r="G13" s="83" t="s">
        <v>149</v>
      </c>
      <c r="H13" s="3">
        <v>0.40200000000000002</v>
      </c>
      <c r="I13" s="3">
        <v>-1.6</v>
      </c>
      <c r="J13" s="3">
        <v>0.6</v>
      </c>
      <c r="K13" s="3">
        <v>30</v>
      </c>
      <c r="L13" s="3">
        <v>1</v>
      </c>
    </row>
    <row r="14" spans="1:13" x14ac:dyDescent="0.3">
      <c r="A14" s="3" t="s">
        <v>131</v>
      </c>
      <c r="B14" s="3">
        <v>1000</v>
      </c>
      <c r="C14" s="3">
        <v>211</v>
      </c>
      <c r="D14" s="3">
        <v>224</v>
      </c>
      <c r="E14" s="3" t="s">
        <v>6</v>
      </c>
      <c r="F14" s="3" t="s">
        <v>27</v>
      </c>
      <c r="G14" s="83" t="s">
        <v>149</v>
      </c>
      <c r="H14" s="3">
        <v>0.40200000000000002</v>
      </c>
      <c r="I14" s="3">
        <v>-1.6</v>
      </c>
      <c r="J14" s="3">
        <v>0.6</v>
      </c>
      <c r="K14" s="3">
        <v>30</v>
      </c>
      <c r="L14" s="3">
        <v>1</v>
      </c>
    </row>
    <row r="15" spans="1:13" x14ac:dyDescent="0.3">
      <c r="A15" s="3" t="s">
        <v>132</v>
      </c>
      <c r="B15" s="3">
        <v>1100</v>
      </c>
      <c r="C15" s="3">
        <v>226</v>
      </c>
      <c r="D15" s="3">
        <v>239</v>
      </c>
      <c r="E15" s="3" t="s">
        <v>6</v>
      </c>
      <c r="F15" s="3" t="s">
        <v>27</v>
      </c>
      <c r="G15" s="83" t="s">
        <v>149</v>
      </c>
      <c r="H15" s="3">
        <v>0.40200000000000002</v>
      </c>
      <c r="I15" s="3">
        <v>-1.6</v>
      </c>
      <c r="J15" s="3">
        <v>0.6</v>
      </c>
      <c r="K15" s="3">
        <v>30</v>
      </c>
      <c r="L15" s="3">
        <v>1</v>
      </c>
    </row>
    <row r="16" spans="1:13" x14ac:dyDescent="0.3">
      <c r="A16" s="3" t="s">
        <v>133</v>
      </c>
      <c r="B16" s="3">
        <v>1200</v>
      </c>
      <c r="C16" s="3">
        <v>242</v>
      </c>
      <c r="D16" s="3">
        <v>257</v>
      </c>
      <c r="E16" s="3" t="s">
        <v>6</v>
      </c>
      <c r="F16" s="3" t="s">
        <v>27</v>
      </c>
      <c r="G16" s="83" t="s">
        <v>149</v>
      </c>
      <c r="H16" s="3">
        <v>0.40200000000000002</v>
      </c>
      <c r="I16" s="3">
        <v>-1.6</v>
      </c>
      <c r="J16" s="3">
        <v>0.6</v>
      </c>
      <c r="K16" s="3">
        <v>30</v>
      </c>
      <c r="L16" s="3">
        <v>1</v>
      </c>
    </row>
    <row r="17" spans="1:12" x14ac:dyDescent="0.3">
      <c r="A17" s="3" t="s">
        <v>134</v>
      </c>
      <c r="B17" s="3">
        <v>1300</v>
      </c>
      <c r="C17" s="3">
        <v>261</v>
      </c>
      <c r="D17" s="3">
        <v>273</v>
      </c>
      <c r="E17" s="3" t="s">
        <v>6</v>
      </c>
      <c r="F17" s="3" t="s">
        <v>27</v>
      </c>
      <c r="G17" s="83" t="s">
        <v>149</v>
      </c>
      <c r="H17" s="3">
        <v>0.40200000000000002</v>
      </c>
      <c r="I17" s="3">
        <v>-1.6</v>
      </c>
      <c r="J17" s="3">
        <v>0.6</v>
      </c>
      <c r="K17" s="3">
        <v>30</v>
      </c>
      <c r="L17" s="3">
        <v>1</v>
      </c>
    </row>
    <row r="18" spans="1:12" x14ac:dyDescent="0.3">
      <c r="A18" s="3" t="s">
        <v>135</v>
      </c>
      <c r="B18" s="3">
        <v>1400</v>
      </c>
      <c r="C18" s="3">
        <v>277</v>
      </c>
      <c r="D18" s="3">
        <v>289</v>
      </c>
      <c r="E18" s="3" t="s">
        <v>6</v>
      </c>
      <c r="F18" s="3" t="s">
        <v>27</v>
      </c>
      <c r="G18" s="83" t="s">
        <v>149</v>
      </c>
      <c r="H18" s="3">
        <v>0.40200000000000002</v>
      </c>
      <c r="I18" s="3">
        <v>-1.6</v>
      </c>
      <c r="J18" s="3">
        <v>0.6</v>
      </c>
      <c r="K18" s="3">
        <v>30</v>
      </c>
      <c r="L18" s="3">
        <v>1</v>
      </c>
    </row>
    <row r="19" spans="1:12" x14ac:dyDescent="0.3">
      <c r="A19" s="3" t="s">
        <v>136</v>
      </c>
      <c r="B19" s="3">
        <v>1500</v>
      </c>
      <c r="C19" s="3">
        <v>293</v>
      </c>
      <c r="D19" s="3">
        <v>305</v>
      </c>
      <c r="E19" s="3" t="s">
        <v>6</v>
      </c>
      <c r="F19" s="3" t="s">
        <v>27</v>
      </c>
      <c r="G19" s="83" t="s">
        <v>149</v>
      </c>
      <c r="H19" s="3">
        <v>0.40200000000000002</v>
      </c>
      <c r="I19" s="3">
        <v>-1.6</v>
      </c>
      <c r="J19" s="3">
        <v>0.6</v>
      </c>
      <c r="K19" s="3">
        <v>30</v>
      </c>
      <c r="L19" s="3">
        <v>1</v>
      </c>
    </row>
    <row r="20" spans="1:12" x14ac:dyDescent="0.3">
      <c r="A20" s="3" t="s">
        <v>137</v>
      </c>
      <c r="B20" s="3">
        <v>1600</v>
      </c>
      <c r="C20" s="3">
        <v>309</v>
      </c>
      <c r="D20" s="3">
        <v>320</v>
      </c>
      <c r="E20" s="3" t="s">
        <v>6</v>
      </c>
      <c r="F20" s="3" t="s">
        <v>27</v>
      </c>
      <c r="G20" s="83" t="s">
        <v>149</v>
      </c>
      <c r="H20" s="3">
        <v>0.40200000000000002</v>
      </c>
      <c r="I20" s="3">
        <v>-1.6</v>
      </c>
      <c r="J20" s="3">
        <v>0.6</v>
      </c>
      <c r="K20" s="3">
        <v>30</v>
      </c>
      <c r="L20" s="3">
        <v>1</v>
      </c>
    </row>
    <row r="21" spans="1:12" x14ac:dyDescent="0.3">
      <c r="A21" s="3" t="s">
        <v>138</v>
      </c>
      <c r="B21" s="3">
        <v>1700</v>
      </c>
      <c r="C21" s="3">
        <v>324</v>
      </c>
      <c r="D21" s="3">
        <v>341</v>
      </c>
      <c r="E21" s="3" t="s">
        <v>6</v>
      </c>
      <c r="F21" s="3" t="s">
        <v>27</v>
      </c>
      <c r="G21" s="83" t="s">
        <v>149</v>
      </c>
      <c r="H21" s="3">
        <v>0.40200000000000002</v>
      </c>
      <c r="I21" s="3">
        <v>-1.6</v>
      </c>
      <c r="J21" s="3">
        <v>0.6</v>
      </c>
      <c r="K21" s="3">
        <v>30</v>
      </c>
      <c r="L21" s="3">
        <v>1</v>
      </c>
    </row>
    <row r="22" spans="1:12" x14ac:dyDescent="0.3">
      <c r="A22" s="3" t="s">
        <v>139</v>
      </c>
      <c r="B22" s="3">
        <v>1800</v>
      </c>
      <c r="C22" s="3">
        <v>343</v>
      </c>
      <c r="D22" s="3">
        <v>353</v>
      </c>
      <c r="E22" s="3" t="s">
        <v>6</v>
      </c>
      <c r="F22" s="3" t="s">
        <v>27</v>
      </c>
      <c r="G22" s="83" t="s">
        <v>149</v>
      </c>
      <c r="H22" s="3">
        <v>0.40200000000000002</v>
      </c>
      <c r="I22" s="3">
        <v>-1.6</v>
      </c>
      <c r="J22" s="3">
        <v>0.6</v>
      </c>
      <c r="K22" s="3">
        <v>30</v>
      </c>
      <c r="L22" s="3">
        <v>1</v>
      </c>
    </row>
    <row r="23" spans="1:12" x14ac:dyDescent="0.3">
      <c r="A23" s="3" t="s">
        <v>140</v>
      </c>
      <c r="B23" s="3">
        <v>1900</v>
      </c>
      <c r="C23" s="3">
        <v>355</v>
      </c>
      <c r="D23" s="3">
        <v>370</v>
      </c>
      <c r="E23" s="3" t="s">
        <v>6</v>
      </c>
      <c r="F23" s="3" t="s">
        <v>27</v>
      </c>
      <c r="G23" s="83" t="s">
        <v>149</v>
      </c>
      <c r="H23" s="3">
        <v>0.40200000000000002</v>
      </c>
      <c r="I23" s="3">
        <v>-1.6</v>
      </c>
      <c r="J23" s="3">
        <v>0.6</v>
      </c>
      <c r="K23" s="3">
        <v>30</v>
      </c>
      <c r="L23" s="3">
        <v>1</v>
      </c>
    </row>
    <row r="24" spans="1:12" x14ac:dyDescent="0.3">
      <c r="A24" s="3" t="s">
        <v>141</v>
      </c>
      <c r="B24" s="3">
        <v>2000</v>
      </c>
      <c r="C24" s="3">
        <v>372</v>
      </c>
      <c r="D24" s="3">
        <v>386</v>
      </c>
      <c r="E24" s="3" t="s">
        <v>6</v>
      </c>
      <c r="F24" s="3" t="s">
        <v>27</v>
      </c>
      <c r="G24" s="83" t="s">
        <v>149</v>
      </c>
      <c r="H24" s="3">
        <v>0.40200000000000002</v>
      </c>
      <c r="I24" s="3">
        <v>-1.6</v>
      </c>
      <c r="J24" s="3">
        <v>0.6</v>
      </c>
      <c r="K24" s="3">
        <v>30</v>
      </c>
      <c r="L24" s="3">
        <v>1</v>
      </c>
    </row>
    <row r="25" spans="1:12" x14ac:dyDescent="0.3">
      <c r="A25" s="3" t="s">
        <v>142</v>
      </c>
      <c r="B25" s="3">
        <v>2100</v>
      </c>
      <c r="C25" s="3">
        <v>391</v>
      </c>
      <c r="D25" s="3">
        <v>404</v>
      </c>
      <c r="E25" s="3" t="s">
        <v>6</v>
      </c>
      <c r="F25" s="3" t="s">
        <v>27</v>
      </c>
      <c r="G25" s="83" t="s">
        <v>149</v>
      </c>
      <c r="H25" s="3">
        <v>0.40200000000000002</v>
      </c>
      <c r="I25" s="3">
        <v>-1.6</v>
      </c>
      <c r="J25" s="3">
        <v>0.6</v>
      </c>
      <c r="K25" s="3">
        <v>30</v>
      </c>
      <c r="L25" s="3">
        <v>1</v>
      </c>
    </row>
    <row r="26" spans="1:12" x14ac:dyDescent="0.3">
      <c r="A26" s="3" t="s">
        <v>143</v>
      </c>
      <c r="B26" s="3">
        <v>2200</v>
      </c>
      <c r="C26" s="3">
        <v>408</v>
      </c>
      <c r="D26" s="3">
        <v>419</v>
      </c>
      <c r="E26" s="3" t="s">
        <v>6</v>
      </c>
      <c r="F26" s="3" t="s">
        <v>27</v>
      </c>
      <c r="G26" s="83" t="s">
        <v>149</v>
      </c>
      <c r="H26" s="3">
        <v>0.40200000000000002</v>
      </c>
      <c r="I26" s="3">
        <v>-1.6</v>
      </c>
      <c r="J26" s="3">
        <v>0.6</v>
      </c>
      <c r="K26" s="3">
        <v>30</v>
      </c>
      <c r="L26" s="3">
        <v>1</v>
      </c>
    </row>
    <row r="27" spans="1:12" x14ac:dyDescent="0.3">
      <c r="A27" s="3" t="s">
        <v>144</v>
      </c>
      <c r="B27" s="3">
        <v>2300</v>
      </c>
      <c r="C27" s="3">
        <v>423</v>
      </c>
      <c r="D27" s="3">
        <v>434</v>
      </c>
      <c r="E27" s="3" t="s">
        <v>6</v>
      </c>
      <c r="F27" s="3" t="s">
        <v>27</v>
      </c>
      <c r="G27" s="83" t="s">
        <v>149</v>
      </c>
      <c r="H27" s="3">
        <v>0.40200000000000002</v>
      </c>
      <c r="I27" s="3">
        <v>-1.6</v>
      </c>
      <c r="J27" s="3">
        <v>0.6</v>
      </c>
      <c r="K27" s="3">
        <v>30</v>
      </c>
      <c r="L27" s="3">
        <v>1</v>
      </c>
    </row>
    <row r="28" spans="1:12" x14ac:dyDescent="0.3">
      <c r="A28" s="3" t="s">
        <v>145</v>
      </c>
      <c r="B28" s="3">
        <v>2400</v>
      </c>
      <c r="C28" s="3">
        <v>438</v>
      </c>
      <c r="D28" s="3">
        <v>450</v>
      </c>
      <c r="E28" s="3" t="s">
        <v>6</v>
      </c>
      <c r="F28" s="3" t="s">
        <v>27</v>
      </c>
      <c r="G28" s="83" t="s">
        <v>149</v>
      </c>
      <c r="H28" s="3">
        <v>0.40200000000000002</v>
      </c>
      <c r="I28" s="3">
        <v>-1.6</v>
      </c>
      <c r="J28" s="3">
        <v>0.6</v>
      </c>
      <c r="K28" s="3">
        <v>30</v>
      </c>
      <c r="L28" s="3">
        <v>1</v>
      </c>
    </row>
    <row r="29" spans="1:12" x14ac:dyDescent="0.3">
      <c r="A29" s="3" t="s">
        <v>146</v>
      </c>
      <c r="B29" s="3">
        <v>2500</v>
      </c>
      <c r="C29" s="3">
        <v>455</v>
      </c>
      <c r="D29" s="3">
        <v>470</v>
      </c>
      <c r="E29" s="3" t="s">
        <v>6</v>
      </c>
      <c r="F29" s="3" t="s">
        <v>27</v>
      </c>
      <c r="G29" s="83" t="s">
        <v>149</v>
      </c>
      <c r="H29" s="3">
        <v>0.40200000000000002</v>
      </c>
      <c r="I29" s="3">
        <v>-1.6</v>
      </c>
      <c r="J29" s="3">
        <v>0.6</v>
      </c>
      <c r="K29" s="3">
        <v>30</v>
      </c>
      <c r="L29" s="3">
        <v>1</v>
      </c>
    </row>
    <row r="30" spans="1:12" x14ac:dyDescent="0.3">
      <c r="A30" s="3" t="s">
        <v>147</v>
      </c>
      <c r="B30" s="3">
        <v>2598</v>
      </c>
      <c r="C30" s="3">
        <v>474</v>
      </c>
      <c r="D30" s="3">
        <v>488</v>
      </c>
      <c r="E30" s="3" t="s">
        <v>6</v>
      </c>
      <c r="F30" s="3" t="s">
        <v>27</v>
      </c>
      <c r="G30" s="83" t="s">
        <v>149</v>
      </c>
      <c r="H30" s="3">
        <v>0.40200000000000002</v>
      </c>
      <c r="I30" s="3">
        <v>-1.6</v>
      </c>
      <c r="J30" s="3">
        <v>0.6</v>
      </c>
      <c r="K30" s="3">
        <v>30</v>
      </c>
      <c r="L30" s="3">
        <v>1</v>
      </c>
    </row>
    <row r="31" spans="1:12" x14ac:dyDescent="0.3">
      <c r="A31" s="3" t="s">
        <v>148</v>
      </c>
      <c r="B31" s="3">
        <v>2682</v>
      </c>
      <c r="C31" s="3">
        <v>492</v>
      </c>
      <c r="D31" s="3">
        <v>506</v>
      </c>
      <c r="E31" s="3" t="s">
        <v>6</v>
      </c>
      <c r="F31" s="3" t="s">
        <v>27</v>
      </c>
      <c r="G31" s="83" t="s">
        <v>149</v>
      </c>
      <c r="H31" s="3">
        <v>0.40200000000000002</v>
      </c>
      <c r="I31" s="3">
        <v>-1.6</v>
      </c>
      <c r="J31" s="3">
        <v>0.6</v>
      </c>
      <c r="K31" s="3">
        <v>30</v>
      </c>
      <c r="L31" s="3">
        <v>1</v>
      </c>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D11" sqref="D11"/>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111</v>
      </c>
      <c r="E1" s="5" t="s">
        <v>12</v>
      </c>
      <c r="F1" s="5" t="s">
        <v>13</v>
      </c>
      <c r="G1" s="5" t="s">
        <v>14</v>
      </c>
      <c r="H1" s="5" t="s">
        <v>15</v>
      </c>
    </row>
    <row r="2" spans="1:8" ht="14.4" x14ac:dyDescent="0.3">
      <c r="A2" s="76" t="s">
        <v>149</v>
      </c>
      <c r="B2" s="6">
        <v>-1.6</v>
      </c>
      <c r="C2" s="7">
        <v>3</v>
      </c>
      <c r="D2" s="7">
        <v>2</v>
      </c>
      <c r="E2" s="7">
        <v>5</v>
      </c>
      <c r="F2" s="7" t="s">
        <v>150</v>
      </c>
      <c r="G2" s="7" t="s">
        <v>16</v>
      </c>
      <c r="H2" s="8">
        <v>45577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E11" sqref="E11"/>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41</v>
      </c>
      <c r="B1" s="12" t="s">
        <v>42</v>
      </c>
    </row>
    <row r="2" spans="1:2" ht="19.2" customHeight="1" x14ac:dyDescent="0.3">
      <c r="A2" s="12" t="s">
        <v>43</v>
      </c>
      <c r="B2" s="12" t="s">
        <v>44</v>
      </c>
    </row>
    <row r="3" spans="1:2" ht="19.2" customHeight="1" x14ac:dyDescent="0.3">
      <c r="A3" s="12">
        <v>1</v>
      </c>
      <c r="B3" s="12" t="s">
        <v>45</v>
      </c>
    </row>
    <row r="4" spans="1:2" ht="19.2" customHeight="1" x14ac:dyDescent="0.3">
      <c r="A4" s="12">
        <v>2</v>
      </c>
      <c r="B4" s="12" t="s">
        <v>46</v>
      </c>
    </row>
    <row r="5" spans="1:2" ht="19.2" customHeight="1" x14ac:dyDescent="0.3">
      <c r="A5" s="12">
        <v>3</v>
      </c>
      <c r="B5" s="12" t="s">
        <v>47</v>
      </c>
    </row>
    <row r="6" spans="1:2" ht="19.2" customHeight="1" x14ac:dyDescent="0.3">
      <c r="A6" s="12">
        <v>4</v>
      </c>
      <c r="B6" s="12" t="s">
        <v>48</v>
      </c>
    </row>
    <row r="7" spans="1:2" ht="19.2" customHeight="1" x14ac:dyDescent="0.3">
      <c r="A7" t="s">
        <v>49</v>
      </c>
      <c r="B7" s="12" t="s">
        <v>44</v>
      </c>
    </row>
    <row r="8" spans="1:2" ht="19.2" customHeight="1" x14ac:dyDescent="0.3">
      <c r="A8" s="13">
        <v>1</v>
      </c>
      <c r="B8" s="13" t="s">
        <v>50</v>
      </c>
    </row>
    <row r="9" spans="1:2" ht="19.2" customHeight="1" x14ac:dyDescent="0.3">
      <c r="A9" s="13">
        <v>2</v>
      </c>
      <c r="B9" s="13" t="s">
        <v>51</v>
      </c>
    </row>
    <row r="10" spans="1:2" ht="31.95" customHeight="1" x14ac:dyDescent="0.3">
      <c r="A10" s="13">
        <v>3</v>
      </c>
      <c r="B10" s="14" t="s">
        <v>52</v>
      </c>
    </row>
    <row r="11" spans="1:2" ht="58.2" customHeight="1" x14ac:dyDescent="0.3">
      <c r="A11" s="13">
        <v>4</v>
      </c>
      <c r="B11" s="14" t="s">
        <v>53</v>
      </c>
    </row>
    <row r="12" spans="1:2" ht="29.4" customHeight="1" x14ac:dyDescent="0.3">
      <c r="A12" s="13">
        <v>5</v>
      </c>
      <c r="B12" s="12" t="s">
        <v>54</v>
      </c>
    </row>
    <row r="13" spans="1:2" ht="21.6" customHeight="1" x14ac:dyDescent="0.3">
      <c r="A13" s="13">
        <v>6</v>
      </c>
      <c r="B13" t="s">
        <v>55</v>
      </c>
    </row>
    <row r="14" spans="1:2" ht="33" customHeight="1" x14ac:dyDescent="0.3">
      <c r="A14" s="13">
        <v>7</v>
      </c>
      <c r="B14" s="14" t="s">
        <v>56</v>
      </c>
    </row>
    <row r="15" spans="1:2" ht="10.95" customHeight="1" x14ac:dyDescent="0.3">
      <c r="A15" s="13">
        <v>8</v>
      </c>
      <c r="B15" t="s">
        <v>57</v>
      </c>
    </row>
    <row r="16" spans="1:2" ht="29.4" customHeight="1" x14ac:dyDescent="0.3">
      <c r="A16" s="13">
        <v>9</v>
      </c>
      <c r="B16" s="12" t="s">
        <v>58</v>
      </c>
    </row>
    <row r="17" spans="1:2" ht="18" customHeight="1" x14ac:dyDescent="0.3">
      <c r="A17" s="13">
        <v>10</v>
      </c>
      <c r="B17" t="s">
        <v>59</v>
      </c>
    </row>
    <row r="18" spans="1:2" ht="27.6" customHeight="1" x14ac:dyDescent="0.3">
      <c r="A18" s="13">
        <v>11</v>
      </c>
      <c r="B18" s="12" t="s">
        <v>60</v>
      </c>
    </row>
    <row r="19" spans="1:2" ht="27.6" customHeight="1" x14ac:dyDescent="0.3">
      <c r="A19" s="13">
        <v>12</v>
      </c>
      <c r="B19" s="12" t="s">
        <v>61</v>
      </c>
    </row>
    <row r="20" spans="1:2" ht="27.6" customHeight="1" x14ac:dyDescent="0.3">
      <c r="A20" s="13">
        <v>13</v>
      </c>
      <c r="B20" s="12" t="s">
        <v>62</v>
      </c>
    </row>
    <row r="21" spans="1:2" ht="27.6" customHeight="1" x14ac:dyDescent="0.3">
      <c r="A21" s="13">
        <v>14</v>
      </c>
      <c r="B21" s="12" t="s">
        <v>63</v>
      </c>
    </row>
    <row r="22" spans="1:2" ht="27.6" customHeight="1" x14ac:dyDescent="0.3">
      <c r="A22" s="13">
        <v>15</v>
      </c>
      <c r="B22" s="12" t="s">
        <v>64</v>
      </c>
    </row>
    <row r="23" spans="1:2" ht="27.6" customHeight="1" x14ac:dyDescent="0.3">
      <c r="A23" s="13">
        <v>16</v>
      </c>
      <c r="B23" t="s">
        <v>65</v>
      </c>
    </row>
    <row r="24" spans="1:2" ht="32.4" customHeight="1" x14ac:dyDescent="0.3">
      <c r="A24" s="13">
        <v>17</v>
      </c>
      <c r="B24" s="15" t="s">
        <v>66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D7" sqref="D7"/>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29</v>
      </c>
      <c r="B1" s="3" t="s">
        <v>30</v>
      </c>
    </row>
    <row r="2" spans="1:2" x14ac:dyDescent="0.3">
      <c r="A2" s="9" t="s">
        <v>31</v>
      </c>
      <c r="B2" s="3" t="s">
        <v>32</v>
      </c>
    </row>
    <row r="3" spans="1:2" x14ac:dyDescent="0.3">
      <c r="A3" s="9" t="s">
        <v>33</v>
      </c>
      <c r="B3" s="3" t="s">
        <v>67</v>
      </c>
    </row>
    <row r="4" spans="1:2" x14ac:dyDescent="0.3">
      <c r="A4" s="9" t="s">
        <v>34</v>
      </c>
      <c r="B4" s="16" t="s">
        <v>72</v>
      </c>
    </row>
    <row r="5" spans="1:2" ht="84.6" customHeight="1" x14ac:dyDescent="0.3">
      <c r="A5" s="9" t="s">
        <v>35</v>
      </c>
      <c r="B5" s="11" t="s">
        <v>110</v>
      </c>
    </row>
    <row r="6" spans="1:2" x14ac:dyDescent="0.3">
      <c r="A6" s="9" t="s">
        <v>36</v>
      </c>
      <c r="B6" s="3" t="s">
        <v>68</v>
      </c>
    </row>
    <row r="7" spans="1:2" x14ac:dyDescent="0.3">
      <c r="A7" s="9" t="s">
        <v>37</v>
      </c>
      <c r="B7" s="3" t="s">
        <v>69</v>
      </c>
    </row>
    <row r="8" spans="1:2" x14ac:dyDescent="0.3">
      <c r="A8" s="9" t="s">
        <v>38</v>
      </c>
      <c r="B8" s="3" t="s">
        <v>70</v>
      </c>
    </row>
    <row r="9" spans="1:2" x14ac:dyDescent="0.3">
      <c r="A9" s="9" t="s">
        <v>39</v>
      </c>
      <c r="B9" s="10" t="s">
        <v>71</v>
      </c>
    </row>
    <row r="10" spans="1:2" x14ac:dyDescent="0.3">
      <c r="A10" s="9" t="s">
        <v>40</v>
      </c>
      <c r="B10" s="3" t="s">
        <v>73</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abSelected="1"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41</v>
      </c>
      <c r="B1" s="12" t="s">
        <v>42</v>
      </c>
    </row>
    <row r="2" spans="1:8" ht="24.75" customHeight="1" x14ac:dyDescent="0.3">
      <c r="A2" s="12" t="s">
        <v>43</v>
      </c>
      <c r="B2" s="12" t="s">
        <v>44</v>
      </c>
    </row>
    <row r="3" spans="1:8" ht="21.75" customHeight="1" x14ac:dyDescent="0.3">
      <c r="A3" s="12">
        <v>1</v>
      </c>
      <c r="B3" s="12" t="s">
        <v>85</v>
      </c>
    </row>
    <row r="4" spans="1:8" ht="34.5" customHeight="1" x14ac:dyDescent="0.3">
      <c r="A4" s="12">
        <v>2</v>
      </c>
      <c r="B4" s="12" t="s">
        <v>84</v>
      </c>
    </row>
    <row r="5" spans="1:8" ht="24.75" customHeight="1" x14ac:dyDescent="0.3">
      <c r="A5" s="12">
        <v>3</v>
      </c>
      <c r="B5" s="12" t="s">
        <v>83</v>
      </c>
    </row>
    <row r="6" spans="1:8" ht="18.75" customHeight="1" x14ac:dyDescent="0.3">
      <c r="A6" s="12">
        <v>4</v>
      </c>
      <c r="B6" s="12" t="s">
        <v>86</v>
      </c>
    </row>
    <row r="7" spans="1:8" x14ac:dyDescent="0.3">
      <c r="A7" s="12">
        <v>5</v>
      </c>
      <c r="B7" s="12" t="s">
        <v>87</v>
      </c>
    </row>
    <row r="8" spans="1:8" x14ac:dyDescent="0.3">
      <c r="A8" s="13">
        <v>6</v>
      </c>
      <c r="B8" s="13" t="s">
        <v>88</v>
      </c>
    </row>
    <row r="9" spans="1:8" ht="24" customHeight="1" x14ac:dyDescent="0.3">
      <c r="A9" s="13">
        <v>7</v>
      </c>
      <c r="B9" s="14" t="s">
        <v>89</v>
      </c>
    </row>
    <row r="10" spans="1:8" ht="23.25" customHeight="1" x14ac:dyDescent="0.3">
      <c r="A10" s="13">
        <v>8</v>
      </c>
      <c r="B10" s="14" t="s">
        <v>90</v>
      </c>
      <c r="H10" t="s">
        <v>82</v>
      </c>
    </row>
    <row r="11" spans="1:8" ht="30" customHeight="1" x14ac:dyDescent="0.3">
      <c r="A11" s="13">
        <v>9</v>
      </c>
      <c r="B11" s="12" t="s">
        <v>91</v>
      </c>
    </row>
    <row r="12" spans="1:8" ht="22.5" customHeight="1" x14ac:dyDescent="0.3">
      <c r="A12" s="13">
        <v>10</v>
      </c>
      <c r="B12" t="s">
        <v>92</v>
      </c>
    </row>
    <row r="13" spans="1:8" ht="39.75" customHeight="1" x14ac:dyDescent="0.3">
      <c r="A13" s="13">
        <v>11</v>
      </c>
      <c r="B13" s="14" t="s">
        <v>93</v>
      </c>
    </row>
    <row r="14" spans="1:8" ht="16.5" customHeight="1" x14ac:dyDescent="0.3">
      <c r="A14" s="13">
        <v>12</v>
      </c>
      <c r="B14" s="12" t="s">
        <v>94</v>
      </c>
    </row>
    <row r="15" spans="1:8" x14ac:dyDescent="0.3">
      <c r="A15" s="13">
        <v>13</v>
      </c>
      <c r="B15" t="s">
        <v>95</v>
      </c>
    </row>
    <row r="16" spans="1:8" ht="42" customHeight="1" x14ac:dyDescent="0.3">
      <c r="A16" s="13"/>
      <c r="B16" s="12" t="s">
        <v>96</v>
      </c>
    </row>
    <row r="17" spans="1:2" ht="34.5" customHeight="1" x14ac:dyDescent="0.3">
      <c r="A17" s="13"/>
      <c r="B17" s="12" t="s">
        <v>99</v>
      </c>
    </row>
    <row r="18" spans="1:2" ht="32.25" customHeight="1" x14ac:dyDescent="0.3">
      <c r="A18" s="13"/>
      <c r="B18" s="12" t="s">
        <v>98</v>
      </c>
    </row>
    <row r="19" spans="1:2" ht="19.5" customHeight="1" x14ac:dyDescent="0.3">
      <c r="A19" s="13"/>
      <c r="B19" s="12" t="s">
        <v>97</v>
      </c>
    </row>
    <row r="20" spans="1:2" ht="29.25" customHeight="1" x14ac:dyDescent="0.3">
      <c r="A20" s="13">
        <v>14</v>
      </c>
      <c r="B20" s="12" t="s">
        <v>100</v>
      </c>
    </row>
    <row r="21" spans="1:2" ht="23.25" customHeight="1" x14ac:dyDescent="0.3">
      <c r="A21">
        <v>15</v>
      </c>
      <c r="B21" t="s">
        <v>101</v>
      </c>
    </row>
    <row r="22" spans="1:2" x14ac:dyDescent="0.3">
      <c r="A22">
        <v>16</v>
      </c>
      <c r="B22" t="s">
        <v>102</v>
      </c>
    </row>
    <row r="23" spans="1:2" x14ac:dyDescent="0.3">
      <c r="A23" t="s">
        <v>103</v>
      </c>
      <c r="B23" s="12" t="s">
        <v>44</v>
      </c>
    </row>
    <row r="24" spans="1:2" ht="28.8" x14ac:dyDescent="0.3">
      <c r="A24">
        <v>1</v>
      </c>
      <c r="B24" s="12" t="s">
        <v>104</v>
      </c>
    </row>
    <row r="25" spans="1:2" x14ac:dyDescent="0.3">
      <c r="A25">
        <v>2</v>
      </c>
      <c r="B25" t="s">
        <v>105</v>
      </c>
    </row>
    <row r="26" spans="1:2" ht="43.5" customHeight="1" x14ac:dyDescent="0.3">
      <c r="A26">
        <v>3</v>
      </c>
      <c r="B26" s="12" t="s">
        <v>109</v>
      </c>
    </row>
    <row r="27" spans="1:2" ht="28.8" x14ac:dyDescent="0.3">
      <c r="A27">
        <v>4</v>
      </c>
      <c r="B27" s="12" t="s">
        <v>106</v>
      </c>
    </row>
    <row r="28" spans="1:2" ht="57.6" x14ac:dyDescent="0.3">
      <c r="A28">
        <v>5</v>
      </c>
      <c r="B28" s="12" t="s">
        <v>107</v>
      </c>
    </row>
    <row r="29" spans="1:2" ht="41.25" customHeight="1" x14ac:dyDescent="0.3">
      <c r="A29" s="71">
        <v>6</v>
      </c>
      <c r="B29" s="12"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2024-12-09T21:52:21Z</dcterms:modified>
</cp:coreProperties>
</file>